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spreadsheetml.pivotCacheDefinition+xml" PartName="/xl/pivotCache/pivotCacheDefinition1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theme+xml" PartName="/xl/theme/theme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Kopio data 1" sheetId="1" r:id="rId4"/>
    <sheet state="visible" name="Tyontekija1" sheetId="2" r:id="rId5"/>
    <sheet state="visible" name="Tyontekija2" sheetId="3" r:id="rId6"/>
    <sheet state="visible" name="Tyontekija3" sheetId="4" r:id="rId7"/>
    <sheet state="visible" name="Tyontekija4" sheetId="5" r:id="rId8"/>
    <sheet state="visible" name="Tyontekija5" sheetId="6" r:id="rId9"/>
    <sheet state="visible" name="Tyontekija6" sheetId="7" r:id="rId10"/>
    <sheet state="visible" name="data" sheetId="8" r:id="rId11"/>
    <sheet state="visible" name="pivot" sheetId="9" r:id="rId12"/>
    <sheet state="visible" name="ohjeet" sheetId="10" r:id="rId13"/>
    <sheet state="visible" name="asetukset" sheetId="11" r:id="rId14"/>
  </sheets>
  <definedNames>
    <definedName hidden="1" localSheetId="0" name="_xlnm._FilterDatabase">'Kopio data 1'!$A$1:$T$1000</definedName>
    <definedName hidden="1" localSheetId="7" name="_xlnm._FilterDatabase">data!$A$1:$T$1000</definedName>
  </definedNames>
  <calcPr/>
  <pivotCaches>
    <pivotCache cacheId="0" r:id="rId15"/>
  </pivotCaches>
</workbook>
</file>

<file path=xl/sharedStrings.xml><?xml version="1.0" encoding="utf-8"?>
<sst xmlns="http://schemas.openxmlformats.org/spreadsheetml/2006/main" count="112" uniqueCount="55">
  <si>
    <t>Työntekijän nimi:</t>
  </si>
  <si>
    <t>Nimi</t>
  </si>
  <si>
    <t>Tyontekija1</t>
  </si>
  <si>
    <t>Tyontekija2</t>
  </si>
  <si>
    <t>Töihin sisään</t>
  </si>
  <si>
    <t>Töistä ulos</t>
  </si>
  <si>
    <t>Päivä sisään</t>
  </si>
  <si>
    <t>Töihin</t>
  </si>
  <si>
    <t>Kotiin</t>
  </si>
  <si>
    <t>Aika sisään</t>
  </si>
  <si>
    <t>Päivä ulos</t>
  </si>
  <si>
    <t>Aika ulos</t>
  </si>
  <si>
    <t>Vuosi</t>
  </si>
  <si>
    <t>Viikko</t>
  </si>
  <si>
    <t>Vuosi-Viikko</t>
  </si>
  <si>
    <t>Päivä sisään indeksi</t>
  </si>
  <si>
    <t>Päivä ulos indeksi</t>
  </si>
  <si>
    <t>Työaika</t>
  </si>
  <si>
    <t>Normitunnit</t>
  </si>
  <si>
    <t>Iltatunnit</t>
  </si>
  <si>
    <t>Yötunnit</t>
  </si>
  <si>
    <t>Vähennettävät lauantai-tunnit</t>
  </si>
  <si>
    <t>Lauantai-tunnit</t>
  </si>
  <si>
    <t>Sunnuntai-tunnit</t>
  </si>
  <si>
    <t>Juoksevat viikkotunnit</t>
  </si>
  <si>
    <t>Arttu</t>
  </si>
  <si>
    <t>Tyontekija3</t>
  </si>
  <si>
    <t>Tyontekija4</t>
  </si>
  <si>
    <t>Tyontekija5</t>
  </si>
  <si>
    <t>Tyontekija6</t>
  </si>
  <si>
    <t>Ylityötunnit</t>
  </si>
  <si>
    <t>2020-4</t>
  </si>
  <si>
    <t>Tyontekija1 yhteensä</t>
  </si>
  <si>
    <t>2020-5</t>
  </si>
  <si>
    <t>Tyontekija2 yhteensä</t>
  </si>
  <si>
    <t>Yhteensä</t>
  </si>
  <si>
    <t>Uusien työntekijöiden lisääminen</t>
  </si>
  <si>
    <t>1.</t>
  </si>
  <si>
    <t>Kopioi olemassa oleva työntekijä sheet ja muuta siihen oikea nimi, esim Työntekijä3</t>
  </si>
  <si>
    <t>2.</t>
  </si>
  <si>
    <r>
      <t>Lisää tämä sheet data-sheetin queryyn, joka on solussa A2: =query({Työntekijä1!A4:C;Työntekijä2!A4:C};"Select * Where Col1 is not null or Col2 is not null") Henkilö lisätään {}-sulujen sisään edellisen työntekijän perään, esimerkiksi lisäämällä Työntekijä3:sen queryyn, tulee uudesta querystä: =query({Työntekijä1!A4:C;Työntekijä2!A4:C</t>
    </r>
    <r>
      <rPr>
        <b/>
      </rPr>
      <t>;Työntekijä3!A4:C</t>
    </r>
    <r>
      <t>};"Select * Where Col1 is not null or Col2 is not null")</t>
    </r>
  </si>
  <si>
    <t>3.</t>
  </si>
  <si>
    <r>
      <t xml:space="preserve">Muuta halutessasi uduen työntekijän sheetin suojaus oikeaksi </t>
    </r>
    <r>
      <rPr>
        <i/>
      </rPr>
      <t>Data -&gt; Protect sheet</t>
    </r>
    <r>
      <t xml:space="preserve"> -kohdasta</t>
    </r>
  </si>
  <si>
    <t>Taulukoiden suojaaminen</t>
  </si>
  <si>
    <t>Voit halutessasi suojata taulukot ja näin määrittää kuka niitä pystyy muokkaamaan. Esimerkiksi data, asetukset, ohjeet ja pivot -sheetit on hyvä suojata.</t>
  </si>
  <si>
    <t>Suojaaminen tehdään Data -&gt; Protect sheets and ranges -valikosta</t>
  </si>
  <si>
    <t>Täällä voit määrittää haluatko suojata alueen (range) vai kokonaisen välilehden (sheet).</t>
  </si>
  <si>
    <r>
      <t xml:space="preserve">Voit </t>
    </r>
    <r>
      <rPr>
        <i/>
      </rPr>
      <t>Set permissions</t>
    </r>
    <r>
      <t xml:space="preserve"> kohdasta valita kuka kyseistä aluetta tai välilehteä voi muokata. Jos lisäät tähän uuden henkilön, koko työkirja myös jaetaan hänen kanssaan automaattisesti.</t>
    </r>
  </si>
  <si>
    <t>Työtunteja päivässä</t>
  </si>
  <si>
    <t>Työtunteja viikossa</t>
  </si>
  <si>
    <t>Iltatunnit alkavat</t>
  </si>
  <si>
    <t>Iltatunnit loppuvat</t>
  </si>
  <si>
    <t>Yötunnit alkavat</t>
  </si>
  <si>
    <t>Yötunnit loppuvat</t>
  </si>
  <si>
    <t>Lauantaitunnit alkavat kello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</si>
</sst>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[h]&quot;.&quot;mm"/>
    <numFmt numFmtId="165" formatCode="d.m.yyyy &quot;klo&quot; h.mm"/>
    <numFmt numFmtId="166" formatCode="d.m"/>
    <numFmt numFmtId="167" formatCode="[h]&quot; h &quot;mm&quot; min&quot;"/>
    <numFmt numFmtId="168" formatCode="d.M.yyyy &quot;klo&quot; H.mm.ss"/>
    <numFmt numFmtId="169" formatCode="d.m.yyyy &quot;klo&quot; h.mm.ss"/>
    <numFmt numFmtId="170" formatCode="&quot;klo&quot; H.mm.ss"/>
  </numFmts>
  <fonts count="13">
    <font>
      <sz val="10.0"/>
      <color rgb="FF000000"/>
      <name val="Arial"/>
    </font>
    <font>
      <color theme="1"/>
      <name val="Arial"/>
    </font>
    <font/>
    <font>
      <color rgb="FF000000"/>
      <name val="Arial"/>
    </font>
    <font>
      <b/>
      <sz val="9.0"/>
      <color rgb="FFFFFFFF"/>
      <name val="Ubuntu"/>
    </font>
    <font>
      <color theme="0"/>
      <name val="Arial"/>
    </font>
    <font>
      <sz val="9.0"/>
      <color theme="1"/>
      <name val="Ubuntu"/>
    </font>
    <font>
      <sz val="9.0"/>
      <name val="Ubuntu"/>
    </font>
    <font>
      <sz val="9.0"/>
      <color rgb="FFEFEFEF"/>
      <name val="Ubuntu"/>
    </font>
    <font>
      <sz val="9.0"/>
      <color rgb="FF000000"/>
      <name val="Ubuntu"/>
    </font>
    <font>
      <sz val="9.0"/>
      <color theme="1"/>
      <name val="Arial"/>
    </font>
    <font>
      <b/>
      <sz val="18.0"/>
      <color theme="1"/>
      <name val="Arial"/>
    </font>
    <font>
      <b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73763"/>
        <bgColor rgb="FF073763"/>
      </patternFill>
    </fill>
    <fill>
      <patternFill patternType="solid">
        <fgColor theme="7"/>
        <bgColor theme="7"/>
      </patternFill>
    </fill>
    <fill>
      <patternFill patternType="solid">
        <fgColor rgb="FFF3F3F3"/>
        <bgColor rgb="FFF3F3F3"/>
      </patternFill>
    </fill>
    <fill>
      <patternFill patternType="solid">
        <fgColor theme="4"/>
        <bgColor theme="4"/>
      </patternFill>
    </fill>
  </fills>
  <borders count="1">
    <border/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2" fontId="3" numFmtId="0" xfId="0" applyAlignment="1" applyFill="1" applyFont="1">
      <alignment horizontal="left" readingOrder="0"/>
    </xf>
    <xf borderId="0" fillId="3" fontId="4" numFmtId="0" xfId="0" applyAlignment="1" applyFill="1" applyFont="1">
      <alignment vertical="bottom"/>
    </xf>
    <xf borderId="0" fillId="4" fontId="5" numFmtId="0" xfId="0" applyAlignment="1" applyFill="1" applyFont="1">
      <alignment readingOrder="0"/>
    </xf>
    <xf borderId="0" fillId="3" fontId="4" numFmtId="4" xfId="0" applyAlignment="1" applyFont="1" applyNumberFormat="1">
      <alignment vertical="bottom"/>
    </xf>
    <xf borderId="0" fillId="3" fontId="4" numFmtId="164" xfId="0" applyAlignment="1" applyFont="1" applyNumberFormat="1">
      <alignment vertical="bottom"/>
    </xf>
    <xf borderId="0" fillId="0" fontId="1" numFmtId="0" xfId="0" applyFont="1"/>
    <xf borderId="0" fillId="3" fontId="4" numFmtId="0" xfId="0" applyAlignment="1" applyFont="1">
      <alignment readingOrder="0" vertical="bottom"/>
    </xf>
    <xf borderId="0" fillId="2" fontId="6" numFmtId="165" xfId="0" applyAlignment="1" applyFont="1" applyNumberFormat="1">
      <alignment horizontal="right" readingOrder="0" vertical="bottom"/>
    </xf>
    <xf borderId="0" fillId="2" fontId="6" numFmtId="0" xfId="0" applyAlignment="1" applyFont="1">
      <alignment vertical="bottom"/>
    </xf>
    <xf borderId="0" fillId="2" fontId="7" numFmtId="165" xfId="0" applyAlignment="1" applyFont="1" applyNumberFormat="1">
      <alignment horizontal="right" readingOrder="0" vertical="bottom"/>
    </xf>
    <xf borderId="0" fillId="2" fontId="6" numFmtId="165" xfId="0" applyAlignment="1" applyFont="1" applyNumberFormat="1">
      <alignment horizontal="right" vertical="bottom"/>
    </xf>
    <xf borderId="0" fillId="0" fontId="2" numFmtId="165" xfId="0" applyAlignment="1" applyFont="1" applyNumberFormat="1">
      <alignment readingOrder="0"/>
    </xf>
    <xf borderId="0" fillId="5" fontId="6" numFmtId="4" xfId="0" applyAlignment="1" applyFill="1" applyFont="1" applyNumberFormat="1">
      <alignment horizontal="right" vertical="bottom"/>
    </xf>
    <xf borderId="0" fillId="0" fontId="1" numFmtId="166" xfId="0" applyAlignment="1" applyFont="1" applyNumberFormat="1">
      <alignment readingOrder="0"/>
    </xf>
    <xf borderId="0" fillId="5" fontId="6" numFmtId="0" xfId="0" applyAlignment="1" applyFont="1">
      <alignment horizontal="right" vertical="bottom"/>
    </xf>
    <xf borderId="0" fillId="5" fontId="6" numFmtId="0" xfId="0" applyAlignment="1" applyFont="1">
      <alignment vertical="bottom"/>
    </xf>
    <xf borderId="0" fillId="5" fontId="6" numFmtId="167" xfId="0" applyAlignment="1" applyFont="1" applyNumberFormat="1">
      <alignment horizontal="right" vertical="bottom"/>
    </xf>
    <xf borderId="0" fillId="5" fontId="8" numFmtId="167" xfId="0" applyAlignment="1" applyFont="1" applyNumberFormat="1">
      <alignment horizontal="right" vertical="bottom"/>
    </xf>
    <xf borderId="0" fillId="5" fontId="1" numFmtId="167" xfId="0" applyAlignment="1" applyFont="1" applyNumberFormat="1">
      <alignment vertical="bottom"/>
    </xf>
    <xf borderId="0" fillId="2" fontId="9" numFmtId="165" xfId="0" applyAlignment="1" applyFont="1" applyNumberFormat="1">
      <alignment horizontal="right" readingOrder="0"/>
    </xf>
    <xf borderId="0" fillId="0" fontId="2" numFmtId="168" xfId="0" applyFont="1" applyNumberFormat="1"/>
    <xf borderId="0" fillId="0" fontId="1" numFmtId="0" xfId="0" applyFont="1"/>
    <xf borderId="0" fillId="5" fontId="9" numFmtId="167" xfId="0" applyAlignment="1" applyFont="1" applyNumberFormat="1">
      <alignment horizontal="right" vertical="bottom"/>
    </xf>
    <xf borderId="0" fillId="2" fontId="1" numFmtId="165" xfId="0" applyAlignment="1" applyFont="1" applyNumberFormat="1">
      <alignment vertical="bottom"/>
    </xf>
    <xf borderId="0" fillId="5" fontId="1" numFmtId="4" xfId="0" applyAlignment="1" applyFont="1" applyNumberFormat="1">
      <alignment vertical="bottom"/>
    </xf>
    <xf borderId="0" fillId="2" fontId="6" numFmtId="168" xfId="0" applyAlignment="1" applyFont="1" applyNumberFormat="1">
      <alignment horizontal="right" vertical="bottom"/>
    </xf>
    <xf borderId="0" fillId="0" fontId="1" numFmtId="165" xfId="0" applyAlignment="1" applyFont="1" applyNumberFormat="1">
      <alignment horizontal="right" vertical="bottom"/>
    </xf>
    <xf borderId="0" fillId="0" fontId="1" numFmtId="169" xfId="0" applyAlignment="1" applyFont="1" applyNumberFormat="1">
      <alignment horizontal="right" vertical="bottom"/>
    </xf>
    <xf borderId="0" fillId="2" fontId="10" numFmtId="165" xfId="0" applyAlignment="1" applyFont="1" applyNumberFormat="1">
      <alignment vertical="bottom"/>
    </xf>
    <xf borderId="0" fillId="2" fontId="1" numFmtId="168" xfId="0" applyAlignment="1" applyFont="1" applyNumberFormat="1">
      <alignment vertical="bottom"/>
    </xf>
    <xf borderId="0" fillId="0" fontId="1" numFmtId="167" xfId="0" applyFont="1" applyNumberFormat="1"/>
    <xf borderId="0" fillId="0" fontId="11" numFmtId="0" xfId="0" applyAlignment="1" applyFont="1">
      <alignment readingOrder="0" shrinkToFit="0" wrapText="1"/>
    </xf>
    <xf borderId="0" fillId="6" fontId="12" numFmtId="0" xfId="0" applyAlignment="1" applyFill="1" applyFont="1">
      <alignment readingOrder="0" shrinkToFit="0" wrapText="1"/>
    </xf>
    <xf borderId="0" fillId="6" fontId="1" numFmtId="0" xfId="0" applyFont="1"/>
    <xf borderId="0" fillId="0" fontId="1" numFmtId="0" xfId="0" applyAlignment="1" applyFont="1">
      <alignment readingOrder="0" vertical="top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vertical="top"/>
    </xf>
    <xf borderId="0" fillId="0" fontId="1" numFmtId="0" xfId="0" applyAlignment="1" applyFont="1">
      <alignment vertical="center"/>
    </xf>
    <xf borderId="0" fillId="0" fontId="1" numFmtId="0" xfId="0" applyAlignment="1" applyFont="1">
      <alignment shrinkToFit="0" vertical="center" wrapText="1"/>
    </xf>
    <xf borderId="0" fillId="2" fontId="10" numFmtId="168" xfId="0" applyAlignment="1" applyFont="1" applyNumberFormat="1">
      <alignment vertical="bottom"/>
    </xf>
    <xf borderId="0" fillId="0" fontId="1" numFmtId="167" xfId="0" applyAlignment="1" applyFont="1" applyNumberFormat="1">
      <alignment readingOrder="0"/>
    </xf>
    <xf borderId="0" fillId="0" fontId="1" numFmtId="170" xfId="0" applyAlignment="1" applyFont="1" applyNumberFormat="1">
      <alignment readingOrder="0"/>
    </xf>
  </cellXfs>
  <cellStyles count="1">
    <cellStyle xfId="0" name="Normal" builtinId="0"/>
  </cellStyles>
  <dxfs count="1">
    <dxf>
      <font>
        <color rgb="FFEFEFEF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pivotCacheDefinition" Target="pivotCache/pivotCacheDefinition1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T1000" sheet="data"/>
  </cacheSource>
  <cacheFields>
    <cacheField name="Nimi" numFmtId="0">
      <sharedItems containsBlank="1">
        <s v="Tyontekija2"/>
        <s v="Tyontekija1"/>
        <m/>
      </sharedItems>
    </cacheField>
    <cacheField name="Töihin sisään" numFmtId="165">
      <sharedItems containsDate="1" containsString="0" containsBlank="1">
        <d v="2020-01-25T16:30:00Z"/>
        <d v="2020-01-29T11:30:00Z"/>
        <d v="2020-01-24T17:00:00Z"/>
        <d v="2020-01-25T16:00:00Z"/>
        <d v="2020-01-26T16:00:00Z"/>
        <m/>
      </sharedItems>
    </cacheField>
    <cacheField name="Töistä ulos" numFmtId="165">
      <sharedItems containsDate="1" containsString="0" containsBlank="1">
        <d v="2020-01-25T23:59:00Z"/>
        <d v="2020-01-29T16:30:00Z"/>
        <d v="2020-01-24T23:00:00Z"/>
        <d v="2020-01-25T23:00:00Z"/>
        <d v="2020-01-26T23:00:00Z"/>
        <m/>
      </sharedItems>
    </cacheField>
    <cacheField name="Päivä sisään" numFmtId="4">
      <sharedItems containsSemiMixedTypes="0" containsString="0" containsNumber="1" containsInteger="1">
        <n v="43855.0"/>
        <n v="43859.0"/>
        <n v="43854.0"/>
        <n v="43856.0"/>
        <n v="0.0"/>
      </sharedItems>
    </cacheField>
    <cacheField name="Aika sisään" numFmtId="4">
      <sharedItems containsSemiMixedTypes="0" containsString="0" containsNumber="1">
        <n v="0.6875"/>
        <n v="0.4791666666715173"/>
        <n v="0.7083333333284827"/>
        <n v="0.6666666666715173"/>
        <n v="0.0"/>
      </sharedItems>
    </cacheField>
    <cacheField name="Päivä ulos" numFmtId="4">
      <sharedItems containsSemiMixedTypes="0" containsString="0" containsNumber="1" containsInteger="1">
        <n v="43855.0"/>
        <n v="43859.0"/>
        <n v="43854.0"/>
        <n v="43856.0"/>
        <n v="0.0"/>
      </sharedItems>
    </cacheField>
    <cacheField name="Aika ulos" numFmtId="4">
      <sharedItems containsSemiMixedTypes="0" containsString="0" containsNumber="1">
        <n v="0.9993055555532919"/>
        <n v="0.6875"/>
        <n v="0.9583333333284827"/>
        <n v="0.0"/>
      </sharedItems>
    </cacheField>
    <cacheField name="Vuosi">
      <sharedItems containsMixedTypes="1" containsNumber="1" containsInteger="1">
        <n v="2020.0"/>
        <s v=""/>
      </sharedItems>
    </cacheField>
    <cacheField name="Viikko">
      <sharedItems containsMixedTypes="1" containsNumber="1" containsInteger="1">
        <n v="4.0"/>
        <n v="5.0"/>
        <s v=""/>
      </sharedItems>
    </cacheField>
    <cacheField name="Vuosi-Viikko" numFmtId="0">
      <sharedItems>
        <s v="2020-4"/>
        <s v="2020-5"/>
        <s v="-"/>
      </sharedItems>
    </cacheField>
    <cacheField name="Päivä sisään indeksi">
      <sharedItems containsMixedTypes="1" containsNumber="1" containsInteger="1">
        <n v="6.0"/>
        <n v="3.0"/>
        <n v="5.0"/>
        <n v="7.0"/>
        <s v=""/>
      </sharedItems>
    </cacheField>
    <cacheField name="Päivä ulos indeksi">
      <sharedItems containsMixedTypes="1" containsNumber="1" containsInteger="1">
        <n v="6.0"/>
        <n v="3.0"/>
        <n v="5.0"/>
        <n v="7.0"/>
        <s v=""/>
      </sharedItems>
    </cacheField>
    <cacheField name="Työaika" numFmtId="167">
      <sharedItems containsSemiMixedTypes="0" containsDate="1" containsString="0">
        <d v="1899-12-30T07:29:00Z"/>
        <d v="1899-12-30T05:00:00Z"/>
        <d v="1899-12-30T06:00:00Z"/>
        <d v="1899-12-30T07:00:00Z"/>
        <d v="1899-12-30T00:00:00Z"/>
      </sharedItems>
    </cacheField>
    <cacheField name="Normitunnit" numFmtId="167">
      <sharedItems containsSemiMixedTypes="0" containsDate="1" containsString="0">
        <d v="1899-12-30T01:30:00Z"/>
        <d v="1899-12-30T05:00:00Z"/>
        <d v="1899-12-30T01:00:00Z"/>
        <d v="1899-12-30T02:00:00Z"/>
        <d v="1899-12-30T00:00:00Z"/>
      </sharedItems>
    </cacheField>
    <cacheField name="Iltatunnit">
      <sharedItems containsDate="1" containsMixedTypes="1">
        <d v="1899-12-30T05:59:00Z"/>
        <d v="1899-12-30T00:00:00Z"/>
        <d v="1899-12-30T05:00:00Z"/>
        <s v=""/>
      </sharedItems>
    </cacheField>
    <cacheField name="Yötunnit" numFmtId="167">
      <sharedItems containsSemiMixedTypes="0" containsDate="1" containsString="0">
        <d v="1899-12-30T00:00:00Z"/>
      </sharedItems>
    </cacheField>
    <cacheField name="Vähennettävät lauantai-tunnit" numFmtId="167">
      <sharedItems>
        <s v=""/>
      </sharedItems>
    </cacheField>
    <cacheField name="Lauantai-tunnit">
      <sharedItems containsDate="1" containsMixedTypes="1">
        <d v="1899-12-30T07:29:00Z"/>
        <s v=""/>
        <d v="1899-12-30T07:00:00Z"/>
      </sharedItems>
    </cacheField>
    <cacheField name="Sunnuntai-tunnit">
      <sharedItems containsDate="1" containsMixedTypes="1">
        <s v=""/>
        <d v="1899-12-30T07:00:00Z"/>
      </sharedItems>
    </cacheField>
    <cacheField name="Juoksevat viikkotunnit" numFmtId="167">
      <sharedItems>
        <s v="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" cacheId="0" dataCaption="" compact="0" compactData="0">
  <location ref="A1:H7" firstHeaderRow="0" firstDataRow="3" firstDataCol="0"/>
  <pivotFields>
    <pivotField name="Nimi" axis="axisRow" compact="0" outline="0" multipleItemSelectionAllowed="1" showAll="0" sortType="ascending">
      <items>
        <item x="2"/>
        <item x="1"/>
        <item x="0"/>
        <item t="default"/>
      </items>
    </pivotField>
    <pivotField name="Töihin sisään" compact="0" numFmtId="165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Töistä ulos" compact="0" numFmtId="165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Päivä sisään" compact="0" numFmtId="4" outline="0" multipleItemSelectionAllowed="1" showAll="0">
      <items>
        <item x="0"/>
        <item x="1"/>
        <item x="2"/>
        <item x="3"/>
        <item x="4"/>
        <item t="default"/>
      </items>
    </pivotField>
    <pivotField name="Aika sisään" compact="0" numFmtId="4" outline="0" multipleItemSelectionAllowed="1" showAll="0">
      <items>
        <item x="0"/>
        <item x="1"/>
        <item x="2"/>
        <item x="3"/>
        <item x="4"/>
        <item t="default"/>
      </items>
    </pivotField>
    <pivotField name="Päivä ulos" compact="0" numFmtId="4" outline="0" multipleItemSelectionAllowed="1" showAll="0">
      <items>
        <item x="0"/>
        <item x="1"/>
        <item x="2"/>
        <item x="3"/>
        <item x="4"/>
        <item t="default"/>
      </items>
    </pivotField>
    <pivotField name="Aika ulos" compact="0" numFmtId="4" outline="0" multipleItemSelectionAllowed="1" showAll="0">
      <items>
        <item x="0"/>
        <item x="1"/>
        <item x="2"/>
        <item x="3"/>
        <item t="default"/>
      </items>
    </pivotField>
    <pivotField name="Vuosi" compact="0" outline="0" multipleItemSelectionAllowed="1" showAll="0">
      <items>
        <item x="0"/>
        <item x="1"/>
        <item t="default"/>
      </items>
    </pivotField>
    <pivotField name="Viikko" compact="0" outline="0" multipleItemSelectionAllowed="1" showAll="0">
      <items>
        <item x="0"/>
        <item x="1"/>
        <item x="2"/>
        <item t="default"/>
      </items>
    </pivotField>
    <pivotField name="Vuosi-Viikko" axis="axisRow" compact="0" outline="0" multipleItemSelectionAllowed="1" showAll="0" sortType="ascending">
      <items>
        <item x="2"/>
        <item x="0"/>
        <item x="1"/>
        <item t="default"/>
      </items>
    </pivotField>
    <pivotField name="Päivä sisään indeksi" compact="0" outline="0" multipleItemSelectionAllowed="1" showAll="0">
      <items>
        <item x="0"/>
        <item x="1"/>
        <item x="2"/>
        <item x="3"/>
        <item x="4"/>
        <item t="default"/>
      </items>
    </pivotField>
    <pivotField name="Päivä ulos indeksi" compact="0" outline="0" multipleItemSelectionAllowed="1" showAll="0">
      <items>
        <item x="0"/>
        <item x="1"/>
        <item x="2"/>
        <item x="3"/>
        <item x="4"/>
        <item t="default"/>
      </items>
    </pivotField>
    <pivotField name="Työaika" dataField="1" compact="0" numFmtId="167" outline="0" multipleItemSelectionAllowed="1" showAll="0">
      <items>
        <item x="0"/>
        <item x="1"/>
        <item x="2"/>
        <item x="3"/>
        <item x="4"/>
        <item t="default"/>
      </items>
    </pivotField>
    <pivotField name="Normitunnit" compact="0" numFmtId="167" outline="0" multipleItemSelectionAllowed="1" showAll="0">
      <items>
        <item x="0"/>
        <item x="1"/>
        <item x="2"/>
        <item x="3"/>
        <item x="4"/>
        <item t="default"/>
      </items>
    </pivotField>
    <pivotField name="Iltatunnit" dataField="1" compact="0" outline="0" multipleItemSelectionAllowed="1" showAll="0">
      <items>
        <item x="0"/>
        <item x="1"/>
        <item x="2"/>
        <item x="3"/>
        <item t="default"/>
      </items>
    </pivotField>
    <pivotField name="Yötunnit" dataField="1" compact="0" numFmtId="167" outline="0" multipleItemSelectionAllowed="1" showAll="0">
      <items>
        <item x="0"/>
        <item t="default"/>
      </items>
    </pivotField>
    <pivotField name="Vähennettävät lauantai-tunnit" compact="0" numFmtId="167" outline="0" multipleItemSelectionAllowed="1" showAll="0">
      <items>
        <item x="0"/>
        <item t="default"/>
      </items>
    </pivotField>
    <pivotField name="Lauantai-tunnit" dataField="1" compact="0" outline="0" multipleItemSelectionAllowed="1" showAll="0">
      <items>
        <item x="0"/>
        <item x="1"/>
        <item x="2"/>
        <item t="default"/>
      </items>
    </pivotField>
    <pivotField name="Sunnuntai-tunnit" dataField="1" compact="0" outline="0" multipleItemSelectionAllowed="1" showAll="0">
      <items>
        <item x="0"/>
        <item x="1"/>
        <item t="default"/>
      </items>
    </pivotField>
    <pivotField name="Juoksevat viikkotunnit" dataField="1" compact="0" numFmtId="167" outline="0" multipleItemSelectionAllowed="1" showAll="0">
      <items>
        <item x="0"/>
        <item t="default"/>
      </items>
    </pivotField>
  </pivotFields>
  <rowFields>
    <field x="0"/>
    <field x="9"/>
  </rowFields>
  <colFields>
    <field x="-2"/>
  </colFields>
  <dataFields>
    <dataField name="Työaika" fld="12" baseField="0"/>
    <dataField name="Ylityötunnit" fld="19" subtotal="max" baseField="0"/>
    <dataField name="Iltatunnit" fld="14" baseField="0"/>
    <dataField name="Yötunnit" fld="15" baseField="0"/>
    <dataField name="Lauantai-tunnit" fld="17" baseField="0"/>
    <dataField name="Sunnuntai-tunnit" fld="18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.71"/>
    <col customWidth="1" min="2" max="3" width="15.86"/>
    <col customWidth="1" min="4" max="4" width="13.57"/>
    <col customWidth="1" min="5" max="5" width="12.86"/>
    <col customWidth="1" min="6" max="6" width="12.0"/>
    <col customWidth="1" min="7" max="7" width="11.29"/>
    <col customWidth="1" min="8" max="8" width="8.43"/>
    <col customWidth="1" min="9" max="9" width="9.0"/>
    <col customWidth="1" min="10" max="10" width="14.0"/>
    <col customWidth="1" min="11" max="11" width="19.71"/>
    <col customWidth="1" min="12" max="12" width="18.14"/>
    <col customWidth="1" min="13" max="13" width="10.14"/>
    <col customWidth="1" min="14" max="14" width="13.86"/>
    <col customWidth="1" min="15" max="15" width="11.57"/>
    <col customWidth="1" min="16" max="16" width="10.86"/>
    <col customWidth="1" min="17" max="19" width="18.57"/>
    <col customWidth="1" min="20" max="20" width="22.29"/>
  </cols>
  <sheetData>
    <row r="1">
      <c r="A1" s="4" t="s">
        <v>1</v>
      </c>
      <c r="B1" s="4" t="s">
        <v>4</v>
      </c>
      <c r="C1" s="4" t="s">
        <v>5</v>
      </c>
      <c r="D1" s="6" t="s">
        <v>6</v>
      </c>
      <c r="E1" s="6" t="s">
        <v>9</v>
      </c>
      <c r="F1" s="6" t="s">
        <v>10</v>
      </c>
      <c r="G1" s="6" t="s">
        <v>11</v>
      </c>
      <c r="H1" s="4" t="s">
        <v>12</v>
      </c>
      <c r="I1" s="4" t="s">
        <v>13</v>
      </c>
      <c r="J1" s="4" t="s">
        <v>14</v>
      </c>
      <c r="K1" s="6" t="s">
        <v>15</v>
      </c>
      <c r="L1" s="4" t="s">
        <v>16</v>
      </c>
      <c r="M1" s="7" t="s">
        <v>17</v>
      </c>
      <c r="N1" s="7" t="s">
        <v>18</v>
      </c>
      <c r="O1" s="7" t="s">
        <v>19</v>
      </c>
      <c r="P1" s="7" t="s">
        <v>20</v>
      </c>
      <c r="Q1" s="9" t="s">
        <v>21</v>
      </c>
      <c r="R1" s="4" t="s">
        <v>22</v>
      </c>
      <c r="S1" s="4" t="s">
        <v>23</v>
      </c>
      <c r="T1" s="4" t="s">
        <v>24</v>
      </c>
    </row>
    <row r="2">
      <c r="A2" s="11" t="s">
        <v>25</v>
      </c>
      <c r="B2" s="13">
        <v>43739.375</v>
      </c>
      <c r="C2" s="13">
        <v>43739.729166666664</v>
      </c>
      <c r="D2" s="15">
        <f t="shared" ref="D2:D1000" si="2">ROUNDDOWN(B2,0)</f>
        <v>43739</v>
      </c>
      <c r="E2" s="15">
        <f t="shared" ref="E2:E1000" si="3">B2-D2</f>
        <v>0.375</v>
      </c>
      <c r="F2" s="15">
        <f t="shared" ref="F2:F1000" si="4">ROUNDDOWN(C2)</f>
        <v>43739</v>
      </c>
      <c r="G2" s="15">
        <f t="shared" ref="G2:G1000" si="5">C2-F2</f>
        <v>0.7291666667</v>
      </c>
      <c r="H2" s="17">
        <f t="shared" ref="H2:H1000" si="6">IF(B2="","",YEAR(B2))</f>
        <v>2019</v>
      </c>
      <c r="I2" s="17">
        <f t="shared" ref="I2:I1000" si="7">IF(B2="","",WEEKNUM(B2,2))</f>
        <v>40</v>
      </c>
      <c r="J2" s="18" t="str">
        <f t="shared" ref="J2:J1000" si="8">H2&amp;"-"&amp;I2</f>
        <v>2019-40</v>
      </c>
      <c r="K2" s="15">
        <f t="shared" ref="K2:L2" si="1">IF(A2="","",WEEKDAY(B2,2))</f>
        <v>2</v>
      </c>
      <c r="L2" s="15">
        <f t="shared" si="1"/>
        <v>2</v>
      </c>
      <c r="M2" s="19">
        <f t="shared" ref="M2:M1000" si="10">IF(F2&gt;D2,1-E2+G2,G2-E2)</f>
        <v>0.3541666667</v>
      </c>
      <c r="N2" s="19">
        <f>IF(A2="","",M2-O2-P2)</f>
        <v>0.3541666667</v>
      </c>
      <c r="O2" s="20">
        <f>IF(A2="","",IF(G2&gt;=asetukset!$B$3,G2-asetukset!$B$3,IF(AND(G2-E2&lt;=asetukset!$B$4,E2&gt;=asetukset!$B$3),1-E2,IF(AND(G2-E2&lt;=asetukset!$B$4,E2&lt;=asetukset!$B$3),asetukset!$B$6,0))))</f>
        <v>0</v>
      </c>
      <c r="P2" s="20">
        <f>IF(F2&gt;D2,G2-asetukset!$B$5,IF(AND(D2=F2,E2&lt;=asetukset!$B$6),G2-E2,0))</f>
        <v>0</v>
      </c>
      <c r="Q2" s="19" t="str">
        <f>IF(and(K2=6,E2&gt;asetukset!$B$7),"", IF(and(K2&lt;&gt;6,L2=6,G2&lt;asetukset!$B$7),G2,IF(K2=6,asetukset!$B$7-E2,IF(K2=6,asetukset!$B$7-E2,IF(K2=6,asetukset!$B$7-E2,"")))))</f>
        <v/>
      </c>
      <c r="R2" s="19" t="str">
        <f t="shared" ref="R2:R1000" si="11">IF(A2="","",IF(AND(L2=6,L2=K2),M2-Q2,IF(AND(L2=6,L2&gt;K2),P2-Q2,IF(K2=6,O2,""))))</f>
        <v/>
      </c>
      <c r="S2" s="19" t="str">
        <f t="shared" ref="S2:S1000" si="12">IF(A2="","",IF(AND(L2=7,L2=K2),M2,IF(AND(L2=7,L2&gt;P2),P2,IF(AND(K2&gt;=7),O2,""))))</f>
        <v/>
      </c>
      <c r="T2" s="21" t="str">
        <f>IF(A2="","",IF(SUMIFS($M$2:M2,$I$2:I2,I2,$A$2:A2,A2)&lt;=asetukset!$B$2,"",SUMIFS($M$2:M2,$I$2:I2,I2,$A$2:A2,A2)-asetukset!$B$2))</f>
        <v/>
      </c>
    </row>
    <row r="3">
      <c r="A3" s="11" t="s">
        <v>25</v>
      </c>
      <c r="B3" s="13">
        <v>43740.5</v>
      </c>
      <c r="C3" s="13">
        <v>43740.791666666664</v>
      </c>
      <c r="D3" s="15">
        <f t="shared" si="2"/>
        <v>43740</v>
      </c>
      <c r="E3" s="15">
        <f t="shared" si="3"/>
        <v>0.5</v>
      </c>
      <c r="F3" s="15">
        <f t="shared" si="4"/>
        <v>43740</v>
      </c>
      <c r="G3" s="15">
        <f t="shared" si="5"/>
        <v>0.7916666667</v>
      </c>
      <c r="H3" s="17">
        <f t="shared" si="6"/>
        <v>2019</v>
      </c>
      <c r="I3" s="17">
        <f t="shared" si="7"/>
        <v>40</v>
      </c>
      <c r="J3" s="18" t="str">
        <f t="shared" si="8"/>
        <v>2019-40</v>
      </c>
      <c r="K3" s="15">
        <f t="shared" ref="K3:L3" si="9">IF(A3="","",WEEKDAY(B3,2))</f>
        <v>3</v>
      </c>
      <c r="L3" s="15">
        <f t="shared" si="9"/>
        <v>3</v>
      </c>
      <c r="M3" s="19">
        <f t="shared" si="10"/>
        <v>0.2916666667</v>
      </c>
      <c r="N3" s="19">
        <f t="shared" ref="N3:N1000" si="14">M3-O3-P3</f>
        <v>0.25</v>
      </c>
      <c r="O3" s="19">
        <f>IF(A3="","",IF(G3&gt;=asetukset!$B$3,G3-asetukset!$B$3,IF(AND(G3-E3&lt;=asetukset!$B$4,E3&gt;=asetukset!$B$3),1-E3,IF(AND(G3-E3&lt;=asetukset!$B$4,E3&lt;=asetukset!$B$3),asetukset!$B$6,0))))</f>
        <v>0.04166666666</v>
      </c>
      <c r="P3" s="20">
        <f>IF(F3&gt;D3,G3-asetukset!$B$5,IF(AND(D3=F3,E3&lt;=asetukset!$B$6),G3-E3,0))</f>
        <v>0</v>
      </c>
      <c r="Q3" s="19" t="str">
        <f>IF(and(K3=6,E3&gt;asetukset!$B$7),"", IF(and(K3&lt;&gt;6,L3=6,G3&lt;asetukset!$B$7),G3,IF(K3=6,asetukset!$B$7-E3,IF(K3=6,asetukset!$B$7-E3,IF(K3=6,asetukset!$B$7-E3,"")))))</f>
        <v/>
      </c>
      <c r="R3" s="19" t="str">
        <f t="shared" si="11"/>
        <v/>
      </c>
      <c r="S3" s="19" t="str">
        <f t="shared" si="12"/>
        <v/>
      </c>
      <c r="T3" s="21" t="str">
        <f>IF(A3="","",IF(SUMIFS($M$2:M3,$I$2:I3,I3,$A$2:A3,A3)&lt;=asetukset!$B$2,"",SUMIFS($M$2:M3,$I$2:I3,I3,$A$2:A3,A3)-asetukset!$B$2))</f>
        <v/>
      </c>
    </row>
    <row r="4">
      <c r="A4" s="11" t="s">
        <v>25</v>
      </c>
      <c r="B4" s="13">
        <v>43741.791666666664</v>
      </c>
      <c r="C4" s="13">
        <v>43742.125</v>
      </c>
      <c r="D4" s="15">
        <f t="shared" si="2"/>
        <v>43741</v>
      </c>
      <c r="E4" s="15">
        <f t="shared" si="3"/>
        <v>0.7916666667</v>
      </c>
      <c r="F4" s="15">
        <f t="shared" si="4"/>
        <v>43742</v>
      </c>
      <c r="G4" s="15">
        <f t="shared" si="5"/>
        <v>0.125</v>
      </c>
      <c r="H4" s="17">
        <f t="shared" si="6"/>
        <v>2019</v>
      </c>
      <c r="I4" s="17">
        <f t="shared" si="7"/>
        <v>40</v>
      </c>
      <c r="J4" s="18" t="str">
        <f t="shared" si="8"/>
        <v>2019-40</v>
      </c>
      <c r="K4" s="15">
        <f t="shared" ref="K4:L4" si="13">IF(A4="","",WEEKDAY(B4,2))</f>
        <v>4</v>
      </c>
      <c r="L4" s="15">
        <f t="shared" si="13"/>
        <v>5</v>
      </c>
      <c r="M4" s="19">
        <f t="shared" si="10"/>
        <v>0.3333333333</v>
      </c>
      <c r="N4" s="20">
        <f t="shared" si="14"/>
        <v>0</v>
      </c>
      <c r="O4" s="19">
        <f>IF(A4="","",IF(G4&gt;=asetukset!$B$3,G4-asetukset!$B$3,IF(AND(G4-E4&lt;=asetukset!$B$4,E4&gt;=asetukset!$B$3),1-E4,IF(AND(G4-E4&lt;=asetukset!$B$4,E4&lt;=asetukset!$B$3),asetukset!$B$6,0))))</f>
        <v>0.2083333333</v>
      </c>
      <c r="P4" s="19">
        <f>IF(F4&gt;D4,G4-asetukset!$B$5,IF(AND(D4=F4,E4&lt;=asetukset!$B$6),G4-E4,0))</f>
        <v>0.125</v>
      </c>
      <c r="Q4" s="19" t="str">
        <f>IF(and(K4=6,E4&gt;asetukset!$B$7),"", IF(and(K4&lt;&gt;6,L4=6,G4&lt;asetukset!$B$7),G4,IF(K4=6,asetukset!$B$7-E4,IF(K4=6,asetukset!$B$7-E4,IF(K4=6,asetukset!$B$7-E4,"")))))</f>
        <v/>
      </c>
      <c r="R4" s="19" t="str">
        <f t="shared" si="11"/>
        <v/>
      </c>
      <c r="S4" s="19" t="str">
        <f t="shared" si="12"/>
        <v/>
      </c>
      <c r="T4" s="21" t="str">
        <f>IF(A4="","",IF(SUMIFS($M$2:M4,$I$2:I4,I4,$A$2:A4,A4)&lt;=asetukset!$B$2,"",SUMIFS($M$2:M4,$I$2:I4,I4,$A$2:A4,A4)-asetukset!$B$2))</f>
        <v/>
      </c>
    </row>
    <row r="5">
      <c r="A5" s="11" t="s">
        <v>25</v>
      </c>
      <c r="B5" s="13">
        <v>43742.791666666664</v>
      </c>
      <c r="C5" s="13">
        <v>43743.166666666664</v>
      </c>
      <c r="D5" s="15">
        <f t="shared" si="2"/>
        <v>43742</v>
      </c>
      <c r="E5" s="15">
        <f t="shared" si="3"/>
        <v>0.7916666667</v>
      </c>
      <c r="F5" s="15">
        <f t="shared" si="4"/>
        <v>43743</v>
      </c>
      <c r="G5" s="15">
        <f t="shared" si="5"/>
        <v>0.1666666667</v>
      </c>
      <c r="H5" s="17">
        <f t="shared" si="6"/>
        <v>2019</v>
      </c>
      <c r="I5" s="17">
        <f t="shared" si="7"/>
        <v>40</v>
      </c>
      <c r="J5" s="18" t="str">
        <f t="shared" si="8"/>
        <v>2019-40</v>
      </c>
      <c r="K5" s="15">
        <f t="shared" ref="K5:L5" si="15">IF(A5="","",WEEKDAY(B5,2))</f>
        <v>5</v>
      </c>
      <c r="L5" s="15">
        <f t="shared" si="15"/>
        <v>6</v>
      </c>
      <c r="M5" s="19">
        <f t="shared" si="10"/>
        <v>0.375</v>
      </c>
      <c r="N5" s="20">
        <f t="shared" si="14"/>
        <v>0</v>
      </c>
      <c r="O5" s="19">
        <f>IF(A5="","",IF(G5&gt;=asetukset!$B$3,G5-asetukset!$B$3,IF(AND(G5-E5&lt;=asetukset!$B$4,E5&gt;=asetukset!$B$3),1-E5,IF(AND(G5-E5&lt;=asetukset!$B$4,E5&lt;=asetukset!$B$3),asetukset!$B$6,0))))</f>
        <v>0.2083333333</v>
      </c>
      <c r="P5" s="19">
        <f>IF(F5&gt;D5,G5-asetukset!$B$5,IF(AND(D5=F5,E5&lt;=asetukset!$B$6),G5-E5,0))</f>
        <v>0.1666666667</v>
      </c>
      <c r="Q5" s="19" t="str">
        <f>IF(and(K5=6,E5&gt;asetukset!$B$7),"", IF(and(K5&lt;&gt;6,L5=6,G5&lt;asetukset!$B$7),G5,IF(K5=6,asetukset!$B$7-E5,IF(K5=6,asetukset!$B$7-E5,IF(K5=6,asetukset!$B$7-E5,"")))))</f>
        <v/>
      </c>
      <c r="R5" s="19">
        <f t="shared" si="11"/>
        <v>0.1666666667</v>
      </c>
      <c r="S5" s="19" t="str">
        <f t="shared" si="12"/>
        <v/>
      </c>
      <c r="T5" s="21" t="str">
        <f>IF(A5="","",IF(SUMIFS($M$2:M5,$I$2:I5,I5,$A$2:A5,A5)&lt;=asetukset!$B$2,"",SUMIFS($M$2:M5,$I$2:I5,I5,$A$2:A5,A5)-asetukset!$B$2))</f>
        <v/>
      </c>
    </row>
    <row r="6">
      <c r="A6" s="11" t="s">
        <v>25</v>
      </c>
      <c r="B6" s="13">
        <v>43743.416666666664</v>
      </c>
      <c r="C6" s="13">
        <v>43743.791666666664</v>
      </c>
      <c r="D6" s="15">
        <f t="shared" si="2"/>
        <v>43743</v>
      </c>
      <c r="E6" s="15">
        <f t="shared" si="3"/>
        <v>0.4166666667</v>
      </c>
      <c r="F6" s="15">
        <f t="shared" si="4"/>
        <v>43743</v>
      </c>
      <c r="G6" s="15">
        <f t="shared" si="5"/>
        <v>0.7916666667</v>
      </c>
      <c r="H6" s="17">
        <f t="shared" si="6"/>
        <v>2019</v>
      </c>
      <c r="I6" s="17">
        <f t="shared" si="7"/>
        <v>40</v>
      </c>
      <c r="J6" s="18" t="str">
        <f t="shared" si="8"/>
        <v>2019-40</v>
      </c>
      <c r="K6" s="15">
        <f t="shared" ref="K6:L6" si="16">IF(A6="","",WEEKDAY(B6,2))</f>
        <v>6</v>
      </c>
      <c r="L6" s="15">
        <f t="shared" si="16"/>
        <v>6</v>
      </c>
      <c r="M6" s="19">
        <f t="shared" si="10"/>
        <v>0.375</v>
      </c>
      <c r="N6" s="19">
        <f t="shared" si="14"/>
        <v>0.3333333333</v>
      </c>
      <c r="O6" s="19">
        <f>IF(A6="","",IF(G6&gt;=asetukset!$B$3,G6-asetukset!$B$3,IF(AND(G6-E6&lt;=asetukset!$B$4,E6&gt;=asetukset!$B$3),1-E6,IF(AND(G6-E6&lt;=asetukset!$B$4,E6&lt;=asetukset!$B$3),asetukset!$B$6,0))))</f>
        <v>0.04166666666</v>
      </c>
      <c r="P6" s="20">
        <f>IF(F6&gt;D6,G6-asetukset!$B$5,IF(AND(D6=F6,E6&lt;=asetukset!$B$6),G6-E6,0))</f>
        <v>0</v>
      </c>
      <c r="Q6" s="19" t="str">
        <f>IF(and(K6=6,E6&gt;asetukset!$B$7),"", IF(and(K6&lt;&gt;6,L6=6,G6&lt;asetukset!$B$7),G6,IF(K6=6,asetukset!$B$7-E6,IF(K6=6,asetukset!$B$7-E6,IF(K6=6,asetukset!$B$7-E6,"")))))</f>
        <v/>
      </c>
      <c r="R6" s="19">
        <f t="shared" si="11"/>
        <v>0.375</v>
      </c>
      <c r="S6" s="19" t="str">
        <f t="shared" si="12"/>
        <v/>
      </c>
      <c r="T6" s="19">
        <f>IF(A6="","",IF(SUMIFS($M$2:M6,$I$2:I6,I6,$A$2:A6,A6)&lt;=asetukset!$B$2,"",SUMIFS($M$2:M6,$I$2:I6,I6,$A$2:A6,A6)-asetukset!$B$2))</f>
        <v>0.1388888889</v>
      </c>
    </row>
    <row r="7">
      <c r="A7" s="11" t="s">
        <v>25</v>
      </c>
      <c r="B7" s="13">
        <v>43744.791666666664</v>
      </c>
      <c r="C7" s="13">
        <v>43745.083333333336</v>
      </c>
      <c r="D7" s="15">
        <f t="shared" si="2"/>
        <v>43744</v>
      </c>
      <c r="E7" s="15">
        <f t="shared" si="3"/>
        <v>0.7916666667</v>
      </c>
      <c r="F7" s="15">
        <f t="shared" si="4"/>
        <v>43745</v>
      </c>
      <c r="G7" s="15">
        <f t="shared" si="5"/>
        <v>0.08333333334</v>
      </c>
      <c r="H7" s="17">
        <f t="shared" si="6"/>
        <v>2019</v>
      </c>
      <c r="I7" s="17">
        <f t="shared" si="7"/>
        <v>40</v>
      </c>
      <c r="J7" s="18" t="str">
        <f t="shared" si="8"/>
        <v>2019-40</v>
      </c>
      <c r="K7" s="15">
        <f t="shared" ref="K7:L7" si="17">IF(A7="","",WEEKDAY(B7,2))</f>
        <v>7</v>
      </c>
      <c r="L7" s="15">
        <f t="shared" si="17"/>
        <v>1</v>
      </c>
      <c r="M7" s="19">
        <f t="shared" si="10"/>
        <v>0.2916666667</v>
      </c>
      <c r="N7" s="25">
        <f t="shared" si="14"/>
        <v>0</v>
      </c>
      <c r="O7" s="19">
        <f>IF(A7="","",IF(G7&gt;=asetukset!$B$3,G7-asetukset!$B$3,IF(AND(G7-E7&lt;=asetukset!$B$4,E7&gt;=asetukset!$B$3),1-E7,IF(AND(G7-E7&lt;=asetukset!$B$4,E7&lt;=asetukset!$B$3),asetukset!$B$6,0))))</f>
        <v>0.2083333333</v>
      </c>
      <c r="P7" s="19">
        <f>IF(F7&gt;D7,G7-asetukset!$B$5,IF(AND(D7=F7,E7&lt;=asetukset!$B$6),G7-E7,0))</f>
        <v>0.08333333334</v>
      </c>
      <c r="Q7" s="19" t="str">
        <f>IF(and(K7=6,E7&gt;asetukset!$B$7),"", IF(and(K7&lt;&gt;6,L7=6,G7&lt;asetukset!$B$7),G7,IF(K7=6,asetukset!$B$7-E7,IF(K7=6,asetukset!$B$7-E7,IF(K7=6,asetukset!$B$7-E7,"")))))</f>
        <v/>
      </c>
      <c r="R7" s="19" t="str">
        <f t="shared" si="11"/>
        <v/>
      </c>
      <c r="S7" s="19">
        <f t="shared" si="12"/>
        <v>0.2083333333</v>
      </c>
      <c r="T7" s="19">
        <f>IF(A7="","",IF(SUMIFS($M$2:M7,$I$2:I7,I7,$A$2:A7,A7)&lt;=asetukset!$B$2,"",SUMIFS($M$2:M7,$I$2:I7,I7,$A$2:A7,A7)-asetukset!$B$2))</f>
        <v>0.4305555556</v>
      </c>
    </row>
    <row r="8">
      <c r="A8" s="11" t="s">
        <v>25</v>
      </c>
      <c r="B8" s="13">
        <v>43743.791666666664</v>
      </c>
      <c r="C8" s="13">
        <v>43744.083333333336</v>
      </c>
      <c r="D8" s="15">
        <f t="shared" si="2"/>
        <v>43743</v>
      </c>
      <c r="E8" s="15">
        <f t="shared" si="3"/>
        <v>0.7916666667</v>
      </c>
      <c r="F8" s="15">
        <f t="shared" si="4"/>
        <v>43744</v>
      </c>
      <c r="G8" s="15">
        <f t="shared" si="5"/>
        <v>0.08333333334</v>
      </c>
      <c r="H8" s="17">
        <f t="shared" si="6"/>
        <v>2019</v>
      </c>
      <c r="I8" s="17">
        <f t="shared" si="7"/>
        <v>40</v>
      </c>
      <c r="J8" s="18" t="str">
        <f t="shared" si="8"/>
        <v>2019-40</v>
      </c>
      <c r="K8" s="15">
        <f t="shared" ref="K8:L8" si="18">IF(A8="","",WEEKDAY(B8,2))</f>
        <v>6</v>
      </c>
      <c r="L8" s="15">
        <f t="shared" si="18"/>
        <v>7</v>
      </c>
      <c r="M8" s="19">
        <f t="shared" si="10"/>
        <v>0.2916666667</v>
      </c>
      <c r="N8" s="20">
        <f t="shared" si="14"/>
        <v>0</v>
      </c>
      <c r="O8" s="19">
        <f>IF(A8="","",IF(G8&gt;=asetukset!$B$3,G8-asetukset!$B$3,IF(AND(G8-E8&lt;=asetukset!$B$4,E8&gt;=asetukset!$B$3),1-E8,IF(AND(G8-E8&lt;=asetukset!$B$4,E8&lt;=asetukset!$B$3),asetukset!$B$6,0))))</f>
        <v>0.2083333333</v>
      </c>
      <c r="P8" s="19">
        <f>IF(F8&gt;D8,G8-asetukset!$B$5,IF(AND(D8=F8,E8&lt;=asetukset!$B$6),G8-E8,0))</f>
        <v>0.08333333334</v>
      </c>
      <c r="Q8" s="19" t="str">
        <f>IF(and(K8=6,E8&gt;asetukset!$B$7),"", IF(and(K8&lt;&gt;6,L8=6,G8&lt;asetukset!$B$7),G8,IF(K8=6,asetukset!$B$7-E8,IF(K8=6,asetukset!$B$7-E8,IF(K8=6,asetukset!$B$7-E8,"")))))</f>
        <v/>
      </c>
      <c r="R8" s="19">
        <f t="shared" si="11"/>
        <v>0.2083333333</v>
      </c>
      <c r="S8" s="19">
        <f t="shared" si="12"/>
        <v>0.08333333334</v>
      </c>
      <c r="T8" s="19">
        <f>IF(A8="","",IF(SUMIFS($M$2:M8,$I$2:I8,I8,$A$2:A8,A8)&lt;=asetukset!$B$2,"",SUMIFS($M$2:M8,$I$2:I8,I8,$A$2:A8,A8)-asetukset!$B$2))</f>
        <v>0.7222222222</v>
      </c>
    </row>
    <row r="9">
      <c r="A9" s="11"/>
      <c r="B9" s="26"/>
      <c r="C9" s="26"/>
      <c r="D9" s="15">
        <f t="shared" si="2"/>
        <v>0</v>
      </c>
      <c r="E9" s="15">
        <f t="shared" si="3"/>
        <v>0</v>
      </c>
      <c r="F9" s="15">
        <f t="shared" si="4"/>
        <v>0</v>
      </c>
      <c r="G9" s="15">
        <f t="shared" si="5"/>
        <v>0</v>
      </c>
      <c r="H9" s="18" t="str">
        <f t="shared" si="6"/>
        <v/>
      </c>
      <c r="I9" s="18" t="str">
        <f t="shared" si="7"/>
        <v/>
      </c>
      <c r="J9" s="18" t="str">
        <f t="shared" si="8"/>
        <v>-</v>
      </c>
      <c r="K9" s="27" t="str">
        <f t="shared" ref="K9:L9" si="19">IF(A9="","",WEEKDAY(B9,2))</f>
        <v/>
      </c>
      <c r="L9" s="27" t="str">
        <f t="shared" si="19"/>
        <v/>
      </c>
      <c r="M9" s="20">
        <f t="shared" si="10"/>
        <v>0</v>
      </c>
      <c r="N9" s="20">
        <f t="shared" si="14"/>
        <v>0</v>
      </c>
      <c r="O9" s="21" t="str">
        <f>IF(A9="","",IF(G9&gt;=asetukset!$B$3,G9-asetukset!$B$3,IF(AND(G9-E9&lt;=asetukset!$B$4,E9&gt;=asetukset!$B$3),1-E9,IF(AND(G9-E9&lt;=asetukset!$B$4,E9&lt;=asetukset!$B$3),asetukset!$B$6,0))))</f>
        <v/>
      </c>
      <c r="P9" s="20">
        <f>IF(F9&gt;D9,G9-asetukset!$B$5,IF(AND(D9=F9,E9&lt;=asetukset!$B$6),G9-E9,0))</f>
        <v>0</v>
      </c>
      <c r="Q9" s="19" t="str">
        <f>IF(and(K9=6,E9&gt;asetukset!$B$7),"", IF(and(K9&lt;&gt;6,L9=6,G9&lt;asetukset!$B$7),G9,IF(K9=6,asetukset!$B$7-E9,IF(K9=6,asetukset!$B$7-E9,IF(K9=6,asetukset!$B$7-E9,"")))))</f>
        <v/>
      </c>
      <c r="R9" s="19" t="str">
        <f t="shared" si="11"/>
        <v/>
      </c>
      <c r="S9" s="19" t="str">
        <f t="shared" si="12"/>
        <v/>
      </c>
      <c r="T9" s="21" t="str">
        <f>IF(A9="","",IF(SUMIFS($M$2:M9,$I$2:I9,I9,$A$2:A9,A9)&lt;=asetukset!$B$2,"",SUMIFS($M$2:M9,$I$2:I9,I9,$A$2:A9,A9)-asetukset!$B$2))</f>
        <v/>
      </c>
    </row>
    <row r="10">
      <c r="A10" s="11"/>
      <c r="B10" s="26"/>
      <c r="C10" s="26"/>
      <c r="D10" s="15">
        <f t="shared" si="2"/>
        <v>0</v>
      </c>
      <c r="E10" s="15">
        <f t="shared" si="3"/>
        <v>0</v>
      </c>
      <c r="F10" s="15">
        <f t="shared" si="4"/>
        <v>0</v>
      </c>
      <c r="G10" s="15">
        <f t="shared" si="5"/>
        <v>0</v>
      </c>
      <c r="H10" s="18" t="str">
        <f t="shared" si="6"/>
        <v/>
      </c>
      <c r="I10" s="18" t="str">
        <f t="shared" si="7"/>
        <v/>
      </c>
      <c r="J10" s="18" t="str">
        <f t="shared" si="8"/>
        <v>-</v>
      </c>
      <c r="K10" s="27" t="str">
        <f t="shared" ref="K10:L10" si="20">IF(A10="","",WEEKDAY(B10,2))</f>
        <v/>
      </c>
      <c r="L10" s="27" t="str">
        <f t="shared" si="20"/>
        <v/>
      </c>
      <c r="M10" s="20">
        <f t="shared" si="10"/>
        <v>0</v>
      </c>
      <c r="N10" s="20">
        <f t="shared" si="14"/>
        <v>0</v>
      </c>
      <c r="O10" s="21" t="str">
        <f>IF(A10="","",IF(G10&gt;=asetukset!$B$3,G10-asetukset!$B$3,IF(AND(G10-E10&lt;=asetukset!$B$4,E10&gt;=asetukset!$B$3),1-E10,IF(AND(G10-E10&lt;=asetukset!$B$4,E10&lt;=asetukset!$B$3),asetukset!$B$6,0))))</f>
        <v/>
      </c>
      <c r="P10" s="20">
        <f>IF(F10&gt;D10,G10-asetukset!$B$5,IF(AND(D10=F10,E10&lt;=asetukset!$B$6),G10-E10,0))</f>
        <v>0</v>
      </c>
      <c r="Q10" s="19" t="str">
        <f>IF(and(K10=6,E10&gt;asetukset!$B$7),"", IF(and(K10&lt;&gt;6,L10=6,G10&lt;asetukset!$B$7),G10,IF(K10=6,asetukset!$B$7-E10,IF(K10=6,asetukset!$B$7-E10,IF(K10=6,asetukset!$B$7-E10,"")))))</f>
        <v/>
      </c>
      <c r="R10" s="19" t="str">
        <f t="shared" si="11"/>
        <v/>
      </c>
      <c r="S10" s="19" t="str">
        <f t="shared" si="12"/>
        <v/>
      </c>
      <c r="T10" s="21" t="str">
        <f>IF(A10="","",IF(SUMIFS($M$2:M10,$I$2:I10,I10,$A$2:A10,A10)&lt;=asetukset!$B$2,"",SUMIFS($M$2:M10,$I$2:I10,I10,$A$2:A10,A10)-asetukset!$B$2))</f>
        <v/>
      </c>
    </row>
    <row r="11">
      <c r="A11" s="11"/>
      <c r="B11" s="26"/>
      <c r="C11" s="26"/>
      <c r="D11" s="15">
        <f t="shared" si="2"/>
        <v>0</v>
      </c>
      <c r="E11" s="15">
        <f t="shared" si="3"/>
        <v>0</v>
      </c>
      <c r="F11" s="15">
        <f t="shared" si="4"/>
        <v>0</v>
      </c>
      <c r="G11" s="15">
        <f t="shared" si="5"/>
        <v>0</v>
      </c>
      <c r="H11" s="18" t="str">
        <f t="shared" si="6"/>
        <v/>
      </c>
      <c r="I11" s="18" t="str">
        <f t="shared" si="7"/>
        <v/>
      </c>
      <c r="J11" s="18" t="str">
        <f t="shared" si="8"/>
        <v>-</v>
      </c>
      <c r="K11" s="27" t="str">
        <f t="shared" ref="K11:L11" si="21">IF(A11="","",WEEKDAY(B11,2))</f>
        <v/>
      </c>
      <c r="L11" s="27" t="str">
        <f t="shared" si="21"/>
        <v/>
      </c>
      <c r="M11" s="20">
        <f t="shared" si="10"/>
        <v>0</v>
      </c>
      <c r="N11" s="20">
        <f t="shared" si="14"/>
        <v>0</v>
      </c>
      <c r="O11" s="21" t="str">
        <f>IF(A11="","",IF(G11&gt;=asetukset!$B$3,G11-asetukset!$B$3,IF(AND(G11-E11&lt;=asetukset!$B$4,E11&gt;=asetukset!$B$3),1-E11,IF(AND(G11-E11&lt;=asetukset!$B$4,E11&lt;=asetukset!$B$3),asetukset!$B$6,0))))</f>
        <v/>
      </c>
      <c r="P11" s="20">
        <f>IF(F11&gt;D11,G11-asetukset!$B$5,IF(AND(D11=F11,E11&lt;=asetukset!$B$6),G11-E11,0))</f>
        <v>0</v>
      </c>
      <c r="Q11" s="19" t="str">
        <f>IF(and(K11=6,E11&gt;asetukset!$B$7),"", IF(and(K11&lt;&gt;6,L11=6,G11&lt;asetukset!$B$7),G11,IF(K11=6,asetukset!$B$7-E11,IF(K11=6,asetukset!$B$7-E11,IF(K11=6,asetukset!$B$7-E11,"")))))</f>
        <v/>
      </c>
      <c r="R11" s="19" t="str">
        <f t="shared" si="11"/>
        <v/>
      </c>
      <c r="S11" s="19" t="str">
        <f t="shared" si="12"/>
        <v/>
      </c>
      <c r="T11" s="21" t="str">
        <f>IF(A11="","",IF(SUMIFS($M$2:M11,$I$2:I11,I11,$A$2:A11,A11)&lt;=asetukset!$B$2,"",SUMIFS($M$2:M11,$I$2:I11,I11,$A$2:A11,A11)-asetukset!$B$2))</f>
        <v/>
      </c>
    </row>
    <row r="12">
      <c r="A12" s="11"/>
      <c r="B12" s="26"/>
      <c r="C12" s="26"/>
      <c r="D12" s="15">
        <f t="shared" si="2"/>
        <v>0</v>
      </c>
      <c r="E12" s="15">
        <f t="shared" si="3"/>
        <v>0</v>
      </c>
      <c r="F12" s="15">
        <f t="shared" si="4"/>
        <v>0</v>
      </c>
      <c r="G12" s="15">
        <f t="shared" si="5"/>
        <v>0</v>
      </c>
      <c r="H12" s="18" t="str">
        <f t="shared" si="6"/>
        <v/>
      </c>
      <c r="I12" s="18" t="str">
        <f t="shared" si="7"/>
        <v/>
      </c>
      <c r="J12" s="18" t="str">
        <f t="shared" si="8"/>
        <v>-</v>
      </c>
      <c r="K12" s="27" t="str">
        <f t="shared" ref="K12:L12" si="22">IF(A12="","",WEEKDAY(B12,2))</f>
        <v/>
      </c>
      <c r="L12" s="27" t="str">
        <f t="shared" si="22"/>
        <v/>
      </c>
      <c r="M12" s="20">
        <f t="shared" si="10"/>
        <v>0</v>
      </c>
      <c r="N12" s="20">
        <f t="shared" si="14"/>
        <v>0</v>
      </c>
      <c r="O12" s="21" t="str">
        <f>IF(A12="","",IF(G12&gt;=asetukset!$B$3,G12-asetukset!$B$3,IF(AND(G12-E12&lt;=asetukset!$B$4,E12&gt;=asetukset!$B$3),1-E12,IF(AND(G12-E12&lt;=asetukset!$B$4,E12&lt;=asetukset!$B$3),asetukset!$B$6,0))))</f>
        <v/>
      </c>
      <c r="P12" s="20">
        <f>IF(F12&gt;D12,G12-asetukset!$B$5,IF(AND(D12=F12,E12&lt;=asetukset!$B$6),G12-E12,0))</f>
        <v>0</v>
      </c>
      <c r="Q12" s="19" t="str">
        <f>IF(and(K12=6,E12&gt;asetukset!$B$7),"", IF(and(K12&lt;&gt;6,L12=6,G12&lt;asetukset!$B$7),G12,IF(K12=6,asetukset!$B$7-E12,IF(K12=6,asetukset!$B$7-E12,IF(K12=6,asetukset!$B$7-E12,"")))))</f>
        <v/>
      </c>
      <c r="R12" s="19" t="str">
        <f t="shared" si="11"/>
        <v/>
      </c>
      <c r="S12" s="19" t="str">
        <f t="shared" si="12"/>
        <v/>
      </c>
      <c r="T12" s="21" t="str">
        <f>IF(A12="","",IF(SUMIFS($M$2:M12,$I$2:I12,I12,$A$2:A12,A12)&lt;=asetukset!$B$2,"",SUMIFS($M$2:M12,$I$2:I12,I12,$A$2:A12,A12)-asetukset!$B$2))</f>
        <v/>
      </c>
    </row>
    <row r="13">
      <c r="A13" s="11"/>
      <c r="B13" s="26"/>
      <c r="C13" s="26"/>
      <c r="D13" s="15">
        <f t="shared" si="2"/>
        <v>0</v>
      </c>
      <c r="E13" s="15">
        <f t="shared" si="3"/>
        <v>0</v>
      </c>
      <c r="F13" s="15">
        <f t="shared" si="4"/>
        <v>0</v>
      </c>
      <c r="G13" s="15">
        <f t="shared" si="5"/>
        <v>0</v>
      </c>
      <c r="H13" s="18" t="str">
        <f t="shared" si="6"/>
        <v/>
      </c>
      <c r="I13" s="18" t="str">
        <f t="shared" si="7"/>
        <v/>
      </c>
      <c r="J13" s="18" t="str">
        <f t="shared" si="8"/>
        <v>-</v>
      </c>
      <c r="K13" s="27" t="str">
        <f t="shared" ref="K13:L13" si="23">IF(A13="","",WEEKDAY(B13,2))</f>
        <v/>
      </c>
      <c r="L13" s="27" t="str">
        <f t="shared" si="23"/>
        <v/>
      </c>
      <c r="M13" s="20">
        <f t="shared" si="10"/>
        <v>0</v>
      </c>
      <c r="N13" s="20">
        <f t="shared" si="14"/>
        <v>0</v>
      </c>
      <c r="O13" s="21" t="str">
        <f>IF(A13="","",IF(G13&gt;=asetukset!$B$3,G13-asetukset!$B$3,IF(AND(G13-E13&lt;=asetukset!$B$4,E13&gt;=asetukset!$B$3),1-E13,IF(AND(G13-E13&lt;=asetukset!$B$4,E13&lt;=asetukset!$B$3),asetukset!$B$6,0))))</f>
        <v/>
      </c>
      <c r="P13" s="20">
        <f>IF(F13&gt;D13,G13-asetukset!$B$5,IF(AND(D13=F13,E13&lt;=asetukset!$B$6),G13-E13,0))</f>
        <v>0</v>
      </c>
      <c r="Q13" s="19" t="str">
        <f>IF(and(K13=6,E13&gt;asetukset!$B$7),"", IF(and(K13&lt;&gt;6,L13=6,G13&lt;asetukset!$B$7),G13,IF(K13=6,asetukset!$B$7-E13,IF(K13=6,asetukset!$B$7-E13,IF(K13=6,asetukset!$B$7-E13,"")))))</f>
        <v/>
      </c>
      <c r="R13" s="19" t="str">
        <f t="shared" si="11"/>
        <v/>
      </c>
      <c r="S13" s="19" t="str">
        <f t="shared" si="12"/>
        <v/>
      </c>
      <c r="T13" s="21" t="str">
        <f>IF(A13="","",IF(SUMIFS($M$2:M13,$I$2:I13,I13,$A$2:A13,A13)&lt;=asetukset!$B$2,"",SUMIFS($M$2:M13,$I$2:I13,I13,$A$2:A13,A13)-asetukset!$B$2))</f>
        <v/>
      </c>
    </row>
    <row r="14">
      <c r="A14" s="11"/>
      <c r="B14" s="26"/>
      <c r="C14" s="26"/>
      <c r="D14" s="15">
        <f t="shared" si="2"/>
        <v>0</v>
      </c>
      <c r="E14" s="15">
        <f t="shared" si="3"/>
        <v>0</v>
      </c>
      <c r="F14" s="15">
        <f t="shared" si="4"/>
        <v>0</v>
      </c>
      <c r="G14" s="15">
        <f t="shared" si="5"/>
        <v>0</v>
      </c>
      <c r="H14" s="18" t="str">
        <f t="shared" si="6"/>
        <v/>
      </c>
      <c r="I14" s="18" t="str">
        <f t="shared" si="7"/>
        <v/>
      </c>
      <c r="J14" s="18" t="str">
        <f t="shared" si="8"/>
        <v>-</v>
      </c>
      <c r="K14" s="27" t="str">
        <f t="shared" ref="K14:L14" si="24">IF(A14="","",WEEKDAY(B14,2))</f>
        <v/>
      </c>
      <c r="L14" s="27" t="str">
        <f t="shared" si="24"/>
        <v/>
      </c>
      <c r="M14" s="20">
        <f t="shared" si="10"/>
        <v>0</v>
      </c>
      <c r="N14" s="20">
        <f t="shared" si="14"/>
        <v>0</v>
      </c>
      <c r="O14" s="21" t="str">
        <f>IF(A14="","",IF(G14&gt;=asetukset!$B$3,G14-asetukset!$B$3,IF(AND(G14-E14&lt;=asetukset!$B$4,E14&gt;=asetukset!$B$3),1-E14,IF(AND(G14-E14&lt;=asetukset!$B$4,E14&lt;=asetukset!$B$3),asetukset!$B$6,0))))</f>
        <v/>
      </c>
      <c r="P14" s="20">
        <f>IF(F14&gt;D14,G14-asetukset!$B$5,IF(AND(D14=F14,E14&lt;=asetukset!$B$6),G14-E14,0))</f>
        <v>0</v>
      </c>
      <c r="Q14" s="19" t="str">
        <f>IF(and(K14=6,E14&gt;asetukset!$B$7),"", IF(and(K14&lt;&gt;6,L14=6,G14&lt;asetukset!$B$7),G14,IF(K14=6,asetukset!$B$7-E14,IF(K14=6,asetukset!$B$7-E14,IF(K14=6,asetukset!$B$7-E14,"")))))</f>
        <v/>
      </c>
      <c r="R14" s="19" t="str">
        <f t="shared" si="11"/>
        <v/>
      </c>
      <c r="S14" s="19" t="str">
        <f t="shared" si="12"/>
        <v/>
      </c>
      <c r="T14" s="21" t="str">
        <f>IF(A14="","",IF(SUMIFS($M$2:M14,$I$2:I14,I14,$A$2:A14,A14)&lt;=asetukset!$B$2,"",SUMIFS($M$2:M14,$I$2:I14,I14,$A$2:A14,A14)-asetukset!$B$2))</f>
        <v/>
      </c>
    </row>
    <row r="15">
      <c r="A15" s="11"/>
      <c r="B15" s="26"/>
      <c r="C15" s="26"/>
      <c r="D15" s="15">
        <f t="shared" si="2"/>
        <v>0</v>
      </c>
      <c r="E15" s="15">
        <f t="shared" si="3"/>
        <v>0</v>
      </c>
      <c r="F15" s="15">
        <f t="shared" si="4"/>
        <v>0</v>
      </c>
      <c r="G15" s="15">
        <f t="shared" si="5"/>
        <v>0</v>
      </c>
      <c r="H15" s="18" t="str">
        <f t="shared" si="6"/>
        <v/>
      </c>
      <c r="I15" s="18" t="str">
        <f t="shared" si="7"/>
        <v/>
      </c>
      <c r="J15" s="18" t="str">
        <f t="shared" si="8"/>
        <v>-</v>
      </c>
      <c r="K15" s="27" t="str">
        <f t="shared" ref="K15:L15" si="25">IF(A15="","",WEEKDAY(B15,2))</f>
        <v/>
      </c>
      <c r="L15" s="27" t="str">
        <f t="shared" si="25"/>
        <v/>
      </c>
      <c r="M15" s="20">
        <f t="shared" si="10"/>
        <v>0</v>
      </c>
      <c r="N15" s="20">
        <f t="shared" si="14"/>
        <v>0</v>
      </c>
      <c r="O15" s="21" t="str">
        <f>IF(A15="","",IF(G15&gt;=asetukset!$B$3,G15-asetukset!$B$3,IF(AND(G15-E15&lt;=asetukset!$B$4,E15&gt;=asetukset!$B$3),1-E15,IF(AND(G15-E15&lt;=asetukset!$B$4,E15&lt;=asetukset!$B$3),asetukset!$B$6,0))))</f>
        <v/>
      </c>
      <c r="P15" s="20">
        <f>IF(F15&gt;D15,G15-asetukset!$B$5,IF(AND(D15=F15,E15&lt;=asetukset!$B$6),G15-E15,0))</f>
        <v>0</v>
      </c>
      <c r="Q15" s="19" t="str">
        <f>IF(and(K15=6,E15&gt;asetukset!$B$7),"", IF(and(K15&lt;&gt;6,L15=6,G15&lt;asetukset!$B$7),G15,IF(K15=6,asetukset!$B$7-E15,IF(K15=6,asetukset!$B$7-E15,IF(K15=6,asetukset!$B$7-E15,"")))))</f>
        <v/>
      </c>
      <c r="R15" s="19" t="str">
        <f t="shared" si="11"/>
        <v/>
      </c>
      <c r="S15" s="19" t="str">
        <f t="shared" si="12"/>
        <v/>
      </c>
      <c r="T15" s="21" t="str">
        <f>IF(A15="","",IF(SUMIFS($M$2:M15,$I$2:I15,I15,$A$2:A15,A15)&lt;=asetukset!$B$2,"",SUMIFS($M$2:M15,$I$2:I15,I15,$A$2:A15,A15)-asetukset!$B$2))</f>
        <v/>
      </c>
    </row>
    <row r="16">
      <c r="A16" s="11"/>
      <c r="B16" s="26"/>
      <c r="C16" s="26"/>
      <c r="D16" s="15">
        <f t="shared" si="2"/>
        <v>0</v>
      </c>
      <c r="E16" s="15">
        <f t="shared" si="3"/>
        <v>0</v>
      </c>
      <c r="F16" s="15">
        <f t="shared" si="4"/>
        <v>0</v>
      </c>
      <c r="G16" s="15">
        <f t="shared" si="5"/>
        <v>0</v>
      </c>
      <c r="H16" s="18" t="str">
        <f t="shared" si="6"/>
        <v/>
      </c>
      <c r="I16" s="18" t="str">
        <f t="shared" si="7"/>
        <v/>
      </c>
      <c r="J16" s="18" t="str">
        <f t="shared" si="8"/>
        <v>-</v>
      </c>
      <c r="K16" s="27" t="str">
        <f t="shared" ref="K16:L16" si="26">IF(A16="","",WEEKDAY(B16,2))</f>
        <v/>
      </c>
      <c r="L16" s="27" t="str">
        <f t="shared" si="26"/>
        <v/>
      </c>
      <c r="M16" s="20">
        <f t="shared" si="10"/>
        <v>0</v>
      </c>
      <c r="N16" s="20">
        <f t="shared" si="14"/>
        <v>0</v>
      </c>
      <c r="O16" s="21" t="str">
        <f>IF(A16="","",IF(G16&gt;=asetukset!$B$3,G16-asetukset!$B$3,IF(AND(G16-E16&lt;=asetukset!$B$4,E16&gt;=asetukset!$B$3),1-E16,IF(AND(G16-E16&lt;=asetukset!$B$4,E16&lt;=asetukset!$B$3),asetukset!$B$6,0))))</f>
        <v/>
      </c>
      <c r="P16" s="20">
        <f>IF(F16&gt;D16,G16-asetukset!$B$5,IF(AND(D16=F16,E16&lt;=asetukset!$B$6),G16-E16,0))</f>
        <v>0</v>
      </c>
      <c r="Q16" s="19" t="str">
        <f>IF(and(K16=6,E16&gt;asetukset!$B$7),"", IF(and(K16&lt;&gt;6,L16=6,G16&lt;asetukset!$B$7),G16,IF(K16=6,asetukset!$B$7-E16,IF(K16=6,asetukset!$B$7-E16,IF(K16=6,asetukset!$B$7-E16,"")))))</f>
        <v/>
      </c>
      <c r="R16" s="19" t="str">
        <f t="shared" si="11"/>
        <v/>
      </c>
      <c r="S16" s="19" t="str">
        <f t="shared" si="12"/>
        <v/>
      </c>
      <c r="T16" s="21" t="str">
        <f>IF(A16="","",IF(SUMIFS($M$2:M16,$I$2:I16,I16,$A$2:A16,A16)&lt;=asetukset!$B$2,"",SUMIFS($M$2:M16,$I$2:I16,I16,$A$2:A16,A16)-asetukset!$B$2))</f>
        <v/>
      </c>
    </row>
    <row r="17">
      <c r="A17" s="11"/>
      <c r="B17" s="26"/>
      <c r="C17" s="26"/>
      <c r="D17" s="15">
        <f t="shared" si="2"/>
        <v>0</v>
      </c>
      <c r="E17" s="15">
        <f t="shared" si="3"/>
        <v>0</v>
      </c>
      <c r="F17" s="15">
        <f t="shared" si="4"/>
        <v>0</v>
      </c>
      <c r="G17" s="15">
        <f t="shared" si="5"/>
        <v>0</v>
      </c>
      <c r="H17" s="18" t="str">
        <f t="shared" si="6"/>
        <v/>
      </c>
      <c r="I17" s="18" t="str">
        <f t="shared" si="7"/>
        <v/>
      </c>
      <c r="J17" s="18" t="str">
        <f t="shared" si="8"/>
        <v>-</v>
      </c>
      <c r="K17" s="27" t="str">
        <f t="shared" ref="K17:L17" si="27">IF(A17="","",WEEKDAY(B17,2))</f>
        <v/>
      </c>
      <c r="L17" s="27" t="str">
        <f t="shared" si="27"/>
        <v/>
      </c>
      <c r="M17" s="20">
        <f t="shared" si="10"/>
        <v>0</v>
      </c>
      <c r="N17" s="20">
        <f t="shared" si="14"/>
        <v>0</v>
      </c>
      <c r="O17" s="21" t="str">
        <f>IF(A17="","",IF(G17&gt;=asetukset!$B$3,G17-asetukset!$B$3,IF(AND(G17-E17&lt;=asetukset!$B$4,E17&gt;=asetukset!$B$3),1-E17,IF(AND(G17-E17&lt;=asetukset!$B$4,E17&lt;=asetukset!$B$3),asetukset!$B$6,0))))</f>
        <v/>
      </c>
      <c r="P17" s="20">
        <f>IF(F17&gt;D17,G17-asetukset!$B$5,IF(AND(D17=F17,E17&lt;=asetukset!$B$6),G17-E17,0))</f>
        <v>0</v>
      </c>
      <c r="Q17" s="19" t="str">
        <f>IF(and(K17=6,E17&gt;asetukset!$B$7),"", IF(and(K17&lt;&gt;6,L17=6,G17&lt;asetukset!$B$7),G17,IF(K17=6,asetukset!$B$7-E17,IF(K17=6,asetukset!$B$7-E17,IF(K17=6,asetukset!$B$7-E17,"")))))</f>
        <v/>
      </c>
      <c r="R17" s="19" t="str">
        <f t="shared" si="11"/>
        <v/>
      </c>
      <c r="S17" s="19" t="str">
        <f t="shared" si="12"/>
        <v/>
      </c>
      <c r="T17" s="21" t="str">
        <f>IF(A17="","",IF(SUMIFS($M$2:M17,$I$2:I17,I17,$A$2:A17,A17)&lt;=asetukset!$B$2,"",SUMIFS($M$2:M17,$I$2:I17,I17,$A$2:A17,A17)-asetukset!$B$2))</f>
        <v/>
      </c>
    </row>
    <row r="18">
      <c r="A18" s="11"/>
      <c r="B18" s="26"/>
      <c r="C18" s="26"/>
      <c r="D18" s="15">
        <f t="shared" si="2"/>
        <v>0</v>
      </c>
      <c r="E18" s="15">
        <f t="shared" si="3"/>
        <v>0</v>
      </c>
      <c r="F18" s="15">
        <f t="shared" si="4"/>
        <v>0</v>
      </c>
      <c r="G18" s="15">
        <f t="shared" si="5"/>
        <v>0</v>
      </c>
      <c r="H18" s="18" t="str">
        <f t="shared" si="6"/>
        <v/>
      </c>
      <c r="I18" s="18" t="str">
        <f t="shared" si="7"/>
        <v/>
      </c>
      <c r="J18" s="18" t="str">
        <f t="shared" si="8"/>
        <v>-</v>
      </c>
      <c r="K18" s="27" t="str">
        <f t="shared" ref="K18:L18" si="28">IF(A18="","",WEEKDAY(B18,2))</f>
        <v/>
      </c>
      <c r="L18" s="27" t="str">
        <f t="shared" si="28"/>
        <v/>
      </c>
      <c r="M18" s="20">
        <f t="shared" si="10"/>
        <v>0</v>
      </c>
      <c r="N18" s="20">
        <f t="shared" si="14"/>
        <v>0</v>
      </c>
      <c r="O18" s="21" t="str">
        <f>IF(A18="","",IF(G18&gt;=asetukset!$B$3,G18-asetukset!$B$3,IF(AND(G18-E18&lt;=asetukset!$B$4,E18&gt;=asetukset!$B$3),1-E18,IF(AND(G18-E18&lt;=asetukset!$B$4,E18&lt;=asetukset!$B$3),asetukset!$B$6,0))))</f>
        <v/>
      </c>
      <c r="P18" s="20">
        <f>IF(F18&gt;D18,G18-asetukset!$B$5,IF(AND(D18=F18,E18&lt;=asetukset!$B$6),G18-E18,0))</f>
        <v>0</v>
      </c>
      <c r="Q18" s="19" t="str">
        <f>IF(and(K18=6,E18&gt;asetukset!$B$7),"", IF(and(K18&lt;&gt;6,L18=6,G18&lt;asetukset!$B$7),G18,IF(K18=6,asetukset!$B$7-E18,IF(K18=6,asetukset!$B$7-E18,IF(K18=6,asetukset!$B$7-E18,"")))))</f>
        <v/>
      </c>
      <c r="R18" s="19" t="str">
        <f t="shared" si="11"/>
        <v/>
      </c>
      <c r="S18" s="19" t="str">
        <f t="shared" si="12"/>
        <v/>
      </c>
      <c r="T18" s="21" t="str">
        <f>IF(A18="","",IF(SUMIFS($M$2:M18,$I$2:I18,I18,$A$2:A18,A18)&lt;=asetukset!$B$2,"",SUMIFS($M$2:M18,$I$2:I18,I18,$A$2:A18,A18)-asetukset!$B$2))</f>
        <v/>
      </c>
    </row>
    <row r="19">
      <c r="A19" s="11"/>
      <c r="B19" s="26"/>
      <c r="C19" s="26"/>
      <c r="D19" s="15">
        <f t="shared" si="2"/>
        <v>0</v>
      </c>
      <c r="E19" s="15">
        <f t="shared" si="3"/>
        <v>0</v>
      </c>
      <c r="F19" s="15">
        <f t="shared" si="4"/>
        <v>0</v>
      </c>
      <c r="G19" s="15">
        <f t="shared" si="5"/>
        <v>0</v>
      </c>
      <c r="H19" s="18" t="str">
        <f t="shared" si="6"/>
        <v/>
      </c>
      <c r="I19" s="18" t="str">
        <f t="shared" si="7"/>
        <v/>
      </c>
      <c r="J19" s="18" t="str">
        <f t="shared" si="8"/>
        <v>-</v>
      </c>
      <c r="K19" s="27" t="str">
        <f t="shared" ref="K19:L19" si="29">IF(A19="","",WEEKDAY(B19,2))</f>
        <v/>
      </c>
      <c r="L19" s="27" t="str">
        <f t="shared" si="29"/>
        <v/>
      </c>
      <c r="M19" s="20">
        <f t="shared" si="10"/>
        <v>0</v>
      </c>
      <c r="N19" s="20">
        <f t="shared" si="14"/>
        <v>0</v>
      </c>
      <c r="O19" s="21" t="str">
        <f>IF(A19="","",IF(G19&gt;=asetukset!$B$3,G19-asetukset!$B$3,IF(AND(G19-E19&lt;=asetukset!$B$4,E19&gt;=asetukset!$B$3),1-E19,IF(AND(G19-E19&lt;=asetukset!$B$4,E19&lt;=asetukset!$B$3),asetukset!$B$6,0))))</f>
        <v/>
      </c>
      <c r="P19" s="20">
        <f>IF(F19&gt;D19,G19-asetukset!$B$5,IF(AND(D19=F19,E19&lt;=asetukset!$B$6),G19-E19,0))</f>
        <v>0</v>
      </c>
      <c r="Q19" s="19" t="str">
        <f>IF(and(K19=6,E19&gt;asetukset!$B$7),"", IF(and(K19&lt;&gt;6,L19=6,G19&lt;asetukset!$B$7),G19,IF(K19=6,asetukset!$B$7-E19,IF(K19=6,asetukset!$B$7-E19,IF(K19=6,asetukset!$B$7-E19,"")))))</f>
        <v/>
      </c>
      <c r="R19" s="19" t="str">
        <f t="shared" si="11"/>
        <v/>
      </c>
      <c r="S19" s="19" t="str">
        <f t="shared" si="12"/>
        <v/>
      </c>
      <c r="T19" s="21" t="str">
        <f>IF(A19="","",IF(SUMIFS($M$2:M19,$I$2:I19,I19,$A$2:A19,A19)&lt;=asetukset!$B$2,"",SUMIFS($M$2:M19,$I$2:I19,I19,$A$2:A19,A19)-asetukset!$B$2))</f>
        <v/>
      </c>
    </row>
    <row r="20">
      <c r="A20" s="11"/>
      <c r="B20" s="26"/>
      <c r="C20" s="26"/>
      <c r="D20" s="15">
        <f t="shared" si="2"/>
        <v>0</v>
      </c>
      <c r="E20" s="15">
        <f t="shared" si="3"/>
        <v>0</v>
      </c>
      <c r="F20" s="15">
        <f t="shared" si="4"/>
        <v>0</v>
      </c>
      <c r="G20" s="15">
        <f t="shared" si="5"/>
        <v>0</v>
      </c>
      <c r="H20" s="18" t="str">
        <f t="shared" si="6"/>
        <v/>
      </c>
      <c r="I20" s="18" t="str">
        <f t="shared" si="7"/>
        <v/>
      </c>
      <c r="J20" s="18" t="str">
        <f t="shared" si="8"/>
        <v>-</v>
      </c>
      <c r="K20" s="27" t="str">
        <f t="shared" ref="K20:L20" si="30">IF(A20="","",WEEKDAY(B20,2))</f>
        <v/>
      </c>
      <c r="L20" s="27" t="str">
        <f t="shared" si="30"/>
        <v/>
      </c>
      <c r="M20" s="20">
        <f t="shared" si="10"/>
        <v>0</v>
      </c>
      <c r="N20" s="20">
        <f t="shared" si="14"/>
        <v>0</v>
      </c>
      <c r="O20" s="21" t="str">
        <f>IF(A20="","",IF(G20&gt;=asetukset!$B$3,G20-asetukset!$B$3,IF(AND(G20-E20&lt;=asetukset!$B$4,E20&gt;=asetukset!$B$3),1-E20,IF(AND(G20-E20&lt;=asetukset!$B$4,E20&lt;=asetukset!$B$3),asetukset!$B$6,0))))</f>
        <v/>
      </c>
      <c r="P20" s="20">
        <f>IF(F20&gt;D20,G20-asetukset!$B$5,IF(AND(D20=F20,E20&lt;=asetukset!$B$6),G20-E20,0))</f>
        <v>0</v>
      </c>
      <c r="Q20" s="19" t="str">
        <f>IF(and(K20=6,E20&gt;asetukset!$B$7),"", IF(and(K20&lt;&gt;6,L20=6,G20&lt;asetukset!$B$7),G20,IF(K20=6,asetukset!$B$7-E20,IF(K20=6,asetukset!$B$7-E20,IF(K20=6,asetukset!$B$7-E20,"")))))</f>
        <v/>
      </c>
      <c r="R20" s="19" t="str">
        <f t="shared" si="11"/>
        <v/>
      </c>
      <c r="S20" s="19" t="str">
        <f t="shared" si="12"/>
        <v/>
      </c>
      <c r="T20" s="21" t="str">
        <f>IF(A20="","",IF(SUMIFS($M$2:M20,$I$2:I20,I20,$A$2:A20,A20)&lt;=asetukset!$B$2,"",SUMIFS($M$2:M20,$I$2:I20,I20,$A$2:A20,A20)-asetukset!$B$2))</f>
        <v/>
      </c>
    </row>
    <row r="21">
      <c r="A21" s="11"/>
      <c r="B21" s="26"/>
      <c r="C21" s="26"/>
      <c r="D21" s="15">
        <f t="shared" si="2"/>
        <v>0</v>
      </c>
      <c r="E21" s="15">
        <f t="shared" si="3"/>
        <v>0</v>
      </c>
      <c r="F21" s="15">
        <f t="shared" si="4"/>
        <v>0</v>
      </c>
      <c r="G21" s="15">
        <f t="shared" si="5"/>
        <v>0</v>
      </c>
      <c r="H21" s="18" t="str">
        <f t="shared" si="6"/>
        <v/>
      </c>
      <c r="I21" s="18" t="str">
        <f t="shared" si="7"/>
        <v/>
      </c>
      <c r="J21" s="18" t="str">
        <f t="shared" si="8"/>
        <v>-</v>
      </c>
      <c r="K21" s="27" t="str">
        <f t="shared" ref="K21:L21" si="31">IF(A21="","",WEEKDAY(B21,2))</f>
        <v/>
      </c>
      <c r="L21" s="27" t="str">
        <f t="shared" si="31"/>
        <v/>
      </c>
      <c r="M21" s="20">
        <f t="shared" si="10"/>
        <v>0</v>
      </c>
      <c r="N21" s="20">
        <f t="shared" si="14"/>
        <v>0</v>
      </c>
      <c r="O21" s="21" t="str">
        <f>IF(A21="","",IF(G21&gt;=asetukset!$B$3,G21-asetukset!$B$3,IF(AND(G21-E21&lt;=asetukset!$B$4,E21&gt;=asetukset!$B$3),1-E21,IF(AND(G21-E21&lt;=asetukset!$B$4,E21&lt;=asetukset!$B$3),asetukset!$B$6,0))))</f>
        <v/>
      </c>
      <c r="P21" s="20">
        <f>IF(F21&gt;D21,G21-asetukset!$B$5,IF(AND(D21=F21,E21&lt;=asetukset!$B$6),G21-E21,0))</f>
        <v>0</v>
      </c>
      <c r="Q21" s="19" t="str">
        <f>IF(and(K21=6,E21&gt;asetukset!$B$7),"", IF(and(K21&lt;&gt;6,L21=6,G21&lt;asetukset!$B$7),G21,IF(K21=6,asetukset!$B$7-E21,IF(K21=6,asetukset!$B$7-E21,IF(K21=6,asetukset!$B$7-E21,"")))))</f>
        <v/>
      </c>
      <c r="R21" s="19" t="str">
        <f t="shared" si="11"/>
        <v/>
      </c>
      <c r="S21" s="19" t="str">
        <f t="shared" si="12"/>
        <v/>
      </c>
      <c r="T21" s="21" t="str">
        <f>IF(A21="","",IF(SUMIFS($M$2:M21,$I$2:I21,I21,$A$2:A21,A21)&lt;=asetukset!$B$2,"",SUMIFS($M$2:M21,$I$2:I21,I21,$A$2:A21,A21)-asetukset!$B$2))</f>
        <v/>
      </c>
    </row>
    <row r="22">
      <c r="A22" s="11"/>
      <c r="B22" s="26"/>
      <c r="C22" s="26"/>
      <c r="D22" s="15">
        <f t="shared" si="2"/>
        <v>0</v>
      </c>
      <c r="E22" s="15">
        <f t="shared" si="3"/>
        <v>0</v>
      </c>
      <c r="F22" s="15">
        <f t="shared" si="4"/>
        <v>0</v>
      </c>
      <c r="G22" s="15">
        <f t="shared" si="5"/>
        <v>0</v>
      </c>
      <c r="H22" s="18" t="str">
        <f t="shared" si="6"/>
        <v/>
      </c>
      <c r="I22" s="18" t="str">
        <f t="shared" si="7"/>
        <v/>
      </c>
      <c r="J22" s="18" t="str">
        <f t="shared" si="8"/>
        <v>-</v>
      </c>
      <c r="K22" s="27" t="str">
        <f t="shared" ref="K22:L22" si="32">IF(A22="","",WEEKDAY(B22,2))</f>
        <v/>
      </c>
      <c r="L22" s="27" t="str">
        <f t="shared" si="32"/>
        <v/>
      </c>
      <c r="M22" s="20">
        <f t="shared" si="10"/>
        <v>0</v>
      </c>
      <c r="N22" s="20">
        <f t="shared" si="14"/>
        <v>0</v>
      </c>
      <c r="O22" s="21" t="str">
        <f>IF(A22="","",IF(G22&gt;=asetukset!$B$3,G22-asetukset!$B$3,IF(AND(G22-E22&lt;=asetukset!$B$4,E22&gt;=asetukset!$B$3),1-E22,IF(AND(G22-E22&lt;=asetukset!$B$4,E22&lt;=asetukset!$B$3),asetukset!$B$6,0))))</f>
        <v/>
      </c>
      <c r="P22" s="20">
        <f>IF(F22&gt;D22,G22-asetukset!$B$5,IF(AND(D22=F22,E22&lt;=asetukset!$B$6),G22-E22,0))</f>
        <v>0</v>
      </c>
      <c r="Q22" s="19" t="str">
        <f>IF(and(K22=6,E22&gt;asetukset!$B$7),"", IF(and(K22&lt;&gt;6,L22=6,G22&lt;asetukset!$B$7),G22,IF(K22=6,asetukset!$B$7-E22,IF(K22=6,asetukset!$B$7-E22,IF(K22=6,asetukset!$B$7-E22,"")))))</f>
        <v/>
      </c>
      <c r="R22" s="19" t="str">
        <f t="shared" si="11"/>
        <v/>
      </c>
      <c r="S22" s="19" t="str">
        <f t="shared" si="12"/>
        <v/>
      </c>
      <c r="T22" s="21" t="str">
        <f>IF(A22="","",IF(SUMIFS($M$2:M22,$I$2:I22,I22,$A$2:A22,A22)&lt;=asetukset!$B$2,"",SUMIFS($M$2:M22,$I$2:I22,I22,$A$2:A22,A22)-asetukset!$B$2))</f>
        <v/>
      </c>
    </row>
    <row r="23">
      <c r="A23" s="11"/>
      <c r="B23" s="26"/>
      <c r="C23" s="26"/>
      <c r="D23" s="15">
        <f t="shared" si="2"/>
        <v>0</v>
      </c>
      <c r="E23" s="15">
        <f t="shared" si="3"/>
        <v>0</v>
      </c>
      <c r="F23" s="15">
        <f t="shared" si="4"/>
        <v>0</v>
      </c>
      <c r="G23" s="15">
        <f t="shared" si="5"/>
        <v>0</v>
      </c>
      <c r="H23" s="18" t="str">
        <f t="shared" si="6"/>
        <v/>
      </c>
      <c r="I23" s="18" t="str">
        <f t="shared" si="7"/>
        <v/>
      </c>
      <c r="J23" s="18" t="str">
        <f t="shared" si="8"/>
        <v>-</v>
      </c>
      <c r="K23" s="27" t="str">
        <f t="shared" ref="K23:L23" si="33">IF(A23="","",WEEKDAY(B23,2))</f>
        <v/>
      </c>
      <c r="L23" s="27" t="str">
        <f t="shared" si="33"/>
        <v/>
      </c>
      <c r="M23" s="20">
        <f t="shared" si="10"/>
        <v>0</v>
      </c>
      <c r="N23" s="20">
        <f t="shared" si="14"/>
        <v>0</v>
      </c>
      <c r="O23" s="21" t="str">
        <f>IF(A23="","",IF(G23&gt;=asetukset!$B$3,G23-asetukset!$B$3,IF(AND(G23-E23&lt;=asetukset!$B$4,E23&gt;=asetukset!$B$3),1-E23,IF(AND(G23-E23&lt;=asetukset!$B$4,E23&lt;=asetukset!$B$3),asetukset!$B$6,0))))</f>
        <v/>
      </c>
      <c r="P23" s="20">
        <f>IF(F23&gt;D23,G23-asetukset!$B$5,IF(AND(D23=F23,E23&lt;=asetukset!$B$6),G23-E23,0))</f>
        <v>0</v>
      </c>
      <c r="Q23" s="19" t="str">
        <f>IF(and(K23=6,E23&gt;asetukset!$B$7),"", IF(and(K23&lt;&gt;6,L23=6,G23&lt;asetukset!$B$7),G23,IF(K23=6,asetukset!$B$7-E23,IF(K23=6,asetukset!$B$7-E23,IF(K23=6,asetukset!$B$7-E23,"")))))</f>
        <v/>
      </c>
      <c r="R23" s="19" t="str">
        <f t="shared" si="11"/>
        <v/>
      </c>
      <c r="S23" s="19" t="str">
        <f t="shared" si="12"/>
        <v/>
      </c>
      <c r="T23" s="21" t="str">
        <f>IF(A23="","",IF(SUMIFS($M$2:M23,$I$2:I23,I23,$A$2:A23,A23)&lt;=asetukset!$B$2,"",SUMIFS($M$2:M23,$I$2:I23,I23,$A$2:A23,A23)-asetukset!$B$2))</f>
        <v/>
      </c>
    </row>
    <row r="24">
      <c r="A24" s="11"/>
      <c r="B24" s="26"/>
      <c r="C24" s="26"/>
      <c r="D24" s="15">
        <f t="shared" si="2"/>
        <v>0</v>
      </c>
      <c r="E24" s="15">
        <f t="shared" si="3"/>
        <v>0</v>
      </c>
      <c r="F24" s="15">
        <f t="shared" si="4"/>
        <v>0</v>
      </c>
      <c r="G24" s="15">
        <f t="shared" si="5"/>
        <v>0</v>
      </c>
      <c r="H24" s="18" t="str">
        <f t="shared" si="6"/>
        <v/>
      </c>
      <c r="I24" s="18" t="str">
        <f t="shared" si="7"/>
        <v/>
      </c>
      <c r="J24" s="18" t="str">
        <f t="shared" si="8"/>
        <v>-</v>
      </c>
      <c r="K24" s="27" t="str">
        <f t="shared" ref="K24:L24" si="34">IF(A24="","",WEEKDAY(B24,2))</f>
        <v/>
      </c>
      <c r="L24" s="27" t="str">
        <f t="shared" si="34"/>
        <v/>
      </c>
      <c r="M24" s="20">
        <f t="shared" si="10"/>
        <v>0</v>
      </c>
      <c r="N24" s="20">
        <f t="shared" si="14"/>
        <v>0</v>
      </c>
      <c r="O24" s="21" t="str">
        <f>IF(A24="","",IF(G24&gt;=asetukset!$B$3,G24-asetukset!$B$3,IF(AND(G24-E24&lt;=asetukset!$B$4,E24&gt;=asetukset!$B$3),1-E24,IF(AND(G24-E24&lt;=asetukset!$B$4,E24&lt;=asetukset!$B$3),asetukset!$B$6,0))))</f>
        <v/>
      </c>
      <c r="P24" s="20">
        <f>IF(F24&gt;D24,G24-asetukset!$B$5,IF(AND(D24=F24,E24&lt;=asetukset!$B$6),G24-E24,0))</f>
        <v>0</v>
      </c>
      <c r="Q24" s="19" t="str">
        <f>IF(and(K24=6,E24&gt;asetukset!$B$7),"", IF(and(K24&lt;&gt;6,L24=6,G24&lt;asetukset!$B$7),G24,IF(K24=6,asetukset!$B$7-E24,IF(K24=6,asetukset!$B$7-E24,IF(K24=6,asetukset!$B$7-E24,"")))))</f>
        <v/>
      </c>
      <c r="R24" s="19" t="str">
        <f t="shared" si="11"/>
        <v/>
      </c>
      <c r="S24" s="19" t="str">
        <f t="shared" si="12"/>
        <v/>
      </c>
      <c r="T24" s="21" t="str">
        <f>IF(A24="","",IF(SUMIFS($M$2:M24,$I$2:I24,I24,$A$2:A24,A24)&lt;=asetukset!$B$2,"",SUMIFS($M$2:M24,$I$2:I24,I24,$A$2:A24,A24)-asetukset!$B$2))</f>
        <v/>
      </c>
    </row>
    <row r="25">
      <c r="A25" s="11"/>
      <c r="B25" s="26"/>
      <c r="C25" s="26"/>
      <c r="D25" s="15">
        <f t="shared" si="2"/>
        <v>0</v>
      </c>
      <c r="E25" s="15">
        <f t="shared" si="3"/>
        <v>0</v>
      </c>
      <c r="F25" s="15">
        <f t="shared" si="4"/>
        <v>0</v>
      </c>
      <c r="G25" s="15">
        <f t="shared" si="5"/>
        <v>0</v>
      </c>
      <c r="H25" s="18" t="str">
        <f t="shared" si="6"/>
        <v/>
      </c>
      <c r="I25" s="18" t="str">
        <f t="shared" si="7"/>
        <v/>
      </c>
      <c r="J25" s="18" t="str">
        <f t="shared" si="8"/>
        <v>-</v>
      </c>
      <c r="K25" s="27" t="str">
        <f t="shared" ref="K25:L25" si="35">IF(A25="","",WEEKDAY(B25,2))</f>
        <v/>
      </c>
      <c r="L25" s="27" t="str">
        <f t="shared" si="35"/>
        <v/>
      </c>
      <c r="M25" s="20">
        <f t="shared" si="10"/>
        <v>0</v>
      </c>
      <c r="N25" s="20">
        <f t="shared" si="14"/>
        <v>0</v>
      </c>
      <c r="O25" s="21" t="str">
        <f>IF(A25="","",IF(G25&gt;=asetukset!$B$3,G25-asetukset!$B$3,IF(AND(G25-E25&lt;=asetukset!$B$4,E25&gt;=asetukset!$B$3),1-E25,IF(AND(G25-E25&lt;=asetukset!$B$4,E25&lt;=asetukset!$B$3),asetukset!$B$6,0))))</f>
        <v/>
      </c>
      <c r="P25" s="20">
        <f>IF(F25&gt;D25,G25-asetukset!$B$5,IF(AND(D25=F25,E25&lt;=asetukset!$B$6),G25-E25,0))</f>
        <v>0</v>
      </c>
      <c r="Q25" s="19" t="str">
        <f>IF(and(K25=6,E25&gt;asetukset!$B$7),"", IF(and(K25&lt;&gt;6,L25=6,G25&lt;asetukset!$B$7),G25,IF(K25=6,asetukset!$B$7-E25,IF(K25=6,asetukset!$B$7-E25,IF(K25=6,asetukset!$B$7-E25,"")))))</f>
        <v/>
      </c>
      <c r="R25" s="19" t="str">
        <f t="shared" si="11"/>
        <v/>
      </c>
      <c r="S25" s="19" t="str">
        <f t="shared" si="12"/>
        <v/>
      </c>
      <c r="T25" s="21" t="str">
        <f>IF(A25="","",IF(SUMIFS($M$2:M25,$I$2:I25,I25,$A$2:A25,A25)&lt;=asetukset!$B$2,"",SUMIFS($M$2:M25,$I$2:I25,I25,$A$2:A25,A25)-asetukset!$B$2))</f>
        <v/>
      </c>
    </row>
    <row r="26">
      <c r="A26" s="11"/>
      <c r="B26" s="26"/>
      <c r="C26" s="26"/>
      <c r="D26" s="15">
        <f t="shared" si="2"/>
        <v>0</v>
      </c>
      <c r="E26" s="15">
        <f t="shared" si="3"/>
        <v>0</v>
      </c>
      <c r="F26" s="15">
        <f t="shared" si="4"/>
        <v>0</v>
      </c>
      <c r="G26" s="15">
        <f t="shared" si="5"/>
        <v>0</v>
      </c>
      <c r="H26" s="18" t="str">
        <f t="shared" si="6"/>
        <v/>
      </c>
      <c r="I26" s="18" t="str">
        <f t="shared" si="7"/>
        <v/>
      </c>
      <c r="J26" s="18" t="str">
        <f t="shared" si="8"/>
        <v>-</v>
      </c>
      <c r="K26" s="27" t="str">
        <f t="shared" ref="K26:L26" si="36">IF(A26="","",WEEKDAY(B26,2))</f>
        <v/>
      </c>
      <c r="L26" s="27" t="str">
        <f t="shared" si="36"/>
        <v/>
      </c>
      <c r="M26" s="20">
        <f t="shared" si="10"/>
        <v>0</v>
      </c>
      <c r="N26" s="20">
        <f t="shared" si="14"/>
        <v>0</v>
      </c>
      <c r="O26" s="21" t="str">
        <f>IF(A26="","",IF(G26&gt;=asetukset!$B$3,G26-asetukset!$B$3,IF(AND(G26-E26&lt;=asetukset!$B$4,E26&gt;=asetukset!$B$3),1-E26,IF(AND(G26-E26&lt;=asetukset!$B$4,E26&lt;=asetukset!$B$3),asetukset!$B$6,0))))</f>
        <v/>
      </c>
      <c r="P26" s="20">
        <f>IF(F26&gt;D26,G26-asetukset!$B$5,IF(AND(D26=F26,E26&lt;=asetukset!$B$6),G26-E26,0))</f>
        <v>0</v>
      </c>
      <c r="Q26" s="19" t="str">
        <f>IF(and(K26=6,E26&gt;asetukset!$B$7),"", IF(and(K26&lt;&gt;6,L26=6,G26&lt;asetukset!$B$7),G26,IF(K26=6,asetukset!$B$7-E26,IF(K26=6,asetukset!$B$7-E26,IF(K26=6,asetukset!$B$7-E26,"")))))</f>
        <v/>
      </c>
      <c r="R26" s="19" t="str">
        <f t="shared" si="11"/>
        <v/>
      </c>
      <c r="S26" s="19" t="str">
        <f t="shared" si="12"/>
        <v/>
      </c>
      <c r="T26" s="21" t="str">
        <f>IF(A26="","",IF(SUMIFS($M$2:M26,$I$2:I26,I26,$A$2:A26,A26)&lt;=asetukset!$B$2,"",SUMIFS($M$2:M26,$I$2:I26,I26,$A$2:A26,A26)-asetukset!$B$2))</f>
        <v/>
      </c>
    </row>
    <row r="27">
      <c r="A27" s="11"/>
      <c r="B27" s="26"/>
      <c r="C27" s="26"/>
      <c r="D27" s="15">
        <f t="shared" si="2"/>
        <v>0</v>
      </c>
      <c r="E27" s="15">
        <f t="shared" si="3"/>
        <v>0</v>
      </c>
      <c r="F27" s="15">
        <f t="shared" si="4"/>
        <v>0</v>
      </c>
      <c r="G27" s="15">
        <f t="shared" si="5"/>
        <v>0</v>
      </c>
      <c r="H27" s="18" t="str">
        <f t="shared" si="6"/>
        <v/>
      </c>
      <c r="I27" s="18" t="str">
        <f t="shared" si="7"/>
        <v/>
      </c>
      <c r="J27" s="18" t="str">
        <f t="shared" si="8"/>
        <v>-</v>
      </c>
      <c r="K27" s="27" t="str">
        <f t="shared" ref="K27:L27" si="37">IF(A27="","",WEEKDAY(B27,2))</f>
        <v/>
      </c>
      <c r="L27" s="27" t="str">
        <f t="shared" si="37"/>
        <v/>
      </c>
      <c r="M27" s="20">
        <f t="shared" si="10"/>
        <v>0</v>
      </c>
      <c r="N27" s="20">
        <f t="shared" si="14"/>
        <v>0</v>
      </c>
      <c r="O27" s="21" t="str">
        <f>IF(A27="","",IF(G27&gt;=asetukset!$B$3,G27-asetukset!$B$3,IF(AND(G27-E27&lt;=asetukset!$B$4,E27&gt;=asetukset!$B$3),1-E27,IF(AND(G27-E27&lt;=asetukset!$B$4,E27&lt;=asetukset!$B$3),asetukset!$B$6,0))))</f>
        <v/>
      </c>
      <c r="P27" s="20">
        <f>IF(F27&gt;D27,G27-asetukset!$B$5,IF(AND(D27=F27,E27&lt;=asetukset!$B$6),G27-E27,0))</f>
        <v>0</v>
      </c>
      <c r="Q27" s="19" t="str">
        <f>IF(and(K27=6,E27&gt;asetukset!$B$7),"", IF(and(K27&lt;&gt;6,L27=6,G27&lt;asetukset!$B$7),G27,IF(K27=6,asetukset!$B$7-E27,IF(K27=6,asetukset!$B$7-E27,IF(K27=6,asetukset!$B$7-E27,"")))))</f>
        <v/>
      </c>
      <c r="R27" s="19" t="str">
        <f t="shared" si="11"/>
        <v/>
      </c>
      <c r="S27" s="19" t="str">
        <f t="shared" si="12"/>
        <v/>
      </c>
      <c r="T27" s="21" t="str">
        <f>IF(A27="","",IF(SUMIFS($M$2:M27,$I$2:I27,I27,$A$2:A27,A27)&lt;=asetukset!$B$2,"",SUMIFS($M$2:M27,$I$2:I27,I27,$A$2:A27,A27)-asetukset!$B$2))</f>
        <v/>
      </c>
    </row>
    <row r="28">
      <c r="A28" s="11"/>
      <c r="B28" s="26"/>
      <c r="C28" s="26"/>
      <c r="D28" s="15">
        <f t="shared" si="2"/>
        <v>0</v>
      </c>
      <c r="E28" s="15">
        <f t="shared" si="3"/>
        <v>0</v>
      </c>
      <c r="F28" s="15">
        <f t="shared" si="4"/>
        <v>0</v>
      </c>
      <c r="G28" s="15">
        <f t="shared" si="5"/>
        <v>0</v>
      </c>
      <c r="H28" s="18" t="str">
        <f t="shared" si="6"/>
        <v/>
      </c>
      <c r="I28" s="18" t="str">
        <f t="shared" si="7"/>
        <v/>
      </c>
      <c r="J28" s="18" t="str">
        <f t="shared" si="8"/>
        <v>-</v>
      </c>
      <c r="K28" s="27" t="str">
        <f t="shared" ref="K28:L28" si="38">IF(A28="","",WEEKDAY(B28,2))</f>
        <v/>
      </c>
      <c r="L28" s="27" t="str">
        <f t="shared" si="38"/>
        <v/>
      </c>
      <c r="M28" s="20">
        <f t="shared" si="10"/>
        <v>0</v>
      </c>
      <c r="N28" s="20">
        <f t="shared" si="14"/>
        <v>0</v>
      </c>
      <c r="O28" s="21" t="str">
        <f>IF(A28="","",IF(G28&gt;=asetukset!$B$3,G28-asetukset!$B$3,IF(AND(G28-E28&lt;=asetukset!$B$4,E28&gt;=asetukset!$B$3),1-E28,IF(AND(G28-E28&lt;=asetukset!$B$4,E28&lt;=asetukset!$B$3),asetukset!$B$6,0))))</f>
        <v/>
      </c>
      <c r="P28" s="20">
        <f>IF(F28&gt;D28,G28-asetukset!$B$5,IF(AND(D28=F28,E28&lt;=asetukset!$B$6),G28-E28,0))</f>
        <v>0</v>
      </c>
      <c r="Q28" s="19" t="str">
        <f>IF(and(K28=6,E28&gt;asetukset!$B$7),"", IF(and(K28&lt;&gt;6,L28=6,G28&lt;asetukset!$B$7),G28,IF(K28=6,asetukset!$B$7-E28,IF(K28=6,asetukset!$B$7-E28,IF(K28=6,asetukset!$B$7-E28,"")))))</f>
        <v/>
      </c>
      <c r="R28" s="19" t="str">
        <f t="shared" si="11"/>
        <v/>
      </c>
      <c r="S28" s="19" t="str">
        <f t="shared" si="12"/>
        <v/>
      </c>
      <c r="T28" s="21" t="str">
        <f>IF(A28="","",IF(SUMIFS($M$2:M28,$I$2:I28,I28,$A$2:A28,A28)&lt;=asetukset!$B$2,"",SUMIFS($M$2:M28,$I$2:I28,I28,$A$2:A28,A28)-asetukset!$B$2))</f>
        <v/>
      </c>
    </row>
    <row r="29">
      <c r="A29" s="11"/>
      <c r="B29" s="26"/>
      <c r="C29" s="26"/>
      <c r="D29" s="15">
        <f t="shared" si="2"/>
        <v>0</v>
      </c>
      <c r="E29" s="15">
        <f t="shared" si="3"/>
        <v>0</v>
      </c>
      <c r="F29" s="15">
        <f t="shared" si="4"/>
        <v>0</v>
      </c>
      <c r="G29" s="15">
        <f t="shared" si="5"/>
        <v>0</v>
      </c>
      <c r="H29" s="18" t="str">
        <f t="shared" si="6"/>
        <v/>
      </c>
      <c r="I29" s="18" t="str">
        <f t="shared" si="7"/>
        <v/>
      </c>
      <c r="J29" s="18" t="str">
        <f t="shared" si="8"/>
        <v>-</v>
      </c>
      <c r="K29" s="27" t="str">
        <f t="shared" ref="K29:L29" si="39">IF(A29="","",WEEKDAY(B29,2))</f>
        <v/>
      </c>
      <c r="L29" s="27" t="str">
        <f t="shared" si="39"/>
        <v/>
      </c>
      <c r="M29" s="20">
        <f t="shared" si="10"/>
        <v>0</v>
      </c>
      <c r="N29" s="20">
        <f t="shared" si="14"/>
        <v>0</v>
      </c>
      <c r="O29" s="21" t="str">
        <f>IF(A29="","",IF(G29&gt;=asetukset!$B$3,G29-asetukset!$B$3,IF(AND(G29-E29&lt;=asetukset!$B$4,E29&gt;=asetukset!$B$3),1-E29,IF(AND(G29-E29&lt;=asetukset!$B$4,E29&lt;=asetukset!$B$3),asetukset!$B$6,0))))</f>
        <v/>
      </c>
      <c r="P29" s="20">
        <f>IF(F29&gt;D29,G29-asetukset!$B$5,IF(AND(D29=F29,E29&lt;=asetukset!$B$6),G29-E29,0))</f>
        <v>0</v>
      </c>
      <c r="Q29" s="19" t="str">
        <f>IF(and(K29=6,E29&gt;asetukset!$B$7),"", IF(and(K29&lt;&gt;6,L29=6,G29&lt;asetukset!$B$7),G29,IF(K29=6,asetukset!$B$7-E29,IF(K29=6,asetukset!$B$7-E29,IF(K29=6,asetukset!$B$7-E29,"")))))</f>
        <v/>
      </c>
      <c r="R29" s="19" t="str">
        <f t="shared" si="11"/>
        <v/>
      </c>
      <c r="S29" s="19" t="str">
        <f t="shared" si="12"/>
        <v/>
      </c>
      <c r="T29" s="21" t="str">
        <f>IF(A29="","",IF(SUMIFS($M$2:M29,$I$2:I29,I29,$A$2:A29,A29)&lt;=asetukset!$B$2,"",SUMIFS($M$2:M29,$I$2:I29,I29,$A$2:A29,A29)-asetukset!$B$2))</f>
        <v/>
      </c>
    </row>
    <row r="30">
      <c r="A30" s="11"/>
      <c r="B30" s="26"/>
      <c r="C30" s="26"/>
      <c r="D30" s="15">
        <f t="shared" si="2"/>
        <v>0</v>
      </c>
      <c r="E30" s="15">
        <f t="shared" si="3"/>
        <v>0</v>
      </c>
      <c r="F30" s="15">
        <f t="shared" si="4"/>
        <v>0</v>
      </c>
      <c r="G30" s="15">
        <f t="shared" si="5"/>
        <v>0</v>
      </c>
      <c r="H30" s="18" t="str">
        <f t="shared" si="6"/>
        <v/>
      </c>
      <c r="I30" s="18" t="str">
        <f t="shared" si="7"/>
        <v/>
      </c>
      <c r="J30" s="18" t="str">
        <f t="shared" si="8"/>
        <v>-</v>
      </c>
      <c r="K30" s="27" t="str">
        <f t="shared" ref="K30:L30" si="40">IF(A30="","",WEEKDAY(B30,2))</f>
        <v/>
      </c>
      <c r="L30" s="27" t="str">
        <f t="shared" si="40"/>
        <v/>
      </c>
      <c r="M30" s="20">
        <f t="shared" si="10"/>
        <v>0</v>
      </c>
      <c r="N30" s="20">
        <f t="shared" si="14"/>
        <v>0</v>
      </c>
      <c r="O30" s="21" t="str">
        <f>IF(A30="","",IF(G30&gt;=asetukset!$B$3,G30-asetukset!$B$3,IF(AND(G30-E30&lt;=asetukset!$B$4,E30&gt;=asetukset!$B$3),1-E30,IF(AND(G30-E30&lt;=asetukset!$B$4,E30&lt;=asetukset!$B$3),asetukset!$B$6,0))))</f>
        <v/>
      </c>
      <c r="P30" s="20">
        <f>IF(F30&gt;D30,G30-asetukset!$B$5,IF(AND(D30=F30,E30&lt;=asetukset!$B$6),G30-E30,0))</f>
        <v>0</v>
      </c>
      <c r="Q30" s="19" t="str">
        <f>IF(and(K30=6,E30&gt;asetukset!$B$7),"", IF(and(K30&lt;&gt;6,L30=6,G30&lt;asetukset!$B$7),G30,IF(K30=6,asetukset!$B$7-E30,IF(K30=6,asetukset!$B$7-E30,IF(K30=6,asetukset!$B$7-E30,"")))))</f>
        <v/>
      </c>
      <c r="R30" s="19" t="str">
        <f t="shared" si="11"/>
        <v/>
      </c>
      <c r="S30" s="19" t="str">
        <f t="shared" si="12"/>
        <v/>
      </c>
      <c r="T30" s="21" t="str">
        <f>IF(A30="","",IF(SUMIFS($M$2:M30,$I$2:I30,I30,$A$2:A30,A30)&lt;=asetukset!$B$2,"",SUMIFS($M$2:M30,$I$2:I30,I30,$A$2:A30,A30)-asetukset!$B$2))</f>
        <v/>
      </c>
    </row>
    <row r="31">
      <c r="A31" s="11"/>
      <c r="B31" s="26"/>
      <c r="C31" s="26"/>
      <c r="D31" s="15">
        <f t="shared" si="2"/>
        <v>0</v>
      </c>
      <c r="E31" s="15">
        <f t="shared" si="3"/>
        <v>0</v>
      </c>
      <c r="F31" s="15">
        <f t="shared" si="4"/>
        <v>0</v>
      </c>
      <c r="G31" s="15">
        <f t="shared" si="5"/>
        <v>0</v>
      </c>
      <c r="H31" s="18" t="str">
        <f t="shared" si="6"/>
        <v/>
      </c>
      <c r="I31" s="18" t="str">
        <f t="shared" si="7"/>
        <v/>
      </c>
      <c r="J31" s="18" t="str">
        <f t="shared" si="8"/>
        <v>-</v>
      </c>
      <c r="K31" s="27" t="str">
        <f t="shared" ref="K31:L31" si="41">IF(A31="","",WEEKDAY(B31,2))</f>
        <v/>
      </c>
      <c r="L31" s="27" t="str">
        <f t="shared" si="41"/>
        <v/>
      </c>
      <c r="M31" s="20">
        <f t="shared" si="10"/>
        <v>0</v>
      </c>
      <c r="N31" s="20">
        <f t="shared" si="14"/>
        <v>0</v>
      </c>
      <c r="O31" s="21" t="str">
        <f>IF(A31="","",IF(G31&gt;=asetukset!$B$3,G31-asetukset!$B$3,IF(AND(G31-E31&lt;=asetukset!$B$4,E31&gt;=asetukset!$B$3),1-E31,IF(AND(G31-E31&lt;=asetukset!$B$4,E31&lt;=asetukset!$B$3),asetukset!$B$6,0))))</f>
        <v/>
      </c>
      <c r="P31" s="20">
        <f>IF(F31&gt;D31,G31-asetukset!$B$5,IF(AND(D31=F31,E31&lt;=asetukset!$B$6),G31-E31,0))</f>
        <v>0</v>
      </c>
      <c r="Q31" s="19" t="str">
        <f>IF(and(K31=6,E31&gt;asetukset!$B$7),"", IF(and(K31&lt;&gt;6,L31=6,G31&lt;asetukset!$B$7),G31,IF(K31=6,asetukset!$B$7-E31,IF(K31=6,asetukset!$B$7-E31,IF(K31=6,asetukset!$B$7-E31,"")))))</f>
        <v/>
      </c>
      <c r="R31" s="19" t="str">
        <f t="shared" si="11"/>
        <v/>
      </c>
      <c r="S31" s="19" t="str">
        <f t="shared" si="12"/>
        <v/>
      </c>
      <c r="T31" s="21" t="str">
        <f>IF(A31="","",IF(SUMIFS($M$2:M31,$I$2:I31,I31,$A$2:A31,A31)&lt;=asetukset!$B$2,"",SUMIFS($M$2:M31,$I$2:I31,I31,$A$2:A31,A31)-asetukset!$B$2))</f>
        <v/>
      </c>
    </row>
    <row r="32">
      <c r="A32" s="11"/>
      <c r="B32" s="26"/>
      <c r="C32" s="26"/>
      <c r="D32" s="15">
        <f t="shared" si="2"/>
        <v>0</v>
      </c>
      <c r="E32" s="15">
        <f t="shared" si="3"/>
        <v>0</v>
      </c>
      <c r="F32" s="15">
        <f t="shared" si="4"/>
        <v>0</v>
      </c>
      <c r="G32" s="15">
        <f t="shared" si="5"/>
        <v>0</v>
      </c>
      <c r="H32" s="18" t="str">
        <f t="shared" si="6"/>
        <v/>
      </c>
      <c r="I32" s="18" t="str">
        <f t="shared" si="7"/>
        <v/>
      </c>
      <c r="J32" s="18" t="str">
        <f t="shared" si="8"/>
        <v>-</v>
      </c>
      <c r="K32" s="27" t="str">
        <f t="shared" ref="K32:L32" si="42">IF(A32="","",WEEKDAY(B32,2))</f>
        <v/>
      </c>
      <c r="L32" s="27" t="str">
        <f t="shared" si="42"/>
        <v/>
      </c>
      <c r="M32" s="20">
        <f t="shared" si="10"/>
        <v>0</v>
      </c>
      <c r="N32" s="20">
        <f t="shared" si="14"/>
        <v>0</v>
      </c>
      <c r="O32" s="21" t="str">
        <f>IF(A32="","",IF(G32&gt;=asetukset!$B$3,G32-asetukset!$B$3,IF(AND(G32-E32&lt;=asetukset!$B$4,E32&gt;=asetukset!$B$3),1-E32,IF(AND(G32-E32&lt;=asetukset!$B$4,E32&lt;=asetukset!$B$3),asetukset!$B$6,0))))</f>
        <v/>
      </c>
      <c r="P32" s="20">
        <f>IF(F32&gt;D32,G32-asetukset!$B$5,IF(AND(D32=F32,E32&lt;=asetukset!$B$6),G32-E32,0))</f>
        <v>0</v>
      </c>
      <c r="Q32" s="19" t="str">
        <f>IF(and(K32=6,E32&gt;asetukset!$B$7),"", IF(and(K32&lt;&gt;6,L32=6,G32&lt;asetukset!$B$7),G32,IF(K32=6,asetukset!$B$7-E32,IF(K32=6,asetukset!$B$7-E32,IF(K32=6,asetukset!$B$7-E32,"")))))</f>
        <v/>
      </c>
      <c r="R32" s="19" t="str">
        <f t="shared" si="11"/>
        <v/>
      </c>
      <c r="S32" s="19" t="str">
        <f t="shared" si="12"/>
        <v/>
      </c>
      <c r="T32" s="21" t="str">
        <f>IF(A32="","",IF(SUMIFS($M$2:M32,$I$2:I32,I32,$A$2:A32,A32)&lt;=asetukset!$B$2,"",SUMIFS($M$2:M32,$I$2:I32,I32,$A$2:A32,A32)-asetukset!$B$2))</f>
        <v/>
      </c>
    </row>
    <row r="33">
      <c r="A33" s="11"/>
      <c r="B33" s="26"/>
      <c r="C33" s="26"/>
      <c r="D33" s="15">
        <f t="shared" si="2"/>
        <v>0</v>
      </c>
      <c r="E33" s="15">
        <f t="shared" si="3"/>
        <v>0</v>
      </c>
      <c r="F33" s="15">
        <f t="shared" si="4"/>
        <v>0</v>
      </c>
      <c r="G33" s="15">
        <f t="shared" si="5"/>
        <v>0</v>
      </c>
      <c r="H33" s="18" t="str">
        <f t="shared" si="6"/>
        <v/>
      </c>
      <c r="I33" s="18" t="str">
        <f t="shared" si="7"/>
        <v/>
      </c>
      <c r="J33" s="18" t="str">
        <f t="shared" si="8"/>
        <v>-</v>
      </c>
      <c r="K33" s="27" t="str">
        <f t="shared" ref="K33:L33" si="43">IF(A33="","",WEEKDAY(B33,2))</f>
        <v/>
      </c>
      <c r="L33" s="27" t="str">
        <f t="shared" si="43"/>
        <v/>
      </c>
      <c r="M33" s="20">
        <f t="shared" si="10"/>
        <v>0</v>
      </c>
      <c r="N33" s="20">
        <f t="shared" si="14"/>
        <v>0</v>
      </c>
      <c r="O33" s="21" t="str">
        <f>IF(A33="","",IF(G33&gt;=asetukset!$B$3,G33-asetukset!$B$3,IF(AND(G33-E33&lt;=asetukset!$B$4,E33&gt;=asetukset!$B$3),1-E33,IF(AND(G33-E33&lt;=asetukset!$B$4,E33&lt;=asetukset!$B$3),asetukset!$B$6,0))))</f>
        <v/>
      </c>
      <c r="P33" s="20">
        <f>IF(F33&gt;D33,G33-asetukset!$B$5,IF(AND(D33=F33,E33&lt;=asetukset!$B$6),G33-E33,0))</f>
        <v>0</v>
      </c>
      <c r="Q33" s="19" t="str">
        <f>IF(and(K33=6,E33&gt;asetukset!$B$7),"", IF(and(K33&lt;&gt;6,L33=6,G33&lt;asetukset!$B$7),G33,IF(K33=6,asetukset!$B$7-E33,IF(K33=6,asetukset!$B$7-E33,IF(K33=6,asetukset!$B$7-E33,"")))))</f>
        <v/>
      </c>
      <c r="R33" s="19" t="str">
        <f t="shared" si="11"/>
        <v/>
      </c>
      <c r="S33" s="19" t="str">
        <f t="shared" si="12"/>
        <v/>
      </c>
      <c r="T33" s="21" t="str">
        <f>IF(A33="","",IF(SUMIFS($M$2:M33,$I$2:I33,I33,$A$2:A33,A33)&lt;=asetukset!$B$2,"",SUMIFS($M$2:M33,$I$2:I33,I33,$A$2:A33,A33)-asetukset!$B$2))</f>
        <v/>
      </c>
    </row>
    <row r="34">
      <c r="A34" s="11"/>
      <c r="B34" s="26"/>
      <c r="C34" s="26"/>
      <c r="D34" s="15">
        <f t="shared" si="2"/>
        <v>0</v>
      </c>
      <c r="E34" s="15">
        <f t="shared" si="3"/>
        <v>0</v>
      </c>
      <c r="F34" s="15">
        <f t="shared" si="4"/>
        <v>0</v>
      </c>
      <c r="G34" s="15">
        <f t="shared" si="5"/>
        <v>0</v>
      </c>
      <c r="H34" s="18" t="str">
        <f t="shared" si="6"/>
        <v/>
      </c>
      <c r="I34" s="18" t="str">
        <f t="shared" si="7"/>
        <v/>
      </c>
      <c r="J34" s="18" t="str">
        <f t="shared" si="8"/>
        <v>-</v>
      </c>
      <c r="K34" s="27" t="str">
        <f t="shared" ref="K34:L34" si="44">IF(A34="","",WEEKDAY(B34,2))</f>
        <v/>
      </c>
      <c r="L34" s="27" t="str">
        <f t="shared" si="44"/>
        <v/>
      </c>
      <c r="M34" s="20">
        <f t="shared" si="10"/>
        <v>0</v>
      </c>
      <c r="N34" s="20">
        <f t="shared" si="14"/>
        <v>0</v>
      </c>
      <c r="O34" s="21" t="str">
        <f>IF(A34="","",IF(G34&gt;=asetukset!$B$3,G34-asetukset!$B$3,IF(AND(G34-E34&lt;=asetukset!$B$4,E34&gt;=asetukset!$B$3),1-E34,IF(AND(G34-E34&lt;=asetukset!$B$4,E34&lt;=asetukset!$B$3),asetukset!$B$6,0))))</f>
        <v/>
      </c>
      <c r="P34" s="20">
        <f>IF(F34&gt;D34,G34-asetukset!$B$5,IF(AND(D34=F34,E34&lt;=asetukset!$B$6),G34-E34,0))</f>
        <v>0</v>
      </c>
      <c r="Q34" s="19" t="str">
        <f>IF(and(K34=6,E34&gt;asetukset!$B$7),"", IF(and(K34&lt;&gt;6,L34=6,G34&lt;asetukset!$B$7),G34,IF(K34=6,asetukset!$B$7-E34,IF(K34=6,asetukset!$B$7-E34,IF(K34=6,asetukset!$B$7-E34,"")))))</f>
        <v/>
      </c>
      <c r="R34" s="19" t="str">
        <f t="shared" si="11"/>
        <v/>
      </c>
      <c r="S34" s="19" t="str">
        <f t="shared" si="12"/>
        <v/>
      </c>
      <c r="T34" s="21" t="str">
        <f>IF(A34="","",IF(SUMIFS($M$2:M34,$I$2:I34,I34,$A$2:A34,A34)&lt;=asetukset!$B$2,"",SUMIFS($M$2:M34,$I$2:I34,I34,$A$2:A34,A34)-asetukset!$B$2))</f>
        <v/>
      </c>
    </row>
    <row r="35">
      <c r="A35" s="11"/>
      <c r="B35" s="26"/>
      <c r="C35" s="26"/>
      <c r="D35" s="15">
        <f t="shared" si="2"/>
        <v>0</v>
      </c>
      <c r="E35" s="15">
        <f t="shared" si="3"/>
        <v>0</v>
      </c>
      <c r="F35" s="15">
        <f t="shared" si="4"/>
        <v>0</v>
      </c>
      <c r="G35" s="15">
        <f t="shared" si="5"/>
        <v>0</v>
      </c>
      <c r="H35" s="18" t="str">
        <f t="shared" si="6"/>
        <v/>
      </c>
      <c r="I35" s="18" t="str">
        <f t="shared" si="7"/>
        <v/>
      </c>
      <c r="J35" s="18" t="str">
        <f t="shared" si="8"/>
        <v>-</v>
      </c>
      <c r="K35" s="27" t="str">
        <f t="shared" ref="K35:L35" si="45">IF(A35="","",WEEKDAY(B35,2))</f>
        <v/>
      </c>
      <c r="L35" s="27" t="str">
        <f t="shared" si="45"/>
        <v/>
      </c>
      <c r="M35" s="20">
        <f t="shared" si="10"/>
        <v>0</v>
      </c>
      <c r="N35" s="20">
        <f t="shared" si="14"/>
        <v>0</v>
      </c>
      <c r="O35" s="21" t="str">
        <f>IF(A35="","",IF(G35&gt;=asetukset!$B$3,G35-asetukset!$B$3,IF(AND(G35-E35&lt;=asetukset!$B$4,E35&gt;=asetukset!$B$3),1-E35,IF(AND(G35-E35&lt;=asetukset!$B$4,E35&lt;=asetukset!$B$3),asetukset!$B$6,0))))</f>
        <v/>
      </c>
      <c r="P35" s="20">
        <f>IF(F35&gt;D35,G35-asetukset!$B$5,IF(AND(D35=F35,E35&lt;=asetukset!$B$6),G35-E35,0))</f>
        <v>0</v>
      </c>
      <c r="Q35" s="19" t="str">
        <f>IF(and(K35=6,E35&gt;asetukset!$B$7),"", IF(and(K35&lt;&gt;6,L35=6,G35&lt;asetukset!$B$7),G35,IF(K35=6,asetukset!$B$7-E35,IF(K35=6,asetukset!$B$7-E35,IF(K35=6,asetukset!$B$7-E35,"")))))</f>
        <v/>
      </c>
      <c r="R35" s="19" t="str">
        <f t="shared" si="11"/>
        <v/>
      </c>
      <c r="S35" s="19" t="str">
        <f t="shared" si="12"/>
        <v/>
      </c>
      <c r="T35" s="21" t="str">
        <f>IF(A35="","",IF(SUMIFS($M$2:M35,$I$2:I35,I35,$A$2:A35,A35)&lt;=asetukset!$B$2,"",SUMIFS($M$2:M35,$I$2:I35,I35,$A$2:A35,A35)-asetukset!$B$2))</f>
        <v/>
      </c>
    </row>
    <row r="36">
      <c r="A36" s="11"/>
      <c r="B36" s="26"/>
      <c r="C36" s="26"/>
      <c r="D36" s="15">
        <f t="shared" si="2"/>
        <v>0</v>
      </c>
      <c r="E36" s="15">
        <f t="shared" si="3"/>
        <v>0</v>
      </c>
      <c r="F36" s="15">
        <f t="shared" si="4"/>
        <v>0</v>
      </c>
      <c r="G36" s="15">
        <f t="shared" si="5"/>
        <v>0</v>
      </c>
      <c r="H36" s="18" t="str">
        <f t="shared" si="6"/>
        <v/>
      </c>
      <c r="I36" s="18" t="str">
        <f t="shared" si="7"/>
        <v/>
      </c>
      <c r="J36" s="18" t="str">
        <f t="shared" si="8"/>
        <v>-</v>
      </c>
      <c r="K36" s="27" t="str">
        <f t="shared" ref="K36:L36" si="46">IF(A36="","",WEEKDAY(B36,2))</f>
        <v/>
      </c>
      <c r="L36" s="27" t="str">
        <f t="shared" si="46"/>
        <v/>
      </c>
      <c r="M36" s="20">
        <f t="shared" si="10"/>
        <v>0</v>
      </c>
      <c r="N36" s="20">
        <f t="shared" si="14"/>
        <v>0</v>
      </c>
      <c r="O36" s="21" t="str">
        <f>IF(A36="","",IF(G36&gt;=asetukset!$B$3,G36-asetukset!$B$3,IF(AND(G36-E36&lt;=asetukset!$B$4,E36&gt;=asetukset!$B$3),1-E36,IF(AND(G36-E36&lt;=asetukset!$B$4,E36&lt;=asetukset!$B$3),asetukset!$B$6,0))))</f>
        <v/>
      </c>
      <c r="P36" s="20">
        <f>IF(F36&gt;D36,G36-asetukset!$B$5,IF(AND(D36=F36,E36&lt;=asetukset!$B$6),G36-E36,0))</f>
        <v>0</v>
      </c>
      <c r="Q36" s="19" t="str">
        <f>IF(and(K36=6,E36&gt;asetukset!$B$7),"", IF(and(K36&lt;&gt;6,L36=6,G36&lt;asetukset!$B$7),G36,IF(K36=6,asetukset!$B$7-E36,IF(K36=6,asetukset!$B$7-E36,IF(K36=6,asetukset!$B$7-E36,"")))))</f>
        <v/>
      </c>
      <c r="R36" s="19" t="str">
        <f t="shared" si="11"/>
        <v/>
      </c>
      <c r="S36" s="19" t="str">
        <f t="shared" si="12"/>
        <v/>
      </c>
      <c r="T36" s="21" t="str">
        <f>IF(A36="","",IF(SUMIFS($M$2:M36,$I$2:I36,I36,$A$2:A36,A36)&lt;=asetukset!$B$2,"",SUMIFS($M$2:M36,$I$2:I36,I36,$A$2:A36,A36)-asetukset!$B$2))</f>
        <v/>
      </c>
    </row>
    <row r="37">
      <c r="A37" s="11"/>
      <c r="B37" s="26"/>
      <c r="C37" s="26"/>
      <c r="D37" s="15">
        <f t="shared" si="2"/>
        <v>0</v>
      </c>
      <c r="E37" s="15">
        <f t="shared" si="3"/>
        <v>0</v>
      </c>
      <c r="F37" s="15">
        <f t="shared" si="4"/>
        <v>0</v>
      </c>
      <c r="G37" s="15">
        <f t="shared" si="5"/>
        <v>0</v>
      </c>
      <c r="H37" s="18" t="str">
        <f t="shared" si="6"/>
        <v/>
      </c>
      <c r="I37" s="18" t="str">
        <f t="shared" si="7"/>
        <v/>
      </c>
      <c r="J37" s="18" t="str">
        <f t="shared" si="8"/>
        <v>-</v>
      </c>
      <c r="K37" s="27" t="str">
        <f t="shared" ref="K37:L37" si="47">IF(A37="","",WEEKDAY(B37,2))</f>
        <v/>
      </c>
      <c r="L37" s="27" t="str">
        <f t="shared" si="47"/>
        <v/>
      </c>
      <c r="M37" s="20">
        <f t="shared" si="10"/>
        <v>0</v>
      </c>
      <c r="N37" s="20">
        <f t="shared" si="14"/>
        <v>0</v>
      </c>
      <c r="O37" s="21" t="str">
        <f>IF(A37="","",IF(G37&gt;=asetukset!$B$3,G37-asetukset!$B$3,IF(AND(G37-E37&lt;=asetukset!$B$4,E37&gt;=asetukset!$B$3),1-E37,IF(AND(G37-E37&lt;=asetukset!$B$4,E37&lt;=asetukset!$B$3),asetukset!$B$6,0))))</f>
        <v/>
      </c>
      <c r="P37" s="20">
        <f>IF(F37&gt;D37,G37-asetukset!$B$5,IF(AND(D37=F37,E37&lt;=asetukset!$B$6),G37-E37,0))</f>
        <v>0</v>
      </c>
      <c r="Q37" s="19" t="str">
        <f>IF(and(K37=6,E37&gt;asetukset!$B$7),"", IF(and(K37&lt;&gt;6,L37=6,G37&lt;asetukset!$B$7),G37,IF(K37=6,asetukset!$B$7-E37,IF(K37=6,asetukset!$B$7-E37,IF(K37=6,asetukset!$B$7-E37,"")))))</f>
        <v/>
      </c>
      <c r="R37" s="19" t="str">
        <f t="shared" si="11"/>
        <v/>
      </c>
      <c r="S37" s="19" t="str">
        <f t="shared" si="12"/>
        <v/>
      </c>
      <c r="T37" s="21" t="str">
        <f>IF(A37="","",IF(SUMIFS($M$2:M37,$I$2:I37,I37,$A$2:A37,A37)&lt;=asetukset!$B$2,"",SUMIFS($M$2:M37,$I$2:I37,I37,$A$2:A37,A37)-asetukset!$B$2))</f>
        <v/>
      </c>
    </row>
    <row r="38">
      <c r="A38" s="11"/>
      <c r="B38" s="26"/>
      <c r="C38" s="26"/>
      <c r="D38" s="15">
        <f t="shared" si="2"/>
        <v>0</v>
      </c>
      <c r="E38" s="15">
        <f t="shared" si="3"/>
        <v>0</v>
      </c>
      <c r="F38" s="15">
        <f t="shared" si="4"/>
        <v>0</v>
      </c>
      <c r="G38" s="15">
        <f t="shared" si="5"/>
        <v>0</v>
      </c>
      <c r="H38" s="18" t="str">
        <f t="shared" si="6"/>
        <v/>
      </c>
      <c r="I38" s="18" t="str">
        <f t="shared" si="7"/>
        <v/>
      </c>
      <c r="J38" s="18" t="str">
        <f t="shared" si="8"/>
        <v>-</v>
      </c>
      <c r="K38" s="27" t="str">
        <f t="shared" ref="K38:L38" si="48">IF(A38="","",WEEKDAY(B38,2))</f>
        <v/>
      </c>
      <c r="L38" s="27" t="str">
        <f t="shared" si="48"/>
        <v/>
      </c>
      <c r="M38" s="20">
        <f t="shared" si="10"/>
        <v>0</v>
      </c>
      <c r="N38" s="20">
        <f t="shared" si="14"/>
        <v>0</v>
      </c>
      <c r="O38" s="21" t="str">
        <f>IF(A38="","",IF(G38&gt;=asetukset!$B$3,G38-asetukset!$B$3,IF(AND(G38-E38&lt;=asetukset!$B$4,E38&gt;=asetukset!$B$3),1-E38,IF(AND(G38-E38&lt;=asetukset!$B$4,E38&lt;=asetukset!$B$3),asetukset!$B$6,0))))</f>
        <v/>
      </c>
      <c r="P38" s="20">
        <f>IF(F38&gt;D38,G38-asetukset!$B$5,IF(AND(D38=F38,E38&lt;=asetukset!$B$6),G38-E38,0))</f>
        <v>0</v>
      </c>
      <c r="Q38" s="19" t="str">
        <f>IF(and(K38=6,E38&gt;asetukset!$B$7),"", IF(and(K38&lt;&gt;6,L38=6,G38&lt;asetukset!$B$7),G38,IF(K38=6,asetukset!$B$7-E38,IF(K38=6,asetukset!$B$7-E38,IF(K38=6,asetukset!$B$7-E38,"")))))</f>
        <v/>
      </c>
      <c r="R38" s="19" t="str">
        <f t="shared" si="11"/>
        <v/>
      </c>
      <c r="S38" s="19" t="str">
        <f t="shared" si="12"/>
        <v/>
      </c>
      <c r="T38" s="21" t="str">
        <f>IF(A38="","",IF(SUMIFS($M$2:M38,$I$2:I38,I38,$A$2:A38,A38)&lt;=asetukset!$B$2,"",SUMIFS($M$2:M38,$I$2:I38,I38,$A$2:A38,A38)-asetukset!$B$2))</f>
        <v/>
      </c>
    </row>
    <row r="39">
      <c r="A39" s="11"/>
      <c r="B39" s="26"/>
      <c r="C39" s="26"/>
      <c r="D39" s="15">
        <f t="shared" si="2"/>
        <v>0</v>
      </c>
      <c r="E39" s="15">
        <f t="shared" si="3"/>
        <v>0</v>
      </c>
      <c r="F39" s="15">
        <f t="shared" si="4"/>
        <v>0</v>
      </c>
      <c r="G39" s="15">
        <f t="shared" si="5"/>
        <v>0</v>
      </c>
      <c r="H39" s="18" t="str">
        <f t="shared" si="6"/>
        <v/>
      </c>
      <c r="I39" s="18" t="str">
        <f t="shared" si="7"/>
        <v/>
      </c>
      <c r="J39" s="18" t="str">
        <f t="shared" si="8"/>
        <v>-</v>
      </c>
      <c r="K39" s="27" t="str">
        <f t="shared" ref="K39:L39" si="49">IF(A39="","",WEEKDAY(B39,2))</f>
        <v/>
      </c>
      <c r="L39" s="27" t="str">
        <f t="shared" si="49"/>
        <v/>
      </c>
      <c r="M39" s="20">
        <f t="shared" si="10"/>
        <v>0</v>
      </c>
      <c r="N39" s="20">
        <f t="shared" si="14"/>
        <v>0</v>
      </c>
      <c r="O39" s="21" t="str">
        <f>IF(A39="","",IF(G39&gt;=asetukset!$B$3,G39-asetukset!$B$3,IF(AND(G39-E39&lt;=asetukset!$B$4,E39&gt;=asetukset!$B$3),1-E39,IF(AND(G39-E39&lt;=asetukset!$B$4,E39&lt;=asetukset!$B$3),asetukset!$B$6,0))))</f>
        <v/>
      </c>
      <c r="P39" s="20">
        <f>IF(F39&gt;D39,G39-asetukset!$B$5,IF(AND(D39=F39,E39&lt;=asetukset!$B$6),G39-E39,0))</f>
        <v>0</v>
      </c>
      <c r="Q39" s="19" t="str">
        <f>IF(and(K39=6,E39&gt;asetukset!$B$7),"", IF(and(K39&lt;&gt;6,L39=6,G39&lt;asetukset!$B$7),G39,IF(K39=6,asetukset!$B$7-E39,IF(K39=6,asetukset!$B$7-E39,IF(K39=6,asetukset!$B$7-E39,"")))))</f>
        <v/>
      </c>
      <c r="R39" s="19" t="str">
        <f t="shared" si="11"/>
        <v/>
      </c>
      <c r="S39" s="19" t="str">
        <f t="shared" si="12"/>
        <v/>
      </c>
      <c r="T39" s="21" t="str">
        <f>IF(A39="","",IF(SUMIFS($M$2:M39,$I$2:I39,I39,$A$2:A39,A39)&lt;=asetukset!$B$2,"",SUMIFS($M$2:M39,$I$2:I39,I39,$A$2:A39,A39)-asetukset!$B$2))</f>
        <v/>
      </c>
    </row>
    <row r="40">
      <c r="A40" s="11"/>
      <c r="B40" s="26"/>
      <c r="C40" s="26"/>
      <c r="D40" s="15">
        <f t="shared" si="2"/>
        <v>0</v>
      </c>
      <c r="E40" s="15">
        <f t="shared" si="3"/>
        <v>0</v>
      </c>
      <c r="F40" s="15">
        <f t="shared" si="4"/>
        <v>0</v>
      </c>
      <c r="G40" s="15">
        <f t="shared" si="5"/>
        <v>0</v>
      </c>
      <c r="H40" s="18" t="str">
        <f t="shared" si="6"/>
        <v/>
      </c>
      <c r="I40" s="18" t="str">
        <f t="shared" si="7"/>
        <v/>
      </c>
      <c r="J40" s="18" t="str">
        <f t="shared" si="8"/>
        <v>-</v>
      </c>
      <c r="K40" s="27" t="str">
        <f t="shared" ref="K40:L40" si="50">IF(A40="","",WEEKDAY(B40,2))</f>
        <v/>
      </c>
      <c r="L40" s="27" t="str">
        <f t="shared" si="50"/>
        <v/>
      </c>
      <c r="M40" s="20">
        <f t="shared" si="10"/>
        <v>0</v>
      </c>
      <c r="N40" s="20">
        <f t="shared" si="14"/>
        <v>0</v>
      </c>
      <c r="O40" s="21" t="str">
        <f>IF(A40="","",IF(G40&gt;=asetukset!$B$3,G40-asetukset!$B$3,IF(AND(G40-E40&lt;=asetukset!$B$4,E40&gt;=asetukset!$B$3),1-E40,IF(AND(G40-E40&lt;=asetukset!$B$4,E40&lt;=asetukset!$B$3),asetukset!$B$6,0))))</f>
        <v/>
      </c>
      <c r="P40" s="20">
        <f>IF(F40&gt;D40,G40-asetukset!$B$5,IF(AND(D40=F40,E40&lt;=asetukset!$B$6),G40-E40,0))</f>
        <v>0</v>
      </c>
      <c r="Q40" s="19" t="str">
        <f>IF(and(K40=6,E40&gt;asetukset!$B$7),"", IF(and(K40&lt;&gt;6,L40=6,G40&lt;asetukset!$B$7),G40,IF(K40=6,asetukset!$B$7-E40,IF(K40=6,asetukset!$B$7-E40,IF(K40=6,asetukset!$B$7-E40,"")))))</f>
        <v/>
      </c>
      <c r="R40" s="19" t="str">
        <f t="shared" si="11"/>
        <v/>
      </c>
      <c r="S40" s="19" t="str">
        <f t="shared" si="12"/>
        <v/>
      </c>
      <c r="T40" s="21" t="str">
        <f>IF(A40="","",IF(SUMIFS($M$2:M40,$I$2:I40,I40,$A$2:A40,A40)&lt;=asetukset!$B$2,"",SUMIFS($M$2:M40,$I$2:I40,I40,$A$2:A40,A40)-asetukset!$B$2))</f>
        <v/>
      </c>
    </row>
    <row r="41">
      <c r="A41" s="11"/>
      <c r="B41" s="26"/>
      <c r="C41" s="26"/>
      <c r="D41" s="15">
        <f t="shared" si="2"/>
        <v>0</v>
      </c>
      <c r="E41" s="15">
        <f t="shared" si="3"/>
        <v>0</v>
      </c>
      <c r="F41" s="15">
        <f t="shared" si="4"/>
        <v>0</v>
      </c>
      <c r="G41" s="15">
        <f t="shared" si="5"/>
        <v>0</v>
      </c>
      <c r="H41" s="18" t="str">
        <f t="shared" si="6"/>
        <v/>
      </c>
      <c r="I41" s="18" t="str">
        <f t="shared" si="7"/>
        <v/>
      </c>
      <c r="J41" s="18" t="str">
        <f t="shared" si="8"/>
        <v>-</v>
      </c>
      <c r="K41" s="27" t="str">
        <f t="shared" ref="K41:L41" si="51">IF(A41="","",WEEKDAY(B41,2))</f>
        <v/>
      </c>
      <c r="L41" s="27" t="str">
        <f t="shared" si="51"/>
        <v/>
      </c>
      <c r="M41" s="20">
        <f t="shared" si="10"/>
        <v>0</v>
      </c>
      <c r="N41" s="20">
        <f t="shared" si="14"/>
        <v>0</v>
      </c>
      <c r="O41" s="21" t="str">
        <f>IF(A41="","",IF(G41&gt;=asetukset!$B$3,G41-asetukset!$B$3,IF(AND(G41-E41&lt;=asetukset!$B$4,E41&gt;=asetukset!$B$3),1-E41,IF(AND(G41-E41&lt;=asetukset!$B$4,E41&lt;=asetukset!$B$3),asetukset!$B$6,0))))</f>
        <v/>
      </c>
      <c r="P41" s="20">
        <f>IF(F41&gt;D41,G41-asetukset!$B$5,IF(AND(D41=F41,E41&lt;=asetukset!$B$6),G41-E41,0))</f>
        <v>0</v>
      </c>
      <c r="Q41" s="19" t="str">
        <f>IF(and(K41=6,E41&gt;asetukset!$B$7),"", IF(and(K41&lt;&gt;6,L41=6,G41&lt;asetukset!$B$7),G41,IF(K41=6,asetukset!$B$7-E41,IF(K41=6,asetukset!$B$7-E41,IF(K41=6,asetukset!$B$7-E41,"")))))</f>
        <v/>
      </c>
      <c r="R41" s="19" t="str">
        <f t="shared" si="11"/>
        <v/>
      </c>
      <c r="S41" s="19" t="str">
        <f t="shared" si="12"/>
        <v/>
      </c>
      <c r="T41" s="21" t="str">
        <f>IF(A41="","",IF(SUMIFS($M$2:M41,$I$2:I41,I41,$A$2:A41,A41)&lt;=asetukset!$B$2,"",SUMIFS($M$2:M41,$I$2:I41,I41,$A$2:A41,A41)-asetukset!$B$2))</f>
        <v/>
      </c>
    </row>
    <row r="42">
      <c r="A42" s="11"/>
      <c r="B42" s="26"/>
      <c r="C42" s="26"/>
      <c r="D42" s="15">
        <f t="shared" si="2"/>
        <v>0</v>
      </c>
      <c r="E42" s="15">
        <f t="shared" si="3"/>
        <v>0</v>
      </c>
      <c r="F42" s="15">
        <f t="shared" si="4"/>
        <v>0</v>
      </c>
      <c r="G42" s="15">
        <f t="shared" si="5"/>
        <v>0</v>
      </c>
      <c r="H42" s="18" t="str">
        <f t="shared" si="6"/>
        <v/>
      </c>
      <c r="I42" s="18" t="str">
        <f t="shared" si="7"/>
        <v/>
      </c>
      <c r="J42" s="18" t="str">
        <f t="shared" si="8"/>
        <v>-</v>
      </c>
      <c r="K42" s="27" t="str">
        <f t="shared" ref="K42:L42" si="52">IF(A42="","",WEEKDAY(B42,2))</f>
        <v/>
      </c>
      <c r="L42" s="27" t="str">
        <f t="shared" si="52"/>
        <v/>
      </c>
      <c r="M42" s="20">
        <f t="shared" si="10"/>
        <v>0</v>
      </c>
      <c r="N42" s="20">
        <f t="shared" si="14"/>
        <v>0</v>
      </c>
      <c r="O42" s="21" t="str">
        <f>IF(A42="","",IF(G42&gt;=asetukset!$B$3,G42-asetukset!$B$3,IF(AND(G42-E42&lt;=asetukset!$B$4,E42&gt;=asetukset!$B$3),1-E42,IF(AND(G42-E42&lt;=asetukset!$B$4,E42&lt;=asetukset!$B$3),asetukset!$B$6,0))))</f>
        <v/>
      </c>
      <c r="P42" s="20">
        <f>IF(F42&gt;D42,G42-asetukset!$B$5,IF(AND(D42=F42,E42&lt;=asetukset!$B$6),G42-E42,0))</f>
        <v>0</v>
      </c>
      <c r="Q42" s="19" t="str">
        <f>IF(and(K42=6,E42&gt;asetukset!$B$7),"", IF(and(K42&lt;&gt;6,L42=6,G42&lt;asetukset!$B$7),G42,IF(K42=6,asetukset!$B$7-E42,IF(K42=6,asetukset!$B$7-E42,IF(K42=6,asetukset!$B$7-E42,"")))))</f>
        <v/>
      </c>
      <c r="R42" s="19" t="str">
        <f t="shared" si="11"/>
        <v/>
      </c>
      <c r="S42" s="19" t="str">
        <f t="shared" si="12"/>
        <v/>
      </c>
      <c r="T42" s="21" t="str">
        <f>IF(A42="","",IF(SUMIFS($M$2:M42,$I$2:I42,I42,$A$2:A42,A42)&lt;=asetukset!$B$2,"",SUMIFS($M$2:M42,$I$2:I42,I42,$A$2:A42,A42)-asetukset!$B$2))</f>
        <v/>
      </c>
    </row>
    <row r="43">
      <c r="A43" s="11"/>
      <c r="B43" s="26"/>
      <c r="C43" s="26"/>
      <c r="D43" s="15">
        <f t="shared" si="2"/>
        <v>0</v>
      </c>
      <c r="E43" s="15">
        <f t="shared" si="3"/>
        <v>0</v>
      </c>
      <c r="F43" s="15">
        <f t="shared" si="4"/>
        <v>0</v>
      </c>
      <c r="G43" s="15">
        <f t="shared" si="5"/>
        <v>0</v>
      </c>
      <c r="H43" s="18" t="str">
        <f t="shared" si="6"/>
        <v/>
      </c>
      <c r="I43" s="18" t="str">
        <f t="shared" si="7"/>
        <v/>
      </c>
      <c r="J43" s="18" t="str">
        <f t="shared" si="8"/>
        <v>-</v>
      </c>
      <c r="K43" s="27" t="str">
        <f t="shared" ref="K43:L43" si="53">IF(A43="","",WEEKDAY(B43,2))</f>
        <v/>
      </c>
      <c r="L43" s="27" t="str">
        <f t="shared" si="53"/>
        <v/>
      </c>
      <c r="M43" s="20">
        <f t="shared" si="10"/>
        <v>0</v>
      </c>
      <c r="N43" s="20">
        <f t="shared" si="14"/>
        <v>0</v>
      </c>
      <c r="O43" s="21" t="str">
        <f>IF(A43="","",IF(G43&gt;=asetukset!$B$3,G43-asetukset!$B$3,IF(AND(G43-E43&lt;=asetukset!$B$4,E43&gt;=asetukset!$B$3),1-E43,IF(AND(G43-E43&lt;=asetukset!$B$4,E43&lt;=asetukset!$B$3),asetukset!$B$6,0))))</f>
        <v/>
      </c>
      <c r="P43" s="20">
        <f>IF(F43&gt;D43,G43-asetukset!$B$5,IF(AND(D43=F43,E43&lt;=asetukset!$B$6),G43-E43,0))</f>
        <v>0</v>
      </c>
      <c r="Q43" s="19" t="str">
        <f>IF(and(K43=6,E43&gt;asetukset!$B$7),"", IF(and(K43&lt;&gt;6,L43=6,G43&lt;asetukset!$B$7),G43,IF(K43=6,asetukset!$B$7-E43,IF(K43=6,asetukset!$B$7-E43,IF(K43=6,asetukset!$B$7-E43,"")))))</f>
        <v/>
      </c>
      <c r="R43" s="19" t="str">
        <f t="shared" si="11"/>
        <v/>
      </c>
      <c r="S43" s="19" t="str">
        <f t="shared" si="12"/>
        <v/>
      </c>
      <c r="T43" s="21" t="str">
        <f>IF(A43="","",IF(SUMIFS($M$2:M43,$I$2:I43,I43,$A$2:A43,A43)&lt;=asetukset!$B$2,"",SUMIFS($M$2:M43,$I$2:I43,I43,$A$2:A43,A43)-asetukset!$B$2))</f>
        <v/>
      </c>
    </row>
    <row r="44">
      <c r="A44" s="11"/>
      <c r="B44" s="26"/>
      <c r="C44" s="26"/>
      <c r="D44" s="15">
        <f t="shared" si="2"/>
        <v>0</v>
      </c>
      <c r="E44" s="15">
        <f t="shared" si="3"/>
        <v>0</v>
      </c>
      <c r="F44" s="15">
        <f t="shared" si="4"/>
        <v>0</v>
      </c>
      <c r="G44" s="15">
        <f t="shared" si="5"/>
        <v>0</v>
      </c>
      <c r="H44" s="18" t="str">
        <f t="shared" si="6"/>
        <v/>
      </c>
      <c r="I44" s="18" t="str">
        <f t="shared" si="7"/>
        <v/>
      </c>
      <c r="J44" s="18" t="str">
        <f t="shared" si="8"/>
        <v>-</v>
      </c>
      <c r="K44" s="27" t="str">
        <f t="shared" ref="K44:L44" si="54">IF(A44="","",WEEKDAY(B44,2))</f>
        <v/>
      </c>
      <c r="L44" s="27" t="str">
        <f t="shared" si="54"/>
        <v/>
      </c>
      <c r="M44" s="20">
        <f t="shared" si="10"/>
        <v>0</v>
      </c>
      <c r="N44" s="20">
        <f t="shared" si="14"/>
        <v>0</v>
      </c>
      <c r="O44" s="21" t="str">
        <f>IF(A44="","",IF(G44&gt;=asetukset!$B$3,G44-asetukset!$B$3,IF(AND(G44-E44&lt;=asetukset!$B$4,E44&gt;=asetukset!$B$3),1-E44,IF(AND(G44-E44&lt;=asetukset!$B$4,E44&lt;=asetukset!$B$3),asetukset!$B$6,0))))</f>
        <v/>
      </c>
      <c r="P44" s="20">
        <f>IF(F44&gt;D44,G44-asetukset!$B$5,IF(AND(D44=F44,E44&lt;=asetukset!$B$6),G44-E44,0))</f>
        <v>0</v>
      </c>
      <c r="Q44" s="19" t="str">
        <f>IF(and(K44=6,E44&gt;asetukset!$B$7),"", IF(and(K44&lt;&gt;6,L44=6,G44&lt;asetukset!$B$7),G44,IF(K44=6,asetukset!$B$7-E44,IF(K44=6,asetukset!$B$7-E44,IF(K44=6,asetukset!$B$7-E44,"")))))</f>
        <v/>
      </c>
      <c r="R44" s="19" t="str">
        <f t="shared" si="11"/>
        <v/>
      </c>
      <c r="S44" s="19" t="str">
        <f t="shared" si="12"/>
        <v/>
      </c>
      <c r="T44" s="21" t="str">
        <f>IF(A44="","",IF(SUMIFS($M$2:M44,$I$2:I44,I44,$A$2:A44,A44)&lt;=asetukset!$B$2,"",SUMIFS($M$2:M44,$I$2:I44,I44,$A$2:A44,A44)-asetukset!$B$2))</f>
        <v/>
      </c>
    </row>
    <row r="45">
      <c r="A45" s="11"/>
      <c r="B45" s="26"/>
      <c r="C45" s="26"/>
      <c r="D45" s="15">
        <f t="shared" si="2"/>
        <v>0</v>
      </c>
      <c r="E45" s="15">
        <f t="shared" si="3"/>
        <v>0</v>
      </c>
      <c r="F45" s="15">
        <f t="shared" si="4"/>
        <v>0</v>
      </c>
      <c r="G45" s="15">
        <f t="shared" si="5"/>
        <v>0</v>
      </c>
      <c r="H45" s="18" t="str">
        <f t="shared" si="6"/>
        <v/>
      </c>
      <c r="I45" s="18" t="str">
        <f t="shared" si="7"/>
        <v/>
      </c>
      <c r="J45" s="18" t="str">
        <f t="shared" si="8"/>
        <v>-</v>
      </c>
      <c r="K45" s="27" t="str">
        <f t="shared" ref="K45:L45" si="55">IF(A45="","",WEEKDAY(B45,2))</f>
        <v/>
      </c>
      <c r="L45" s="27" t="str">
        <f t="shared" si="55"/>
        <v/>
      </c>
      <c r="M45" s="20">
        <f t="shared" si="10"/>
        <v>0</v>
      </c>
      <c r="N45" s="20">
        <f t="shared" si="14"/>
        <v>0</v>
      </c>
      <c r="O45" s="21" t="str">
        <f>IF(A45="","",IF(G45&gt;=asetukset!$B$3,G45-asetukset!$B$3,IF(AND(G45-E45&lt;=asetukset!$B$4,E45&gt;=asetukset!$B$3),1-E45,IF(AND(G45-E45&lt;=asetukset!$B$4,E45&lt;=asetukset!$B$3),asetukset!$B$6,0))))</f>
        <v/>
      </c>
      <c r="P45" s="20">
        <f>IF(F45&gt;D45,G45-asetukset!$B$5,IF(AND(D45=F45,E45&lt;=asetukset!$B$6),G45-E45,0))</f>
        <v>0</v>
      </c>
      <c r="Q45" s="19" t="str">
        <f>IF(and(K45=6,E45&gt;asetukset!$B$7),"", IF(and(K45&lt;&gt;6,L45=6,G45&lt;asetukset!$B$7),G45,IF(K45=6,asetukset!$B$7-E45,IF(K45=6,asetukset!$B$7-E45,IF(K45=6,asetukset!$B$7-E45,"")))))</f>
        <v/>
      </c>
      <c r="R45" s="19" t="str">
        <f t="shared" si="11"/>
        <v/>
      </c>
      <c r="S45" s="19" t="str">
        <f t="shared" si="12"/>
        <v/>
      </c>
      <c r="T45" s="21" t="str">
        <f>IF(A45="","",IF(SUMIFS($M$2:M45,$I$2:I45,I45,$A$2:A45,A45)&lt;=asetukset!$B$2,"",SUMIFS($M$2:M45,$I$2:I45,I45,$A$2:A45,A45)-asetukset!$B$2))</f>
        <v/>
      </c>
    </row>
    <row r="46">
      <c r="A46" s="11"/>
      <c r="B46" s="26"/>
      <c r="C46" s="26"/>
      <c r="D46" s="15">
        <f t="shared" si="2"/>
        <v>0</v>
      </c>
      <c r="E46" s="15">
        <f t="shared" si="3"/>
        <v>0</v>
      </c>
      <c r="F46" s="15">
        <f t="shared" si="4"/>
        <v>0</v>
      </c>
      <c r="G46" s="15">
        <f t="shared" si="5"/>
        <v>0</v>
      </c>
      <c r="H46" s="18" t="str">
        <f t="shared" si="6"/>
        <v/>
      </c>
      <c r="I46" s="18" t="str">
        <f t="shared" si="7"/>
        <v/>
      </c>
      <c r="J46" s="18" t="str">
        <f t="shared" si="8"/>
        <v>-</v>
      </c>
      <c r="K46" s="27" t="str">
        <f t="shared" ref="K46:L46" si="56">IF(A46="","",WEEKDAY(B46,2))</f>
        <v/>
      </c>
      <c r="L46" s="27" t="str">
        <f t="shared" si="56"/>
        <v/>
      </c>
      <c r="M46" s="20">
        <f t="shared" si="10"/>
        <v>0</v>
      </c>
      <c r="N46" s="20">
        <f t="shared" si="14"/>
        <v>0</v>
      </c>
      <c r="O46" s="21" t="str">
        <f>IF(A46="","",IF(G46&gt;=asetukset!$B$3,G46-asetukset!$B$3,IF(AND(G46-E46&lt;=asetukset!$B$4,E46&gt;=asetukset!$B$3),1-E46,IF(AND(G46-E46&lt;=asetukset!$B$4,E46&lt;=asetukset!$B$3),asetukset!$B$6,0))))</f>
        <v/>
      </c>
      <c r="P46" s="20">
        <f>IF(F46&gt;D46,G46-asetukset!$B$5,IF(AND(D46=F46,E46&lt;=asetukset!$B$6),G46-E46,0))</f>
        <v>0</v>
      </c>
      <c r="Q46" s="19" t="str">
        <f>IF(and(K46=6,E46&gt;asetukset!$B$7),"", IF(and(K46&lt;&gt;6,L46=6,G46&lt;asetukset!$B$7),G46,IF(K46=6,asetukset!$B$7-E46,IF(K46=6,asetukset!$B$7-E46,IF(K46=6,asetukset!$B$7-E46,"")))))</f>
        <v/>
      </c>
      <c r="R46" s="19" t="str">
        <f t="shared" si="11"/>
        <v/>
      </c>
      <c r="S46" s="19" t="str">
        <f t="shared" si="12"/>
        <v/>
      </c>
      <c r="T46" s="21" t="str">
        <f>IF(A46="","",IF(SUMIFS($M$2:M46,$I$2:I46,I46,$A$2:A46,A46)&lt;=asetukset!$B$2,"",SUMIFS($M$2:M46,$I$2:I46,I46,$A$2:A46,A46)-asetukset!$B$2))</f>
        <v/>
      </c>
    </row>
    <row r="47">
      <c r="A47" s="11"/>
      <c r="B47" s="26"/>
      <c r="C47" s="26"/>
      <c r="D47" s="15">
        <f t="shared" si="2"/>
        <v>0</v>
      </c>
      <c r="E47" s="15">
        <f t="shared" si="3"/>
        <v>0</v>
      </c>
      <c r="F47" s="15">
        <f t="shared" si="4"/>
        <v>0</v>
      </c>
      <c r="G47" s="15">
        <f t="shared" si="5"/>
        <v>0</v>
      </c>
      <c r="H47" s="18" t="str">
        <f t="shared" si="6"/>
        <v/>
      </c>
      <c r="I47" s="18" t="str">
        <f t="shared" si="7"/>
        <v/>
      </c>
      <c r="J47" s="18" t="str">
        <f t="shared" si="8"/>
        <v>-</v>
      </c>
      <c r="K47" s="27" t="str">
        <f t="shared" ref="K47:L47" si="57">IF(A47="","",WEEKDAY(B47,2))</f>
        <v/>
      </c>
      <c r="L47" s="27" t="str">
        <f t="shared" si="57"/>
        <v/>
      </c>
      <c r="M47" s="20">
        <f t="shared" si="10"/>
        <v>0</v>
      </c>
      <c r="N47" s="20">
        <f t="shared" si="14"/>
        <v>0</v>
      </c>
      <c r="O47" s="21" t="str">
        <f>IF(A47="","",IF(G47&gt;=asetukset!$B$3,G47-asetukset!$B$3,IF(AND(G47-E47&lt;=asetukset!$B$4,E47&gt;=asetukset!$B$3),1-E47,IF(AND(G47-E47&lt;=asetukset!$B$4,E47&lt;=asetukset!$B$3),asetukset!$B$6,0))))</f>
        <v/>
      </c>
      <c r="P47" s="20">
        <f>IF(F47&gt;D47,G47-asetukset!$B$5,IF(AND(D47=F47,E47&lt;=asetukset!$B$6),G47-E47,0))</f>
        <v>0</v>
      </c>
      <c r="Q47" s="19" t="str">
        <f>IF(and(K47=6,E47&gt;asetukset!$B$7),"", IF(and(K47&lt;&gt;6,L47=6,G47&lt;asetukset!$B$7),G47,IF(K47=6,asetukset!$B$7-E47,IF(K47=6,asetukset!$B$7-E47,IF(K47=6,asetukset!$B$7-E47,"")))))</f>
        <v/>
      </c>
      <c r="R47" s="19" t="str">
        <f t="shared" si="11"/>
        <v/>
      </c>
      <c r="S47" s="19" t="str">
        <f t="shared" si="12"/>
        <v/>
      </c>
      <c r="T47" s="21" t="str">
        <f>IF(A47="","",IF(SUMIFS($M$2:M47,$I$2:I47,I47,$A$2:A47,A47)&lt;=asetukset!$B$2,"",SUMIFS($M$2:M47,$I$2:I47,I47,$A$2:A47,A47)-asetukset!$B$2))</f>
        <v/>
      </c>
    </row>
    <row r="48">
      <c r="A48" s="32"/>
      <c r="B48" s="26"/>
      <c r="C48" s="26"/>
      <c r="D48" s="15">
        <f t="shared" si="2"/>
        <v>0</v>
      </c>
      <c r="E48" s="15">
        <f t="shared" si="3"/>
        <v>0</v>
      </c>
      <c r="F48" s="15">
        <f t="shared" si="4"/>
        <v>0</v>
      </c>
      <c r="G48" s="15">
        <f t="shared" si="5"/>
        <v>0</v>
      </c>
      <c r="H48" s="18" t="str">
        <f t="shared" si="6"/>
        <v/>
      </c>
      <c r="I48" s="18" t="str">
        <f t="shared" si="7"/>
        <v/>
      </c>
      <c r="J48" s="18" t="str">
        <f t="shared" si="8"/>
        <v>-</v>
      </c>
      <c r="K48" s="27" t="str">
        <f t="shared" ref="K48:L48" si="58">IF(A48="","",WEEKDAY(B48,2))</f>
        <v/>
      </c>
      <c r="L48" s="27" t="str">
        <f t="shared" si="58"/>
        <v/>
      </c>
      <c r="M48" s="20">
        <f t="shared" si="10"/>
        <v>0</v>
      </c>
      <c r="N48" s="20">
        <f t="shared" si="14"/>
        <v>0</v>
      </c>
      <c r="O48" s="21" t="str">
        <f>IF(A48="","",IF(G48&gt;=asetukset!$B$3,G48-asetukset!$B$3,IF(AND(G48-E48&lt;=asetukset!$B$4,E48&gt;=asetukset!$B$3),1-E48,IF(AND(G48-E48&lt;=asetukset!$B$4,E48&lt;=asetukset!$B$3),asetukset!$B$6,0))))</f>
        <v/>
      </c>
      <c r="P48" s="20">
        <f>IF(F48&gt;D48,G48-asetukset!$B$5,IF(AND(D48=F48,E48&lt;=asetukset!$B$6),G48-E48,0))</f>
        <v>0</v>
      </c>
      <c r="Q48" s="19" t="str">
        <f>IF(and(K48=6,E48&gt;asetukset!$B$7),"", IF(and(K48&lt;&gt;6,L48=6,G48&lt;asetukset!$B$7),G48,IF(K48=6,asetukset!$B$7-E48,IF(K48=6,asetukset!$B$7-E48,IF(K48=6,asetukset!$B$7-E48,"")))))</f>
        <v/>
      </c>
      <c r="R48" s="19" t="str">
        <f t="shared" si="11"/>
        <v/>
      </c>
      <c r="S48" s="19" t="str">
        <f t="shared" si="12"/>
        <v/>
      </c>
      <c r="T48" s="21" t="str">
        <f>IF(A48="","",IF(SUMIFS($M$2:M48,$I$2:I48,I48,$A$2:A48,A48)&lt;=asetukset!$B$2,"",SUMIFS($M$2:M48,$I$2:I48,I48,$A$2:A48,A48)-asetukset!$B$2))</f>
        <v/>
      </c>
    </row>
    <row r="49">
      <c r="A49" s="32"/>
      <c r="B49" s="26"/>
      <c r="C49" s="26"/>
      <c r="D49" s="15">
        <f t="shared" si="2"/>
        <v>0</v>
      </c>
      <c r="E49" s="15">
        <f t="shared" si="3"/>
        <v>0</v>
      </c>
      <c r="F49" s="15">
        <f t="shared" si="4"/>
        <v>0</v>
      </c>
      <c r="G49" s="15">
        <f t="shared" si="5"/>
        <v>0</v>
      </c>
      <c r="H49" s="18" t="str">
        <f t="shared" si="6"/>
        <v/>
      </c>
      <c r="I49" s="18" t="str">
        <f t="shared" si="7"/>
        <v/>
      </c>
      <c r="J49" s="18" t="str">
        <f t="shared" si="8"/>
        <v>-</v>
      </c>
      <c r="K49" s="27" t="str">
        <f t="shared" ref="K49:L49" si="59">IF(A49="","",WEEKDAY(B49,2))</f>
        <v/>
      </c>
      <c r="L49" s="27" t="str">
        <f t="shared" si="59"/>
        <v/>
      </c>
      <c r="M49" s="20">
        <f t="shared" si="10"/>
        <v>0</v>
      </c>
      <c r="N49" s="20">
        <f t="shared" si="14"/>
        <v>0</v>
      </c>
      <c r="O49" s="21" t="str">
        <f>IF(A49="","",IF(G49&gt;=asetukset!$B$3,G49-asetukset!$B$3,IF(AND(G49-E49&lt;=asetukset!$B$4,E49&gt;=asetukset!$B$3),1-E49,IF(AND(G49-E49&lt;=asetukset!$B$4,E49&lt;=asetukset!$B$3),asetukset!$B$6,0))))</f>
        <v/>
      </c>
      <c r="P49" s="20">
        <f>IF(F49&gt;D49,G49-asetukset!$B$5,IF(AND(D49=F49,E49&lt;=asetukset!$B$6),G49-E49,0))</f>
        <v>0</v>
      </c>
      <c r="Q49" s="19" t="str">
        <f>IF(and(K49=6,E49&gt;asetukset!$B$7),"", IF(and(K49&lt;&gt;6,L49=6,G49&lt;asetukset!$B$7),G49,IF(K49=6,asetukset!$B$7-E49,IF(K49=6,asetukset!$B$7-E49,IF(K49=6,asetukset!$B$7-E49,"")))))</f>
        <v/>
      </c>
      <c r="R49" s="19" t="str">
        <f t="shared" si="11"/>
        <v/>
      </c>
      <c r="S49" s="19" t="str">
        <f t="shared" si="12"/>
        <v/>
      </c>
      <c r="T49" s="21" t="str">
        <f>IF(A49="","",IF(SUMIFS($M$2:M49,$I$2:I49,I49,$A$2:A49,A49)&lt;=asetukset!$B$2,"",SUMIFS($M$2:M49,$I$2:I49,I49,$A$2:A49,A49)-asetukset!$B$2))</f>
        <v/>
      </c>
    </row>
    <row r="50">
      <c r="A50" s="32"/>
      <c r="B50" s="26"/>
      <c r="C50" s="26"/>
      <c r="D50" s="15">
        <f t="shared" si="2"/>
        <v>0</v>
      </c>
      <c r="E50" s="15">
        <f t="shared" si="3"/>
        <v>0</v>
      </c>
      <c r="F50" s="15">
        <f t="shared" si="4"/>
        <v>0</v>
      </c>
      <c r="G50" s="15">
        <f t="shared" si="5"/>
        <v>0</v>
      </c>
      <c r="H50" s="18" t="str">
        <f t="shared" si="6"/>
        <v/>
      </c>
      <c r="I50" s="18" t="str">
        <f t="shared" si="7"/>
        <v/>
      </c>
      <c r="J50" s="18" t="str">
        <f t="shared" si="8"/>
        <v>-</v>
      </c>
      <c r="K50" s="27" t="str">
        <f t="shared" ref="K50:L50" si="60">IF(A50="","",WEEKDAY(B50,2))</f>
        <v/>
      </c>
      <c r="L50" s="27" t="str">
        <f t="shared" si="60"/>
        <v/>
      </c>
      <c r="M50" s="20">
        <f t="shared" si="10"/>
        <v>0</v>
      </c>
      <c r="N50" s="20">
        <f t="shared" si="14"/>
        <v>0</v>
      </c>
      <c r="O50" s="21" t="str">
        <f>IF(A50="","",IF(G50&gt;=asetukset!$B$3,G50-asetukset!$B$3,IF(AND(G50-E50&lt;=asetukset!$B$4,E50&gt;=asetukset!$B$3),1-E50,IF(AND(G50-E50&lt;=asetukset!$B$4,E50&lt;=asetukset!$B$3),asetukset!$B$6,0))))</f>
        <v/>
      </c>
      <c r="P50" s="20">
        <f>IF(F50&gt;D50,G50-asetukset!$B$5,IF(AND(D50=F50,E50&lt;=asetukset!$B$6),G50-E50,0))</f>
        <v>0</v>
      </c>
      <c r="Q50" s="19" t="str">
        <f>IF(and(K50=6,E50&gt;asetukset!$B$7),"", IF(and(K50&lt;&gt;6,L50=6,G50&lt;asetukset!$B$7),G50,IF(K50=6,asetukset!$B$7-E50,IF(K50=6,asetukset!$B$7-E50,IF(K50=6,asetukset!$B$7-E50,"")))))</f>
        <v/>
      </c>
      <c r="R50" s="19" t="str">
        <f t="shared" si="11"/>
        <v/>
      </c>
      <c r="S50" s="19" t="str">
        <f t="shared" si="12"/>
        <v/>
      </c>
      <c r="T50" s="21" t="str">
        <f>IF(A50="","",IF(SUMIFS($M$2:M50,$I$2:I50,I50,$A$2:A50,A50)&lt;=asetukset!$B$2,"",SUMIFS($M$2:M50,$I$2:I50,I50,$A$2:A50,A50)-asetukset!$B$2))</f>
        <v/>
      </c>
    </row>
    <row r="51">
      <c r="A51" s="32"/>
      <c r="B51" s="26"/>
      <c r="C51" s="26"/>
      <c r="D51" s="15">
        <f t="shared" si="2"/>
        <v>0</v>
      </c>
      <c r="E51" s="15">
        <f t="shared" si="3"/>
        <v>0</v>
      </c>
      <c r="F51" s="15">
        <f t="shared" si="4"/>
        <v>0</v>
      </c>
      <c r="G51" s="15">
        <f t="shared" si="5"/>
        <v>0</v>
      </c>
      <c r="H51" s="18" t="str">
        <f t="shared" si="6"/>
        <v/>
      </c>
      <c r="I51" s="18" t="str">
        <f t="shared" si="7"/>
        <v/>
      </c>
      <c r="J51" s="18" t="str">
        <f t="shared" si="8"/>
        <v>-</v>
      </c>
      <c r="K51" s="27" t="str">
        <f t="shared" ref="K51:L51" si="61">IF(A51="","",WEEKDAY(B51,2))</f>
        <v/>
      </c>
      <c r="L51" s="27" t="str">
        <f t="shared" si="61"/>
        <v/>
      </c>
      <c r="M51" s="20">
        <f t="shared" si="10"/>
        <v>0</v>
      </c>
      <c r="N51" s="20">
        <f t="shared" si="14"/>
        <v>0</v>
      </c>
      <c r="O51" s="21" t="str">
        <f>IF(A51="","",IF(G51&gt;=asetukset!$B$3,G51-asetukset!$B$3,IF(AND(G51-E51&lt;=asetukset!$B$4,E51&gt;=asetukset!$B$3),1-E51,IF(AND(G51-E51&lt;=asetukset!$B$4,E51&lt;=asetukset!$B$3),asetukset!$B$6,0))))</f>
        <v/>
      </c>
      <c r="P51" s="20">
        <f>IF(F51&gt;D51,G51-asetukset!$B$5,IF(AND(D51=F51,E51&lt;=asetukset!$B$6),G51-E51,0))</f>
        <v>0</v>
      </c>
      <c r="Q51" s="19" t="str">
        <f>IF(and(K51=6,E51&gt;asetukset!$B$7),"", IF(and(K51&lt;&gt;6,L51=6,G51&lt;asetukset!$B$7),G51,IF(K51=6,asetukset!$B$7-E51,IF(K51=6,asetukset!$B$7-E51,IF(K51=6,asetukset!$B$7-E51,"")))))</f>
        <v/>
      </c>
      <c r="R51" s="19" t="str">
        <f t="shared" si="11"/>
        <v/>
      </c>
      <c r="S51" s="19" t="str">
        <f t="shared" si="12"/>
        <v/>
      </c>
      <c r="T51" s="21" t="str">
        <f>IF(A51="","",IF(SUMIFS($M$2:M51,$I$2:I51,I51,$A$2:A51,A51)&lt;=asetukset!$B$2,"",SUMIFS($M$2:M51,$I$2:I51,I51,$A$2:A51,A51)-asetukset!$B$2))</f>
        <v/>
      </c>
    </row>
    <row r="52">
      <c r="A52" s="32"/>
      <c r="B52" s="26"/>
      <c r="C52" s="26"/>
      <c r="D52" s="15">
        <f t="shared" si="2"/>
        <v>0</v>
      </c>
      <c r="E52" s="15">
        <f t="shared" si="3"/>
        <v>0</v>
      </c>
      <c r="F52" s="15">
        <f t="shared" si="4"/>
        <v>0</v>
      </c>
      <c r="G52" s="15">
        <f t="shared" si="5"/>
        <v>0</v>
      </c>
      <c r="H52" s="18" t="str">
        <f t="shared" si="6"/>
        <v/>
      </c>
      <c r="I52" s="18" t="str">
        <f t="shared" si="7"/>
        <v/>
      </c>
      <c r="J52" s="18" t="str">
        <f t="shared" si="8"/>
        <v>-</v>
      </c>
      <c r="K52" s="27" t="str">
        <f t="shared" ref="K52:L52" si="62">IF(A52="","",WEEKDAY(B52,2))</f>
        <v/>
      </c>
      <c r="L52" s="27" t="str">
        <f t="shared" si="62"/>
        <v/>
      </c>
      <c r="M52" s="20">
        <f t="shared" si="10"/>
        <v>0</v>
      </c>
      <c r="N52" s="20">
        <f t="shared" si="14"/>
        <v>0</v>
      </c>
      <c r="O52" s="21" t="str">
        <f>IF(A52="","",IF(G52&gt;=asetukset!$B$3,G52-asetukset!$B$3,IF(AND(G52-E52&lt;=asetukset!$B$4,E52&gt;=asetukset!$B$3),1-E52,IF(AND(G52-E52&lt;=asetukset!$B$4,E52&lt;=asetukset!$B$3),asetukset!$B$6,0))))</f>
        <v/>
      </c>
      <c r="P52" s="20">
        <f>IF(F52&gt;D52,G52-asetukset!$B$5,IF(AND(D52=F52,E52&lt;=asetukset!$B$6),G52-E52,0))</f>
        <v>0</v>
      </c>
      <c r="Q52" s="19" t="str">
        <f>IF(and(K52=6,E52&gt;asetukset!$B$7),"", IF(and(K52&lt;&gt;6,L52=6,G52&lt;asetukset!$B$7),G52,IF(K52=6,asetukset!$B$7-E52,IF(K52=6,asetukset!$B$7-E52,IF(K52=6,asetukset!$B$7-E52,"")))))</f>
        <v/>
      </c>
      <c r="R52" s="19" t="str">
        <f t="shared" si="11"/>
        <v/>
      </c>
      <c r="S52" s="19" t="str">
        <f t="shared" si="12"/>
        <v/>
      </c>
      <c r="T52" s="21" t="str">
        <f>IF(A52="","",IF(SUMIFS($M$2:M52,$I$2:I52,I52,$A$2:A52,A52)&lt;=asetukset!$B$2,"",SUMIFS($M$2:M52,$I$2:I52,I52,$A$2:A52,A52)-asetukset!$B$2))</f>
        <v/>
      </c>
    </row>
    <row r="53">
      <c r="A53" s="32"/>
      <c r="B53" s="26"/>
      <c r="C53" s="26"/>
      <c r="D53" s="15">
        <f t="shared" si="2"/>
        <v>0</v>
      </c>
      <c r="E53" s="15">
        <f t="shared" si="3"/>
        <v>0</v>
      </c>
      <c r="F53" s="15">
        <f t="shared" si="4"/>
        <v>0</v>
      </c>
      <c r="G53" s="15">
        <f t="shared" si="5"/>
        <v>0</v>
      </c>
      <c r="H53" s="18" t="str">
        <f t="shared" si="6"/>
        <v/>
      </c>
      <c r="I53" s="18" t="str">
        <f t="shared" si="7"/>
        <v/>
      </c>
      <c r="J53" s="18" t="str">
        <f t="shared" si="8"/>
        <v>-</v>
      </c>
      <c r="K53" s="27" t="str">
        <f t="shared" ref="K53:L53" si="63">IF(A53="","",WEEKDAY(B53,2))</f>
        <v/>
      </c>
      <c r="L53" s="27" t="str">
        <f t="shared" si="63"/>
        <v/>
      </c>
      <c r="M53" s="20">
        <f t="shared" si="10"/>
        <v>0</v>
      </c>
      <c r="N53" s="20">
        <f t="shared" si="14"/>
        <v>0</v>
      </c>
      <c r="O53" s="21" t="str">
        <f>IF(A53="","",IF(G53&gt;=asetukset!$B$3,G53-asetukset!$B$3,IF(AND(G53-E53&lt;=asetukset!$B$4,E53&gt;=asetukset!$B$3),1-E53,IF(AND(G53-E53&lt;=asetukset!$B$4,E53&lt;=asetukset!$B$3),asetukset!$B$6,0))))</f>
        <v/>
      </c>
      <c r="P53" s="20">
        <f>IF(F53&gt;D53,G53-asetukset!$B$5,IF(AND(D53=F53,E53&lt;=asetukset!$B$6),G53-E53,0))</f>
        <v>0</v>
      </c>
      <c r="Q53" s="19" t="str">
        <f>IF(and(K53=6,E53&gt;asetukset!$B$7),"", IF(and(K53&lt;&gt;6,L53=6,G53&lt;asetukset!$B$7),G53,IF(K53=6,asetukset!$B$7-E53,IF(K53=6,asetukset!$B$7-E53,IF(K53=6,asetukset!$B$7-E53,"")))))</f>
        <v/>
      </c>
      <c r="R53" s="19" t="str">
        <f t="shared" si="11"/>
        <v/>
      </c>
      <c r="S53" s="19" t="str">
        <f t="shared" si="12"/>
        <v/>
      </c>
      <c r="T53" s="21" t="str">
        <f>IF(A53="","",IF(SUMIFS($M$2:M53,$I$2:I53,I53,$A$2:A53,A53)&lt;=asetukset!$B$2,"",SUMIFS($M$2:M53,$I$2:I53,I53,$A$2:A53,A53)-asetukset!$B$2))</f>
        <v/>
      </c>
    </row>
    <row r="54">
      <c r="A54" s="32"/>
      <c r="B54" s="26"/>
      <c r="C54" s="26"/>
      <c r="D54" s="15">
        <f t="shared" si="2"/>
        <v>0</v>
      </c>
      <c r="E54" s="15">
        <f t="shared" si="3"/>
        <v>0</v>
      </c>
      <c r="F54" s="15">
        <f t="shared" si="4"/>
        <v>0</v>
      </c>
      <c r="G54" s="15">
        <f t="shared" si="5"/>
        <v>0</v>
      </c>
      <c r="H54" s="18" t="str">
        <f t="shared" si="6"/>
        <v/>
      </c>
      <c r="I54" s="18" t="str">
        <f t="shared" si="7"/>
        <v/>
      </c>
      <c r="J54" s="18" t="str">
        <f t="shared" si="8"/>
        <v>-</v>
      </c>
      <c r="K54" s="27" t="str">
        <f t="shared" ref="K54:L54" si="64">IF(A54="","",WEEKDAY(B54,2))</f>
        <v/>
      </c>
      <c r="L54" s="27" t="str">
        <f t="shared" si="64"/>
        <v/>
      </c>
      <c r="M54" s="20">
        <f t="shared" si="10"/>
        <v>0</v>
      </c>
      <c r="N54" s="20">
        <f t="shared" si="14"/>
        <v>0</v>
      </c>
      <c r="O54" s="21" t="str">
        <f>IF(A54="","",IF(G54&gt;=asetukset!$B$3,G54-asetukset!$B$3,IF(AND(G54-E54&lt;=asetukset!$B$4,E54&gt;=asetukset!$B$3),1-E54,IF(AND(G54-E54&lt;=asetukset!$B$4,E54&lt;=asetukset!$B$3),asetukset!$B$6,0))))</f>
        <v/>
      </c>
      <c r="P54" s="20">
        <f>IF(F54&gt;D54,G54-asetukset!$B$5,IF(AND(D54=F54,E54&lt;=asetukset!$B$6),G54-E54,0))</f>
        <v>0</v>
      </c>
      <c r="Q54" s="19" t="str">
        <f>IF(and(K54=6,E54&gt;asetukset!$B$7),"", IF(and(K54&lt;&gt;6,L54=6,G54&lt;asetukset!$B$7),G54,IF(K54=6,asetukset!$B$7-E54,IF(K54=6,asetukset!$B$7-E54,IF(K54=6,asetukset!$B$7-E54,"")))))</f>
        <v/>
      </c>
      <c r="R54" s="19" t="str">
        <f t="shared" si="11"/>
        <v/>
      </c>
      <c r="S54" s="19" t="str">
        <f t="shared" si="12"/>
        <v/>
      </c>
      <c r="T54" s="21" t="str">
        <f>IF(A54="","",IF(SUMIFS($M$2:M54,$I$2:I54,I54,$A$2:A54,A54)&lt;=asetukset!$B$2,"",SUMIFS($M$2:M54,$I$2:I54,I54,$A$2:A54,A54)-asetukset!$B$2))</f>
        <v/>
      </c>
    </row>
    <row r="55">
      <c r="A55" s="32"/>
      <c r="B55" s="26"/>
      <c r="C55" s="26"/>
      <c r="D55" s="15">
        <f t="shared" si="2"/>
        <v>0</v>
      </c>
      <c r="E55" s="15">
        <f t="shared" si="3"/>
        <v>0</v>
      </c>
      <c r="F55" s="15">
        <f t="shared" si="4"/>
        <v>0</v>
      </c>
      <c r="G55" s="15">
        <f t="shared" si="5"/>
        <v>0</v>
      </c>
      <c r="H55" s="18" t="str">
        <f t="shared" si="6"/>
        <v/>
      </c>
      <c r="I55" s="18" t="str">
        <f t="shared" si="7"/>
        <v/>
      </c>
      <c r="J55" s="18" t="str">
        <f t="shared" si="8"/>
        <v>-</v>
      </c>
      <c r="K55" s="27" t="str">
        <f t="shared" ref="K55:L55" si="65">IF(A55="","",WEEKDAY(B55,2))</f>
        <v/>
      </c>
      <c r="L55" s="27" t="str">
        <f t="shared" si="65"/>
        <v/>
      </c>
      <c r="M55" s="20">
        <f t="shared" si="10"/>
        <v>0</v>
      </c>
      <c r="N55" s="20">
        <f t="shared" si="14"/>
        <v>0</v>
      </c>
      <c r="O55" s="21" t="str">
        <f>IF(A55="","",IF(G55&gt;=asetukset!$B$3,G55-asetukset!$B$3,IF(AND(G55-E55&lt;=asetukset!$B$4,E55&gt;=asetukset!$B$3),1-E55,IF(AND(G55-E55&lt;=asetukset!$B$4,E55&lt;=asetukset!$B$3),asetukset!$B$6,0))))</f>
        <v/>
      </c>
      <c r="P55" s="20">
        <f>IF(F55&gt;D55,G55-asetukset!$B$5,IF(AND(D55=F55,E55&lt;=asetukset!$B$6),G55-E55,0))</f>
        <v>0</v>
      </c>
      <c r="Q55" s="19" t="str">
        <f>IF(and(K55=6,E55&gt;asetukset!$B$7),"", IF(and(K55&lt;&gt;6,L55=6,G55&lt;asetukset!$B$7),G55,IF(K55=6,asetukset!$B$7-E55,IF(K55=6,asetukset!$B$7-E55,IF(K55=6,asetukset!$B$7-E55,"")))))</f>
        <v/>
      </c>
      <c r="R55" s="19" t="str">
        <f t="shared" si="11"/>
        <v/>
      </c>
      <c r="S55" s="19" t="str">
        <f t="shared" si="12"/>
        <v/>
      </c>
      <c r="T55" s="21" t="str">
        <f>IF(A55="","",IF(SUMIFS($M$2:M55,$I$2:I55,I55,$A$2:A55,A55)&lt;=asetukset!$B$2,"",SUMIFS($M$2:M55,$I$2:I55,I55,$A$2:A55,A55)-asetukset!$B$2))</f>
        <v/>
      </c>
    </row>
    <row r="56">
      <c r="A56" s="32"/>
      <c r="B56" s="26"/>
      <c r="C56" s="26"/>
      <c r="D56" s="15">
        <f t="shared" si="2"/>
        <v>0</v>
      </c>
      <c r="E56" s="15">
        <f t="shared" si="3"/>
        <v>0</v>
      </c>
      <c r="F56" s="15">
        <f t="shared" si="4"/>
        <v>0</v>
      </c>
      <c r="G56" s="15">
        <f t="shared" si="5"/>
        <v>0</v>
      </c>
      <c r="H56" s="18" t="str">
        <f t="shared" si="6"/>
        <v/>
      </c>
      <c r="I56" s="18" t="str">
        <f t="shared" si="7"/>
        <v/>
      </c>
      <c r="J56" s="18" t="str">
        <f t="shared" si="8"/>
        <v>-</v>
      </c>
      <c r="K56" s="27" t="str">
        <f t="shared" ref="K56:L56" si="66">IF(A56="","",WEEKDAY(B56,2))</f>
        <v/>
      </c>
      <c r="L56" s="27" t="str">
        <f t="shared" si="66"/>
        <v/>
      </c>
      <c r="M56" s="20">
        <f t="shared" si="10"/>
        <v>0</v>
      </c>
      <c r="N56" s="20">
        <f t="shared" si="14"/>
        <v>0</v>
      </c>
      <c r="O56" s="21" t="str">
        <f>IF(A56="","",IF(G56&gt;=asetukset!$B$3,G56-asetukset!$B$3,IF(AND(G56-E56&lt;=asetukset!$B$4,E56&gt;=asetukset!$B$3),1-E56,IF(AND(G56-E56&lt;=asetukset!$B$4,E56&lt;=asetukset!$B$3),asetukset!$B$6,0))))</f>
        <v/>
      </c>
      <c r="P56" s="20">
        <f>IF(F56&gt;D56,G56-asetukset!$B$5,IF(AND(D56=F56,E56&lt;=asetukset!$B$6),G56-E56,0))</f>
        <v>0</v>
      </c>
      <c r="Q56" s="19" t="str">
        <f>IF(and(K56=6,E56&gt;asetukset!$B$7),"", IF(and(K56&lt;&gt;6,L56=6,G56&lt;asetukset!$B$7),G56,IF(K56=6,asetukset!$B$7-E56,IF(K56=6,asetukset!$B$7-E56,IF(K56=6,asetukset!$B$7-E56,"")))))</f>
        <v/>
      </c>
      <c r="R56" s="19" t="str">
        <f t="shared" si="11"/>
        <v/>
      </c>
      <c r="S56" s="19" t="str">
        <f t="shared" si="12"/>
        <v/>
      </c>
      <c r="T56" s="21" t="str">
        <f>IF(A56="","",IF(SUMIFS($M$2:M56,$I$2:I56,I56,$A$2:A56,A56)&lt;=asetukset!$B$2,"",SUMIFS($M$2:M56,$I$2:I56,I56,$A$2:A56,A56)-asetukset!$B$2))</f>
        <v/>
      </c>
    </row>
    <row r="57">
      <c r="A57" s="32"/>
      <c r="B57" s="26"/>
      <c r="C57" s="26"/>
      <c r="D57" s="15">
        <f t="shared" si="2"/>
        <v>0</v>
      </c>
      <c r="E57" s="15">
        <f t="shared" si="3"/>
        <v>0</v>
      </c>
      <c r="F57" s="15">
        <f t="shared" si="4"/>
        <v>0</v>
      </c>
      <c r="G57" s="15">
        <f t="shared" si="5"/>
        <v>0</v>
      </c>
      <c r="H57" s="18" t="str">
        <f t="shared" si="6"/>
        <v/>
      </c>
      <c r="I57" s="18" t="str">
        <f t="shared" si="7"/>
        <v/>
      </c>
      <c r="J57" s="18" t="str">
        <f t="shared" si="8"/>
        <v>-</v>
      </c>
      <c r="K57" s="27" t="str">
        <f t="shared" ref="K57:L57" si="67">IF(A57="","",WEEKDAY(B57,2))</f>
        <v/>
      </c>
      <c r="L57" s="27" t="str">
        <f t="shared" si="67"/>
        <v/>
      </c>
      <c r="M57" s="20">
        <f t="shared" si="10"/>
        <v>0</v>
      </c>
      <c r="N57" s="20">
        <f t="shared" si="14"/>
        <v>0</v>
      </c>
      <c r="O57" s="21" t="str">
        <f>IF(A57="","",IF(G57&gt;=asetukset!$B$3,G57-asetukset!$B$3,IF(AND(G57-E57&lt;=asetukset!$B$4,E57&gt;=asetukset!$B$3),1-E57,IF(AND(G57-E57&lt;=asetukset!$B$4,E57&lt;=asetukset!$B$3),asetukset!$B$6,0))))</f>
        <v/>
      </c>
      <c r="P57" s="20">
        <f>IF(F57&gt;D57,G57-asetukset!$B$5,IF(AND(D57=F57,E57&lt;=asetukset!$B$6),G57-E57,0))</f>
        <v>0</v>
      </c>
      <c r="Q57" s="19" t="str">
        <f>IF(and(K57=6,E57&gt;asetukset!$B$7),"", IF(and(K57&lt;&gt;6,L57=6,G57&lt;asetukset!$B$7),G57,IF(K57=6,asetukset!$B$7-E57,IF(K57=6,asetukset!$B$7-E57,IF(K57=6,asetukset!$B$7-E57,"")))))</f>
        <v/>
      </c>
      <c r="R57" s="19" t="str">
        <f t="shared" si="11"/>
        <v/>
      </c>
      <c r="S57" s="19" t="str">
        <f t="shared" si="12"/>
        <v/>
      </c>
      <c r="T57" s="21" t="str">
        <f>IF(A57="","",IF(SUMIFS($M$2:M57,$I$2:I57,I57,$A$2:A57,A57)&lt;=asetukset!$B$2,"",SUMIFS($M$2:M57,$I$2:I57,I57,$A$2:A57,A57)-asetukset!$B$2))</f>
        <v/>
      </c>
    </row>
    <row r="58">
      <c r="A58" s="32"/>
      <c r="B58" s="26"/>
      <c r="C58" s="26"/>
      <c r="D58" s="15">
        <f t="shared" si="2"/>
        <v>0</v>
      </c>
      <c r="E58" s="15">
        <f t="shared" si="3"/>
        <v>0</v>
      </c>
      <c r="F58" s="15">
        <f t="shared" si="4"/>
        <v>0</v>
      </c>
      <c r="G58" s="15">
        <f t="shared" si="5"/>
        <v>0</v>
      </c>
      <c r="H58" s="18" t="str">
        <f t="shared" si="6"/>
        <v/>
      </c>
      <c r="I58" s="18" t="str">
        <f t="shared" si="7"/>
        <v/>
      </c>
      <c r="J58" s="18" t="str">
        <f t="shared" si="8"/>
        <v>-</v>
      </c>
      <c r="K58" s="27" t="str">
        <f t="shared" ref="K58:L58" si="68">IF(A58="","",WEEKDAY(B58,2))</f>
        <v/>
      </c>
      <c r="L58" s="27" t="str">
        <f t="shared" si="68"/>
        <v/>
      </c>
      <c r="M58" s="20">
        <f t="shared" si="10"/>
        <v>0</v>
      </c>
      <c r="N58" s="20">
        <f t="shared" si="14"/>
        <v>0</v>
      </c>
      <c r="O58" s="21" t="str">
        <f>IF(A58="","",IF(G58&gt;=asetukset!$B$3,G58-asetukset!$B$3,IF(AND(G58-E58&lt;=asetukset!$B$4,E58&gt;=asetukset!$B$3),1-E58,IF(AND(G58-E58&lt;=asetukset!$B$4,E58&lt;=asetukset!$B$3),asetukset!$B$6,0))))</f>
        <v/>
      </c>
      <c r="P58" s="20">
        <f>IF(F58&gt;D58,G58-asetukset!$B$5,IF(AND(D58=F58,E58&lt;=asetukset!$B$6),G58-E58,0))</f>
        <v>0</v>
      </c>
      <c r="Q58" s="19" t="str">
        <f>IF(and(K58=6,E58&gt;asetukset!$B$7),"", IF(and(K58&lt;&gt;6,L58=6,G58&lt;asetukset!$B$7),G58,IF(K58=6,asetukset!$B$7-E58,IF(K58=6,asetukset!$B$7-E58,IF(K58=6,asetukset!$B$7-E58,"")))))</f>
        <v/>
      </c>
      <c r="R58" s="19" t="str">
        <f t="shared" si="11"/>
        <v/>
      </c>
      <c r="S58" s="19" t="str">
        <f t="shared" si="12"/>
        <v/>
      </c>
      <c r="T58" s="21" t="str">
        <f>IF(A58="","",IF(SUMIFS($M$2:M58,$I$2:I58,I58,$A$2:A58,A58)&lt;=asetukset!$B$2,"",SUMIFS($M$2:M58,$I$2:I58,I58,$A$2:A58,A58)-asetukset!$B$2))</f>
        <v/>
      </c>
    </row>
    <row r="59">
      <c r="A59" s="32"/>
      <c r="B59" s="26"/>
      <c r="C59" s="26"/>
      <c r="D59" s="15">
        <f t="shared" si="2"/>
        <v>0</v>
      </c>
      <c r="E59" s="15">
        <f t="shared" si="3"/>
        <v>0</v>
      </c>
      <c r="F59" s="15">
        <f t="shared" si="4"/>
        <v>0</v>
      </c>
      <c r="G59" s="15">
        <f t="shared" si="5"/>
        <v>0</v>
      </c>
      <c r="H59" s="18" t="str">
        <f t="shared" si="6"/>
        <v/>
      </c>
      <c r="I59" s="18" t="str">
        <f t="shared" si="7"/>
        <v/>
      </c>
      <c r="J59" s="18" t="str">
        <f t="shared" si="8"/>
        <v>-</v>
      </c>
      <c r="K59" s="27" t="str">
        <f t="shared" ref="K59:L59" si="69">IF(A59="","",WEEKDAY(B59,2))</f>
        <v/>
      </c>
      <c r="L59" s="27" t="str">
        <f t="shared" si="69"/>
        <v/>
      </c>
      <c r="M59" s="20">
        <f t="shared" si="10"/>
        <v>0</v>
      </c>
      <c r="N59" s="20">
        <f t="shared" si="14"/>
        <v>0</v>
      </c>
      <c r="O59" s="21" t="str">
        <f>IF(A59="","",IF(G59&gt;=asetukset!$B$3,G59-asetukset!$B$3,IF(AND(G59-E59&lt;=asetukset!$B$4,E59&gt;=asetukset!$B$3),1-E59,IF(AND(G59-E59&lt;=asetukset!$B$4,E59&lt;=asetukset!$B$3),asetukset!$B$6,0))))</f>
        <v/>
      </c>
      <c r="P59" s="20">
        <f>IF(F59&gt;D59,G59-asetukset!$B$5,IF(AND(D59=F59,E59&lt;=asetukset!$B$6),G59-E59,0))</f>
        <v>0</v>
      </c>
      <c r="Q59" s="19" t="str">
        <f>IF(and(K59=6,E59&gt;asetukset!$B$7),"", IF(and(K59&lt;&gt;6,L59=6,G59&lt;asetukset!$B$7),G59,IF(K59=6,asetukset!$B$7-E59,IF(K59=6,asetukset!$B$7-E59,IF(K59=6,asetukset!$B$7-E59,"")))))</f>
        <v/>
      </c>
      <c r="R59" s="19" t="str">
        <f t="shared" si="11"/>
        <v/>
      </c>
      <c r="S59" s="19" t="str">
        <f t="shared" si="12"/>
        <v/>
      </c>
      <c r="T59" s="21" t="str">
        <f>IF(A59="","",IF(SUMIFS($M$2:M59,$I$2:I59,I59,$A$2:A59,A59)&lt;=asetukset!$B$2,"",SUMIFS($M$2:M59,$I$2:I59,I59,$A$2:A59,A59)-asetukset!$B$2))</f>
        <v/>
      </c>
    </row>
    <row r="60">
      <c r="A60" s="32"/>
      <c r="B60" s="26"/>
      <c r="C60" s="26"/>
      <c r="D60" s="15">
        <f t="shared" si="2"/>
        <v>0</v>
      </c>
      <c r="E60" s="15">
        <f t="shared" si="3"/>
        <v>0</v>
      </c>
      <c r="F60" s="15">
        <f t="shared" si="4"/>
        <v>0</v>
      </c>
      <c r="G60" s="15">
        <f t="shared" si="5"/>
        <v>0</v>
      </c>
      <c r="H60" s="18" t="str">
        <f t="shared" si="6"/>
        <v/>
      </c>
      <c r="I60" s="18" t="str">
        <f t="shared" si="7"/>
        <v/>
      </c>
      <c r="J60" s="18" t="str">
        <f t="shared" si="8"/>
        <v>-</v>
      </c>
      <c r="K60" s="27" t="str">
        <f t="shared" ref="K60:L60" si="70">IF(A60="","",WEEKDAY(B60,2))</f>
        <v/>
      </c>
      <c r="L60" s="27" t="str">
        <f t="shared" si="70"/>
        <v/>
      </c>
      <c r="M60" s="20">
        <f t="shared" si="10"/>
        <v>0</v>
      </c>
      <c r="N60" s="20">
        <f t="shared" si="14"/>
        <v>0</v>
      </c>
      <c r="O60" s="21" t="str">
        <f>IF(A60="","",IF(G60&gt;=asetukset!$B$3,G60-asetukset!$B$3,IF(AND(G60-E60&lt;=asetukset!$B$4,E60&gt;=asetukset!$B$3),1-E60,IF(AND(G60-E60&lt;=asetukset!$B$4,E60&lt;=asetukset!$B$3),asetukset!$B$6,0))))</f>
        <v/>
      </c>
      <c r="P60" s="20">
        <f>IF(F60&gt;D60,G60-asetukset!$B$5,IF(AND(D60=F60,E60&lt;=asetukset!$B$6),G60-E60,0))</f>
        <v>0</v>
      </c>
      <c r="Q60" s="19" t="str">
        <f>IF(and(K60=6,E60&gt;asetukset!$B$7),"", IF(and(K60&lt;&gt;6,L60=6,G60&lt;asetukset!$B$7),G60,IF(K60=6,asetukset!$B$7-E60,IF(K60=6,asetukset!$B$7-E60,IF(K60=6,asetukset!$B$7-E60,"")))))</f>
        <v/>
      </c>
      <c r="R60" s="19" t="str">
        <f t="shared" si="11"/>
        <v/>
      </c>
      <c r="S60" s="19" t="str">
        <f t="shared" si="12"/>
        <v/>
      </c>
      <c r="T60" s="21" t="str">
        <f>IF(A60="","",IF(SUMIFS($M$2:M60,$I$2:I60,I60,$A$2:A60,A60)&lt;=asetukset!$B$2,"",SUMIFS($M$2:M60,$I$2:I60,I60,$A$2:A60,A60)-asetukset!$B$2))</f>
        <v/>
      </c>
    </row>
    <row r="61">
      <c r="A61" s="32"/>
      <c r="B61" s="26"/>
      <c r="C61" s="26"/>
      <c r="D61" s="15">
        <f t="shared" si="2"/>
        <v>0</v>
      </c>
      <c r="E61" s="15">
        <f t="shared" si="3"/>
        <v>0</v>
      </c>
      <c r="F61" s="15">
        <f t="shared" si="4"/>
        <v>0</v>
      </c>
      <c r="G61" s="15">
        <f t="shared" si="5"/>
        <v>0</v>
      </c>
      <c r="H61" s="18" t="str">
        <f t="shared" si="6"/>
        <v/>
      </c>
      <c r="I61" s="18" t="str">
        <f t="shared" si="7"/>
        <v/>
      </c>
      <c r="J61" s="18" t="str">
        <f t="shared" si="8"/>
        <v>-</v>
      </c>
      <c r="K61" s="27" t="str">
        <f t="shared" ref="K61:L61" si="71">IF(A61="","",WEEKDAY(B61,2))</f>
        <v/>
      </c>
      <c r="L61" s="27" t="str">
        <f t="shared" si="71"/>
        <v/>
      </c>
      <c r="M61" s="20">
        <f t="shared" si="10"/>
        <v>0</v>
      </c>
      <c r="N61" s="20">
        <f t="shared" si="14"/>
        <v>0</v>
      </c>
      <c r="O61" s="21" t="str">
        <f>IF(A61="","",IF(G61&gt;=asetukset!$B$3,G61-asetukset!$B$3,IF(AND(G61-E61&lt;=asetukset!$B$4,E61&gt;=asetukset!$B$3),1-E61,IF(AND(G61-E61&lt;=asetukset!$B$4,E61&lt;=asetukset!$B$3),asetukset!$B$6,0))))</f>
        <v/>
      </c>
      <c r="P61" s="20">
        <f>IF(F61&gt;D61,G61-asetukset!$B$5,IF(AND(D61=F61,E61&lt;=asetukset!$B$6),G61-E61,0))</f>
        <v>0</v>
      </c>
      <c r="Q61" s="19" t="str">
        <f>IF(and(K61=6,E61&gt;asetukset!$B$7),"", IF(and(K61&lt;&gt;6,L61=6,G61&lt;asetukset!$B$7),G61,IF(K61=6,asetukset!$B$7-E61,IF(K61=6,asetukset!$B$7-E61,IF(K61=6,asetukset!$B$7-E61,"")))))</f>
        <v/>
      </c>
      <c r="R61" s="19" t="str">
        <f t="shared" si="11"/>
        <v/>
      </c>
      <c r="S61" s="19" t="str">
        <f t="shared" si="12"/>
        <v/>
      </c>
      <c r="T61" s="21" t="str">
        <f>IF(A61="","",IF(SUMIFS($M$2:M61,$I$2:I61,I61,$A$2:A61,A61)&lt;=asetukset!$B$2,"",SUMIFS($M$2:M61,$I$2:I61,I61,$A$2:A61,A61)-asetukset!$B$2))</f>
        <v/>
      </c>
    </row>
    <row r="62">
      <c r="A62" s="32"/>
      <c r="B62" s="26"/>
      <c r="C62" s="26"/>
      <c r="D62" s="15">
        <f t="shared" si="2"/>
        <v>0</v>
      </c>
      <c r="E62" s="15">
        <f t="shared" si="3"/>
        <v>0</v>
      </c>
      <c r="F62" s="15">
        <f t="shared" si="4"/>
        <v>0</v>
      </c>
      <c r="G62" s="15">
        <f t="shared" si="5"/>
        <v>0</v>
      </c>
      <c r="H62" s="18" t="str">
        <f t="shared" si="6"/>
        <v/>
      </c>
      <c r="I62" s="18" t="str">
        <f t="shared" si="7"/>
        <v/>
      </c>
      <c r="J62" s="18" t="str">
        <f t="shared" si="8"/>
        <v>-</v>
      </c>
      <c r="K62" s="27" t="str">
        <f t="shared" ref="K62:L62" si="72">IF(A62="","",WEEKDAY(B62,2))</f>
        <v/>
      </c>
      <c r="L62" s="27" t="str">
        <f t="shared" si="72"/>
        <v/>
      </c>
      <c r="M62" s="20">
        <f t="shared" si="10"/>
        <v>0</v>
      </c>
      <c r="N62" s="20">
        <f t="shared" si="14"/>
        <v>0</v>
      </c>
      <c r="O62" s="21" t="str">
        <f>IF(A62="","",IF(G62&gt;=asetukset!$B$3,G62-asetukset!$B$3,IF(AND(G62-E62&lt;=asetukset!$B$4,E62&gt;=asetukset!$B$3),1-E62,IF(AND(G62-E62&lt;=asetukset!$B$4,E62&lt;=asetukset!$B$3),asetukset!$B$6,0))))</f>
        <v/>
      </c>
      <c r="P62" s="20">
        <f>IF(F62&gt;D62,G62-asetukset!$B$5,IF(AND(D62=F62,E62&lt;=asetukset!$B$6),G62-E62,0))</f>
        <v>0</v>
      </c>
      <c r="Q62" s="19" t="str">
        <f>IF(and(K62=6,E62&gt;asetukset!$B$7),"", IF(and(K62&lt;&gt;6,L62=6,G62&lt;asetukset!$B$7),G62,IF(K62=6,asetukset!$B$7-E62,IF(K62=6,asetukset!$B$7-E62,IF(K62=6,asetukset!$B$7-E62,"")))))</f>
        <v/>
      </c>
      <c r="R62" s="19" t="str">
        <f t="shared" si="11"/>
        <v/>
      </c>
      <c r="S62" s="19" t="str">
        <f t="shared" si="12"/>
        <v/>
      </c>
      <c r="T62" s="21" t="str">
        <f>IF(A62="","",IF(SUMIFS($M$2:M62,$I$2:I62,I62,$A$2:A62,A62)&lt;=asetukset!$B$2,"",SUMIFS($M$2:M62,$I$2:I62,I62,$A$2:A62,A62)-asetukset!$B$2))</f>
        <v/>
      </c>
    </row>
    <row r="63">
      <c r="A63" s="32"/>
      <c r="B63" s="26"/>
      <c r="C63" s="26"/>
      <c r="D63" s="15">
        <f t="shared" si="2"/>
        <v>0</v>
      </c>
      <c r="E63" s="15">
        <f t="shared" si="3"/>
        <v>0</v>
      </c>
      <c r="F63" s="15">
        <f t="shared" si="4"/>
        <v>0</v>
      </c>
      <c r="G63" s="15">
        <f t="shared" si="5"/>
        <v>0</v>
      </c>
      <c r="H63" s="18" t="str">
        <f t="shared" si="6"/>
        <v/>
      </c>
      <c r="I63" s="18" t="str">
        <f t="shared" si="7"/>
        <v/>
      </c>
      <c r="J63" s="18" t="str">
        <f t="shared" si="8"/>
        <v>-</v>
      </c>
      <c r="K63" s="27" t="str">
        <f t="shared" ref="K63:L63" si="73">IF(A63="","",WEEKDAY(B63,2))</f>
        <v/>
      </c>
      <c r="L63" s="27" t="str">
        <f t="shared" si="73"/>
        <v/>
      </c>
      <c r="M63" s="20">
        <f t="shared" si="10"/>
        <v>0</v>
      </c>
      <c r="N63" s="20">
        <f t="shared" si="14"/>
        <v>0</v>
      </c>
      <c r="O63" s="21" t="str">
        <f>IF(A63="","",IF(G63&gt;=asetukset!$B$3,G63-asetukset!$B$3,IF(AND(G63-E63&lt;=asetukset!$B$4,E63&gt;=asetukset!$B$3),1-E63,IF(AND(G63-E63&lt;=asetukset!$B$4,E63&lt;=asetukset!$B$3),asetukset!$B$6,0))))</f>
        <v/>
      </c>
      <c r="P63" s="20">
        <f>IF(F63&gt;D63,G63-asetukset!$B$5,IF(AND(D63=F63,E63&lt;=asetukset!$B$6),G63-E63,0))</f>
        <v>0</v>
      </c>
      <c r="Q63" s="19" t="str">
        <f>IF(and(K63=6,E63&gt;asetukset!$B$7),"", IF(and(K63&lt;&gt;6,L63=6,G63&lt;asetukset!$B$7),G63,IF(K63=6,asetukset!$B$7-E63,IF(K63=6,asetukset!$B$7-E63,IF(K63=6,asetukset!$B$7-E63,"")))))</f>
        <v/>
      </c>
      <c r="R63" s="19" t="str">
        <f t="shared" si="11"/>
        <v/>
      </c>
      <c r="S63" s="19" t="str">
        <f t="shared" si="12"/>
        <v/>
      </c>
      <c r="T63" s="21" t="str">
        <f>IF(A63="","",IF(SUMIFS($M$2:M63,$I$2:I63,I63,$A$2:A63,A63)&lt;=asetukset!$B$2,"",SUMIFS($M$2:M63,$I$2:I63,I63,$A$2:A63,A63)-asetukset!$B$2))</f>
        <v/>
      </c>
    </row>
    <row r="64">
      <c r="A64" s="32"/>
      <c r="B64" s="26"/>
      <c r="C64" s="26"/>
      <c r="D64" s="15">
        <f t="shared" si="2"/>
        <v>0</v>
      </c>
      <c r="E64" s="15">
        <f t="shared" si="3"/>
        <v>0</v>
      </c>
      <c r="F64" s="15">
        <f t="shared" si="4"/>
        <v>0</v>
      </c>
      <c r="G64" s="15">
        <f t="shared" si="5"/>
        <v>0</v>
      </c>
      <c r="H64" s="18" t="str">
        <f t="shared" si="6"/>
        <v/>
      </c>
      <c r="I64" s="18" t="str">
        <f t="shared" si="7"/>
        <v/>
      </c>
      <c r="J64" s="18" t="str">
        <f t="shared" si="8"/>
        <v>-</v>
      </c>
      <c r="K64" s="27" t="str">
        <f t="shared" ref="K64:L64" si="74">IF(A64="","",WEEKDAY(B64,2))</f>
        <v/>
      </c>
      <c r="L64" s="27" t="str">
        <f t="shared" si="74"/>
        <v/>
      </c>
      <c r="M64" s="20">
        <f t="shared" si="10"/>
        <v>0</v>
      </c>
      <c r="N64" s="20">
        <f t="shared" si="14"/>
        <v>0</v>
      </c>
      <c r="O64" s="21" t="str">
        <f>IF(A64="","",IF(G64&gt;=asetukset!$B$3,G64-asetukset!$B$3,IF(AND(G64-E64&lt;=asetukset!$B$4,E64&gt;=asetukset!$B$3),1-E64,IF(AND(G64-E64&lt;=asetukset!$B$4,E64&lt;=asetukset!$B$3),asetukset!$B$6,0))))</f>
        <v/>
      </c>
      <c r="P64" s="20">
        <f>IF(F64&gt;D64,G64-asetukset!$B$5,IF(AND(D64=F64,E64&lt;=asetukset!$B$6),G64-E64,0))</f>
        <v>0</v>
      </c>
      <c r="Q64" s="19" t="str">
        <f>IF(and(K64=6,E64&gt;asetukset!$B$7),"", IF(and(K64&lt;&gt;6,L64=6,G64&lt;asetukset!$B$7),G64,IF(K64=6,asetukset!$B$7-E64,IF(K64=6,asetukset!$B$7-E64,IF(K64=6,asetukset!$B$7-E64,"")))))</f>
        <v/>
      </c>
      <c r="R64" s="19" t="str">
        <f t="shared" si="11"/>
        <v/>
      </c>
      <c r="S64" s="19" t="str">
        <f t="shared" si="12"/>
        <v/>
      </c>
      <c r="T64" s="21" t="str">
        <f>IF(A64="","",IF(SUMIFS($M$2:M64,$I$2:I64,I64,$A$2:A64,A64)&lt;=asetukset!$B$2,"",SUMIFS($M$2:M64,$I$2:I64,I64,$A$2:A64,A64)-asetukset!$B$2))</f>
        <v/>
      </c>
    </row>
    <row r="65">
      <c r="A65" s="32"/>
      <c r="B65" s="26"/>
      <c r="C65" s="26"/>
      <c r="D65" s="15">
        <f t="shared" si="2"/>
        <v>0</v>
      </c>
      <c r="E65" s="15">
        <f t="shared" si="3"/>
        <v>0</v>
      </c>
      <c r="F65" s="15">
        <f t="shared" si="4"/>
        <v>0</v>
      </c>
      <c r="G65" s="15">
        <f t="shared" si="5"/>
        <v>0</v>
      </c>
      <c r="H65" s="18" t="str">
        <f t="shared" si="6"/>
        <v/>
      </c>
      <c r="I65" s="18" t="str">
        <f t="shared" si="7"/>
        <v/>
      </c>
      <c r="J65" s="18" t="str">
        <f t="shared" si="8"/>
        <v>-</v>
      </c>
      <c r="K65" s="27" t="str">
        <f t="shared" ref="K65:L65" si="75">IF(A65="","",WEEKDAY(B65,2))</f>
        <v/>
      </c>
      <c r="L65" s="27" t="str">
        <f t="shared" si="75"/>
        <v/>
      </c>
      <c r="M65" s="20">
        <f t="shared" si="10"/>
        <v>0</v>
      </c>
      <c r="N65" s="20">
        <f t="shared" si="14"/>
        <v>0</v>
      </c>
      <c r="O65" s="21" t="str">
        <f>IF(A65="","",IF(G65&gt;=asetukset!$B$3,G65-asetukset!$B$3,IF(AND(G65-E65&lt;=asetukset!$B$4,E65&gt;=asetukset!$B$3),1-E65,IF(AND(G65-E65&lt;=asetukset!$B$4,E65&lt;=asetukset!$B$3),asetukset!$B$6,0))))</f>
        <v/>
      </c>
      <c r="P65" s="20">
        <f>IF(F65&gt;D65,G65-asetukset!$B$5,IF(AND(D65=F65,E65&lt;=asetukset!$B$6),G65-E65,0))</f>
        <v>0</v>
      </c>
      <c r="Q65" s="19" t="str">
        <f>IF(and(K65=6,E65&gt;asetukset!$B$7),"", IF(and(K65&lt;&gt;6,L65=6,G65&lt;asetukset!$B$7),G65,IF(K65=6,asetukset!$B$7-E65,IF(K65=6,asetukset!$B$7-E65,IF(K65=6,asetukset!$B$7-E65,"")))))</f>
        <v/>
      </c>
      <c r="R65" s="19" t="str">
        <f t="shared" si="11"/>
        <v/>
      </c>
      <c r="S65" s="19" t="str">
        <f t="shared" si="12"/>
        <v/>
      </c>
      <c r="T65" s="21" t="str">
        <f>IF(A65="","",IF(SUMIFS($M$2:M65,$I$2:I65,I65,$A$2:A65,A65)&lt;=asetukset!$B$2,"",SUMIFS($M$2:M65,$I$2:I65,I65,$A$2:A65,A65)-asetukset!$B$2))</f>
        <v/>
      </c>
    </row>
    <row r="66">
      <c r="A66" s="32"/>
      <c r="B66" s="26"/>
      <c r="C66" s="26"/>
      <c r="D66" s="15">
        <f t="shared" si="2"/>
        <v>0</v>
      </c>
      <c r="E66" s="15">
        <f t="shared" si="3"/>
        <v>0</v>
      </c>
      <c r="F66" s="15">
        <f t="shared" si="4"/>
        <v>0</v>
      </c>
      <c r="G66" s="15">
        <f t="shared" si="5"/>
        <v>0</v>
      </c>
      <c r="H66" s="18" t="str">
        <f t="shared" si="6"/>
        <v/>
      </c>
      <c r="I66" s="18" t="str">
        <f t="shared" si="7"/>
        <v/>
      </c>
      <c r="J66" s="18" t="str">
        <f t="shared" si="8"/>
        <v>-</v>
      </c>
      <c r="K66" s="27" t="str">
        <f t="shared" ref="K66:L66" si="76">IF(A66="","",WEEKDAY(B66,2))</f>
        <v/>
      </c>
      <c r="L66" s="27" t="str">
        <f t="shared" si="76"/>
        <v/>
      </c>
      <c r="M66" s="20">
        <f t="shared" si="10"/>
        <v>0</v>
      </c>
      <c r="N66" s="20">
        <f t="shared" si="14"/>
        <v>0</v>
      </c>
      <c r="O66" s="21" t="str">
        <f>IF(A66="","",IF(G66&gt;=asetukset!$B$3,G66-asetukset!$B$3,IF(AND(G66-E66&lt;=asetukset!$B$4,E66&gt;=asetukset!$B$3),1-E66,IF(AND(G66-E66&lt;=asetukset!$B$4,E66&lt;=asetukset!$B$3),asetukset!$B$6,0))))</f>
        <v/>
      </c>
      <c r="P66" s="20">
        <f>IF(F66&gt;D66,G66-asetukset!$B$5,IF(AND(D66=F66,E66&lt;=asetukset!$B$6),G66-E66,0))</f>
        <v>0</v>
      </c>
      <c r="Q66" s="19" t="str">
        <f>IF(and(K66=6,E66&gt;asetukset!$B$7),"", IF(and(K66&lt;&gt;6,L66=6,G66&lt;asetukset!$B$7),G66,IF(K66=6,asetukset!$B$7-E66,IF(K66=6,asetukset!$B$7-E66,IF(K66=6,asetukset!$B$7-E66,"")))))</f>
        <v/>
      </c>
      <c r="R66" s="19" t="str">
        <f t="shared" si="11"/>
        <v/>
      </c>
      <c r="S66" s="19" t="str">
        <f t="shared" si="12"/>
        <v/>
      </c>
      <c r="T66" s="21" t="str">
        <f>IF(A66="","",IF(SUMIFS($M$2:M66,$I$2:I66,I66,$A$2:A66,A66)&lt;=asetukset!$B$2,"",SUMIFS($M$2:M66,$I$2:I66,I66,$A$2:A66,A66)-asetukset!$B$2))</f>
        <v/>
      </c>
    </row>
    <row r="67">
      <c r="A67" s="32"/>
      <c r="B67" s="26"/>
      <c r="C67" s="26"/>
      <c r="D67" s="15">
        <f t="shared" si="2"/>
        <v>0</v>
      </c>
      <c r="E67" s="15">
        <f t="shared" si="3"/>
        <v>0</v>
      </c>
      <c r="F67" s="15">
        <f t="shared" si="4"/>
        <v>0</v>
      </c>
      <c r="G67" s="15">
        <f t="shared" si="5"/>
        <v>0</v>
      </c>
      <c r="H67" s="18" t="str">
        <f t="shared" si="6"/>
        <v/>
      </c>
      <c r="I67" s="18" t="str">
        <f t="shared" si="7"/>
        <v/>
      </c>
      <c r="J67" s="18" t="str">
        <f t="shared" si="8"/>
        <v>-</v>
      </c>
      <c r="K67" s="27" t="str">
        <f t="shared" ref="K67:L67" si="77">IF(A67="","",WEEKDAY(B67,2))</f>
        <v/>
      </c>
      <c r="L67" s="27" t="str">
        <f t="shared" si="77"/>
        <v/>
      </c>
      <c r="M67" s="20">
        <f t="shared" si="10"/>
        <v>0</v>
      </c>
      <c r="N67" s="20">
        <f t="shared" si="14"/>
        <v>0</v>
      </c>
      <c r="O67" s="21" t="str">
        <f>IF(A67="","",IF(G67&gt;=asetukset!$B$3,G67-asetukset!$B$3,IF(AND(G67-E67&lt;=asetukset!$B$4,E67&gt;=asetukset!$B$3),1-E67,IF(AND(G67-E67&lt;=asetukset!$B$4,E67&lt;=asetukset!$B$3),asetukset!$B$6,0))))</f>
        <v/>
      </c>
      <c r="P67" s="20">
        <f>IF(F67&gt;D67,G67-asetukset!$B$5,IF(AND(D67=F67,E67&lt;=asetukset!$B$6),G67-E67,0))</f>
        <v>0</v>
      </c>
      <c r="Q67" s="19" t="str">
        <f>IF(and(K67=6,E67&gt;asetukset!$B$7),"", IF(and(K67&lt;&gt;6,L67=6,G67&lt;asetukset!$B$7),G67,IF(K67=6,asetukset!$B$7-E67,IF(K67=6,asetukset!$B$7-E67,IF(K67=6,asetukset!$B$7-E67,"")))))</f>
        <v/>
      </c>
      <c r="R67" s="19" t="str">
        <f t="shared" si="11"/>
        <v/>
      </c>
      <c r="S67" s="19" t="str">
        <f t="shared" si="12"/>
        <v/>
      </c>
      <c r="T67" s="21" t="str">
        <f>IF(A67="","",IF(SUMIFS($M$2:M67,$I$2:I67,I67,$A$2:A67,A67)&lt;=asetukset!$B$2,"",SUMIFS($M$2:M67,$I$2:I67,I67,$A$2:A67,A67)-asetukset!$B$2))</f>
        <v/>
      </c>
    </row>
    <row r="68">
      <c r="A68" s="32"/>
      <c r="B68" s="26"/>
      <c r="C68" s="26"/>
      <c r="D68" s="15">
        <f t="shared" si="2"/>
        <v>0</v>
      </c>
      <c r="E68" s="15">
        <f t="shared" si="3"/>
        <v>0</v>
      </c>
      <c r="F68" s="15">
        <f t="shared" si="4"/>
        <v>0</v>
      </c>
      <c r="G68" s="15">
        <f t="shared" si="5"/>
        <v>0</v>
      </c>
      <c r="H68" s="18" t="str">
        <f t="shared" si="6"/>
        <v/>
      </c>
      <c r="I68" s="18" t="str">
        <f t="shared" si="7"/>
        <v/>
      </c>
      <c r="J68" s="18" t="str">
        <f t="shared" si="8"/>
        <v>-</v>
      </c>
      <c r="K68" s="27" t="str">
        <f t="shared" ref="K68:L68" si="78">IF(A68="","",WEEKDAY(B68,2))</f>
        <v/>
      </c>
      <c r="L68" s="27" t="str">
        <f t="shared" si="78"/>
        <v/>
      </c>
      <c r="M68" s="20">
        <f t="shared" si="10"/>
        <v>0</v>
      </c>
      <c r="N68" s="20">
        <f t="shared" si="14"/>
        <v>0</v>
      </c>
      <c r="O68" s="21" t="str">
        <f>IF(A68="","",IF(G68&gt;=asetukset!$B$3,G68-asetukset!$B$3,IF(AND(G68-E68&lt;=asetukset!$B$4,E68&gt;=asetukset!$B$3),1-E68,IF(AND(G68-E68&lt;=asetukset!$B$4,E68&lt;=asetukset!$B$3),asetukset!$B$6,0))))</f>
        <v/>
      </c>
      <c r="P68" s="20">
        <f>IF(F68&gt;D68,G68-asetukset!$B$5,IF(AND(D68=F68,E68&lt;=asetukset!$B$6),G68-E68,0))</f>
        <v>0</v>
      </c>
      <c r="Q68" s="19" t="str">
        <f>IF(and(K68=6,E68&gt;asetukset!$B$7),"", IF(and(K68&lt;&gt;6,L68=6,G68&lt;asetukset!$B$7),G68,IF(K68=6,asetukset!$B$7-E68,IF(K68=6,asetukset!$B$7-E68,IF(K68=6,asetukset!$B$7-E68,"")))))</f>
        <v/>
      </c>
      <c r="R68" s="19" t="str">
        <f t="shared" si="11"/>
        <v/>
      </c>
      <c r="S68" s="19" t="str">
        <f t="shared" si="12"/>
        <v/>
      </c>
      <c r="T68" s="21" t="str">
        <f>IF(A68="","",IF(SUMIFS($M$2:M68,$I$2:I68,I68,$A$2:A68,A68)&lt;=asetukset!$B$2,"",SUMIFS($M$2:M68,$I$2:I68,I68,$A$2:A68,A68)-asetukset!$B$2))</f>
        <v/>
      </c>
    </row>
    <row r="69">
      <c r="A69" s="32"/>
      <c r="B69" s="26"/>
      <c r="C69" s="26"/>
      <c r="D69" s="15">
        <f t="shared" si="2"/>
        <v>0</v>
      </c>
      <c r="E69" s="15">
        <f t="shared" si="3"/>
        <v>0</v>
      </c>
      <c r="F69" s="15">
        <f t="shared" si="4"/>
        <v>0</v>
      </c>
      <c r="G69" s="15">
        <f t="shared" si="5"/>
        <v>0</v>
      </c>
      <c r="H69" s="18" t="str">
        <f t="shared" si="6"/>
        <v/>
      </c>
      <c r="I69" s="18" t="str">
        <f t="shared" si="7"/>
        <v/>
      </c>
      <c r="J69" s="18" t="str">
        <f t="shared" si="8"/>
        <v>-</v>
      </c>
      <c r="K69" s="27" t="str">
        <f t="shared" ref="K69:L69" si="79">IF(A69="","",WEEKDAY(B69,2))</f>
        <v/>
      </c>
      <c r="L69" s="27" t="str">
        <f t="shared" si="79"/>
        <v/>
      </c>
      <c r="M69" s="20">
        <f t="shared" si="10"/>
        <v>0</v>
      </c>
      <c r="N69" s="20">
        <f t="shared" si="14"/>
        <v>0</v>
      </c>
      <c r="O69" s="21" t="str">
        <f>IF(A69="","",IF(G69&gt;=asetukset!$B$3,G69-asetukset!$B$3,IF(AND(G69-E69&lt;=asetukset!$B$4,E69&gt;=asetukset!$B$3),1-E69,IF(AND(G69-E69&lt;=asetukset!$B$4,E69&lt;=asetukset!$B$3),asetukset!$B$6,0))))</f>
        <v/>
      </c>
      <c r="P69" s="20">
        <f>IF(F69&gt;D69,G69-asetukset!$B$5,IF(AND(D69=F69,E69&lt;=asetukset!$B$6),G69-E69,0))</f>
        <v>0</v>
      </c>
      <c r="Q69" s="19" t="str">
        <f>IF(and(K69=6,E69&gt;asetukset!$B$7),"", IF(and(K69&lt;&gt;6,L69=6,G69&lt;asetukset!$B$7),G69,IF(K69=6,asetukset!$B$7-E69,IF(K69=6,asetukset!$B$7-E69,IF(K69=6,asetukset!$B$7-E69,"")))))</f>
        <v/>
      </c>
      <c r="R69" s="19" t="str">
        <f t="shared" si="11"/>
        <v/>
      </c>
      <c r="S69" s="19" t="str">
        <f t="shared" si="12"/>
        <v/>
      </c>
      <c r="T69" s="21" t="str">
        <f>IF(A69="","",IF(SUMIFS($M$2:M69,$I$2:I69,I69,$A$2:A69,A69)&lt;=asetukset!$B$2,"",SUMIFS($M$2:M69,$I$2:I69,I69,$A$2:A69,A69)-asetukset!$B$2))</f>
        <v/>
      </c>
    </row>
    <row r="70">
      <c r="A70" s="32"/>
      <c r="B70" s="26"/>
      <c r="C70" s="26"/>
      <c r="D70" s="15">
        <f t="shared" si="2"/>
        <v>0</v>
      </c>
      <c r="E70" s="15">
        <f t="shared" si="3"/>
        <v>0</v>
      </c>
      <c r="F70" s="15">
        <f t="shared" si="4"/>
        <v>0</v>
      </c>
      <c r="G70" s="15">
        <f t="shared" si="5"/>
        <v>0</v>
      </c>
      <c r="H70" s="18" t="str">
        <f t="shared" si="6"/>
        <v/>
      </c>
      <c r="I70" s="18" t="str">
        <f t="shared" si="7"/>
        <v/>
      </c>
      <c r="J70" s="18" t="str">
        <f t="shared" si="8"/>
        <v>-</v>
      </c>
      <c r="K70" s="27" t="str">
        <f t="shared" ref="K70:L70" si="80">IF(A70="","",WEEKDAY(B70,2))</f>
        <v/>
      </c>
      <c r="L70" s="27" t="str">
        <f t="shared" si="80"/>
        <v/>
      </c>
      <c r="M70" s="20">
        <f t="shared" si="10"/>
        <v>0</v>
      </c>
      <c r="N70" s="20">
        <f t="shared" si="14"/>
        <v>0</v>
      </c>
      <c r="O70" s="21" t="str">
        <f>IF(A70="","",IF(G70&gt;=asetukset!$B$3,G70-asetukset!$B$3,IF(AND(G70-E70&lt;=asetukset!$B$4,E70&gt;=asetukset!$B$3),1-E70,IF(AND(G70-E70&lt;=asetukset!$B$4,E70&lt;=asetukset!$B$3),asetukset!$B$6,0))))</f>
        <v/>
      </c>
      <c r="P70" s="20">
        <f>IF(F70&gt;D70,G70-asetukset!$B$5,IF(AND(D70=F70,E70&lt;=asetukset!$B$6),G70-E70,0))</f>
        <v>0</v>
      </c>
      <c r="Q70" s="19" t="str">
        <f>IF(and(K70=6,E70&gt;asetukset!$B$7),"", IF(and(K70&lt;&gt;6,L70=6,G70&lt;asetukset!$B$7),G70,IF(K70=6,asetukset!$B$7-E70,IF(K70=6,asetukset!$B$7-E70,IF(K70=6,asetukset!$B$7-E70,"")))))</f>
        <v/>
      </c>
      <c r="R70" s="19" t="str">
        <f t="shared" si="11"/>
        <v/>
      </c>
      <c r="S70" s="19" t="str">
        <f t="shared" si="12"/>
        <v/>
      </c>
      <c r="T70" s="21" t="str">
        <f>IF(A70="","",IF(SUMIFS($M$2:M70,$I$2:I70,I70,$A$2:A70,A70)&lt;=asetukset!$B$2,"",SUMIFS($M$2:M70,$I$2:I70,I70,$A$2:A70,A70)-asetukset!$B$2))</f>
        <v/>
      </c>
    </row>
    <row r="71">
      <c r="A71" s="32"/>
      <c r="B71" s="26"/>
      <c r="C71" s="26"/>
      <c r="D71" s="15">
        <f t="shared" si="2"/>
        <v>0</v>
      </c>
      <c r="E71" s="15">
        <f t="shared" si="3"/>
        <v>0</v>
      </c>
      <c r="F71" s="15">
        <f t="shared" si="4"/>
        <v>0</v>
      </c>
      <c r="G71" s="15">
        <f t="shared" si="5"/>
        <v>0</v>
      </c>
      <c r="H71" s="18" t="str">
        <f t="shared" si="6"/>
        <v/>
      </c>
      <c r="I71" s="18" t="str">
        <f t="shared" si="7"/>
        <v/>
      </c>
      <c r="J71" s="18" t="str">
        <f t="shared" si="8"/>
        <v>-</v>
      </c>
      <c r="K71" s="27" t="str">
        <f t="shared" ref="K71:L71" si="81">IF(A71="","",WEEKDAY(B71,2))</f>
        <v/>
      </c>
      <c r="L71" s="27" t="str">
        <f t="shared" si="81"/>
        <v/>
      </c>
      <c r="M71" s="20">
        <f t="shared" si="10"/>
        <v>0</v>
      </c>
      <c r="N71" s="20">
        <f t="shared" si="14"/>
        <v>0</v>
      </c>
      <c r="O71" s="21" t="str">
        <f>IF(A71="","",IF(G71&gt;=asetukset!$B$3,G71-asetukset!$B$3,IF(AND(G71-E71&lt;=asetukset!$B$4,E71&gt;=asetukset!$B$3),1-E71,IF(AND(G71-E71&lt;=asetukset!$B$4,E71&lt;=asetukset!$B$3),asetukset!$B$6,0))))</f>
        <v/>
      </c>
      <c r="P71" s="20">
        <f>IF(F71&gt;D71,G71-asetukset!$B$5,IF(AND(D71=F71,E71&lt;=asetukset!$B$6),G71-E71,0))</f>
        <v>0</v>
      </c>
      <c r="Q71" s="19" t="str">
        <f>IF(and(K71=6,E71&gt;asetukset!$B$7),"", IF(and(K71&lt;&gt;6,L71=6,G71&lt;asetukset!$B$7),G71,IF(K71=6,asetukset!$B$7-E71,IF(K71=6,asetukset!$B$7-E71,IF(K71=6,asetukset!$B$7-E71,"")))))</f>
        <v/>
      </c>
      <c r="R71" s="19" t="str">
        <f t="shared" si="11"/>
        <v/>
      </c>
      <c r="S71" s="19" t="str">
        <f t="shared" si="12"/>
        <v/>
      </c>
      <c r="T71" s="21" t="str">
        <f>IF(A71="","",IF(SUMIFS($M$2:M71,$I$2:I71,I71,$A$2:A71,A71)&lt;=asetukset!$B$2,"",SUMIFS($M$2:M71,$I$2:I71,I71,$A$2:A71,A71)-asetukset!$B$2))</f>
        <v/>
      </c>
    </row>
    <row r="72">
      <c r="A72" s="32"/>
      <c r="B72" s="26"/>
      <c r="C72" s="26"/>
      <c r="D72" s="15">
        <f t="shared" si="2"/>
        <v>0</v>
      </c>
      <c r="E72" s="15">
        <f t="shared" si="3"/>
        <v>0</v>
      </c>
      <c r="F72" s="15">
        <f t="shared" si="4"/>
        <v>0</v>
      </c>
      <c r="G72" s="15">
        <f t="shared" si="5"/>
        <v>0</v>
      </c>
      <c r="H72" s="18" t="str">
        <f t="shared" si="6"/>
        <v/>
      </c>
      <c r="I72" s="18" t="str">
        <f t="shared" si="7"/>
        <v/>
      </c>
      <c r="J72" s="18" t="str">
        <f t="shared" si="8"/>
        <v>-</v>
      </c>
      <c r="K72" s="27" t="str">
        <f t="shared" ref="K72:L72" si="82">IF(A72="","",WEEKDAY(B72,2))</f>
        <v/>
      </c>
      <c r="L72" s="27" t="str">
        <f t="shared" si="82"/>
        <v/>
      </c>
      <c r="M72" s="20">
        <f t="shared" si="10"/>
        <v>0</v>
      </c>
      <c r="N72" s="20">
        <f t="shared" si="14"/>
        <v>0</v>
      </c>
      <c r="O72" s="21" t="str">
        <f>IF(A72="","",IF(G72&gt;=asetukset!$B$3,G72-asetukset!$B$3,IF(AND(G72-E72&lt;=asetukset!$B$4,E72&gt;=asetukset!$B$3),1-E72,IF(AND(G72-E72&lt;=asetukset!$B$4,E72&lt;=asetukset!$B$3),asetukset!$B$6,0))))</f>
        <v/>
      </c>
      <c r="P72" s="20">
        <f>IF(F72&gt;D72,G72-asetukset!$B$5,IF(AND(D72=F72,E72&lt;=asetukset!$B$6),G72-E72,0))</f>
        <v>0</v>
      </c>
      <c r="Q72" s="19" t="str">
        <f>IF(and(K72=6,E72&gt;asetukset!$B$7),"", IF(and(K72&lt;&gt;6,L72=6,G72&lt;asetukset!$B$7),G72,IF(K72=6,asetukset!$B$7-E72,IF(K72=6,asetukset!$B$7-E72,IF(K72=6,asetukset!$B$7-E72,"")))))</f>
        <v/>
      </c>
      <c r="R72" s="19" t="str">
        <f t="shared" si="11"/>
        <v/>
      </c>
      <c r="S72" s="19" t="str">
        <f t="shared" si="12"/>
        <v/>
      </c>
      <c r="T72" s="21" t="str">
        <f>IF(A72="","",IF(SUMIFS($M$2:M72,$I$2:I72,I72,$A$2:A72,A72)&lt;=asetukset!$B$2,"",SUMIFS($M$2:M72,$I$2:I72,I72,$A$2:A72,A72)-asetukset!$B$2))</f>
        <v/>
      </c>
    </row>
    <row r="73">
      <c r="A73" s="32"/>
      <c r="B73" s="26"/>
      <c r="C73" s="26"/>
      <c r="D73" s="15">
        <f t="shared" si="2"/>
        <v>0</v>
      </c>
      <c r="E73" s="15">
        <f t="shared" si="3"/>
        <v>0</v>
      </c>
      <c r="F73" s="15">
        <f t="shared" si="4"/>
        <v>0</v>
      </c>
      <c r="G73" s="15">
        <f t="shared" si="5"/>
        <v>0</v>
      </c>
      <c r="H73" s="18" t="str">
        <f t="shared" si="6"/>
        <v/>
      </c>
      <c r="I73" s="18" t="str">
        <f t="shared" si="7"/>
        <v/>
      </c>
      <c r="J73" s="18" t="str">
        <f t="shared" si="8"/>
        <v>-</v>
      </c>
      <c r="K73" s="27" t="str">
        <f t="shared" ref="K73:L73" si="83">IF(A73="","",WEEKDAY(B73,2))</f>
        <v/>
      </c>
      <c r="L73" s="27" t="str">
        <f t="shared" si="83"/>
        <v/>
      </c>
      <c r="M73" s="20">
        <f t="shared" si="10"/>
        <v>0</v>
      </c>
      <c r="N73" s="20">
        <f t="shared" si="14"/>
        <v>0</v>
      </c>
      <c r="O73" s="21" t="str">
        <f>IF(A73="","",IF(G73&gt;=asetukset!$B$3,G73-asetukset!$B$3,IF(AND(G73-E73&lt;=asetukset!$B$4,E73&gt;=asetukset!$B$3),1-E73,IF(AND(G73-E73&lt;=asetukset!$B$4,E73&lt;=asetukset!$B$3),asetukset!$B$6,0))))</f>
        <v/>
      </c>
      <c r="P73" s="20">
        <f>IF(F73&gt;D73,G73-asetukset!$B$5,IF(AND(D73=F73,E73&lt;=asetukset!$B$6),G73-E73,0))</f>
        <v>0</v>
      </c>
      <c r="Q73" s="19" t="str">
        <f>IF(and(K73=6,E73&gt;asetukset!$B$7),"", IF(and(K73&lt;&gt;6,L73=6,G73&lt;asetukset!$B$7),G73,IF(K73=6,asetukset!$B$7-E73,IF(K73=6,asetukset!$B$7-E73,IF(K73=6,asetukset!$B$7-E73,"")))))</f>
        <v/>
      </c>
      <c r="R73" s="19" t="str">
        <f t="shared" si="11"/>
        <v/>
      </c>
      <c r="S73" s="19" t="str">
        <f t="shared" si="12"/>
        <v/>
      </c>
      <c r="T73" s="21" t="str">
        <f>IF(A73="","",IF(SUMIFS($M$2:M73,$I$2:I73,I73,$A$2:A73,A73)&lt;=asetukset!$B$2,"",SUMIFS($M$2:M73,$I$2:I73,I73,$A$2:A73,A73)-asetukset!$B$2))</f>
        <v/>
      </c>
    </row>
    <row r="74">
      <c r="A74" s="32"/>
      <c r="B74" s="26"/>
      <c r="C74" s="26"/>
      <c r="D74" s="15">
        <f t="shared" si="2"/>
        <v>0</v>
      </c>
      <c r="E74" s="15">
        <f t="shared" si="3"/>
        <v>0</v>
      </c>
      <c r="F74" s="15">
        <f t="shared" si="4"/>
        <v>0</v>
      </c>
      <c r="G74" s="15">
        <f t="shared" si="5"/>
        <v>0</v>
      </c>
      <c r="H74" s="18" t="str">
        <f t="shared" si="6"/>
        <v/>
      </c>
      <c r="I74" s="18" t="str">
        <f t="shared" si="7"/>
        <v/>
      </c>
      <c r="J74" s="18" t="str">
        <f t="shared" si="8"/>
        <v>-</v>
      </c>
      <c r="K74" s="27" t="str">
        <f t="shared" ref="K74:L74" si="84">IF(A74="","",WEEKDAY(B74,2))</f>
        <v/>
      </c>
      <c r="L74" s="27" t="str">
        <f t="shared" si="84"/>
        <v/>
      </c>
      <c r="M74" s="20">
        <f t="shared" si="10"/>
        <v>0</v>
      </c>
      <c r="N74" s="20">
        <f t="shared" si="14"/>
        <v>0</v>
      </c>
      <c r="O74" s="21" t="str">
        <f>IF(A74="","",IF(G74&gt;=asetukset!$B$3,G74-asetukset!$B$3,IF(AND(G74-E74&lt;=asetukset!$B$4,E74&gt;=asetukset!$B$3),1-E74,IF(AND(G74-E74&lt;=asetukset!$B$4,E74&lt;=asetukset!$B$3),asetukset!$B$6,0))))</f>
        <v/>
      </c>
      <c r="P74" s="20">
        <f>IF(F74&gt;D74,G74-asetukset!$B$5,IF(AND(D74=F74,E74&lt;=asetukset!$B$6),G74-E74,0))</f>
        <v>0</v>
      </c>
      <c r="Q74" s="19" t="str">
        <f>IF(and(K74=6,E74&gt;asetukset!$B$7),"", IF(and(K74&lt;&gt;6,L74=6,G74&lt;asetukset!$B$7),G74,IF(K74=6,asetukset!$B$7-E74,IF(K74=6,asetukset!$B$7-E74,IF(K74=6,asetukset!$B$7-E74,"")))))</f>
        <v/>
      </c>
      <c r="R74" s="19" t="str">
        <f t="shared" si="11"/>
        <v/>
      </c>
      <c r="S74" s="19" t="str">
        <f t="shared" si="12"/>
        <v/>
      </c>
      <c r="T74" s="21" t="str">
        <f>IF(A74="","",IF(SUMIFS($M$2:M74,$I$2:I74,I74,$A$2:A74,A74)&lt;=asetukset!$B$2,"",SUMIFS($M$2:M74,$I$2:I74,I74,$A$2:A74,A74)-asetukset!$B$2))</f>
        <v/>
      </c>
    </row>
    <row r="75">
      <c r="A75" s="32"/>
      <c r="B75" s="26"/>
      <c r="C75" s="26"/>
      <c r="D75" s="15">
        <f t="shared" si="2"/>
        <v>0</v>
      </c>
      <c r="E75" s="15">
        <f t="shared" si="3"/>
        <v>0</v>
      </c>
      <c r="F75" s="15">
        <f t="shared" si="4"/>
        <v>0</v>
      </c>
      <c r="G75" s="15">
        <f t="shared" si="5"/>
        <v>0</v>
      </c>
      <c r="H75" s="18" t="str">
        <f t="shared" si="6"/>
        <v/>
      </c>
      <c r="I75" s="18" t="str">
        <f t="shared" si="7"/>
        <v/>
      </c>
      <c r="J75" s="18" t="str">
        <f t="shared" si="8"/>
        <v>-</v>
      </c>
      <c r="K75" s="27" t="str">
        <f t="shared" ref="K75:L75" si="85">IF(A75="","",WEEKDAY(B75,2))</f>
        <v/>
      </c>
      <c r="L75" s="27" t="str">
        <f t="shared" si="85"/>
        <v/>
      </c>
      <c r="M75" s="20">
        <f t="shared" si="10"/>
        <v>0</v>
      </c>
      <c r="N75" s="20">
        <f t="shared" si="14"/>
        <v>0</v>
      </c>
      <c r="O75" s="21" t="str">
        <f>IF(A75="","",IF(G75&gt;=asetukset!$B$3,G75-asetukset!$B$3,IF(AND(G75-E75&lt;=asetukset!$B$4,E75&gt;=asetukset!$B$3),1-E75,IF(AND(G75-E75&lt;=asetukset!$B$4,E75&lt;=asetukset!$B$3),asetukset!$B$6,0))))</f>
        <v/>
      </c>
      <c r="P75" s="20">
        <f>IF(F75&gt;D75,G75-asetukset!$B$5,IF(AND(D75=F75,E75&lt;=asetukset!$B$6),G75-E75,0))</f>
        <v>0</v>
      </c>
      <c r="Q75" s="19" t="str">
        <f>IF(and(K75=6,E75&gt;asetukset!$B$7),"", IF(and(K75&lt;&gt;6,L75=6,G75&lt;asetukset!$B$7),G75,IF(K75=6,asetukset!$B$7-E75,IF(K75=6,asetukset!$B$7-E75,IF(K75=6,asetukset!$B$7-E75,"")))))</f>
        <v/>
      </c>
      <c r="R75" s="19" t="str">
        <f t="shared" si="11"/>
        <v/>
      </c>
      <c r="S75" s="19" t="str">
        <f t="shared" si="12"/>
        <v/>
      </c>
      <c r="T75" s="21" t="str">
        <f>IF(A75="","",IF(SUMIFS($M$2:M75,$I$2:I75,I75,$A$2:A75,A75)&lt;=asetukset!$B$2,"",SUMIFS($M$2:M75,$I$2:I75,I75,$A$2:A75,A75)-asetukset!$B$2))</f>
        <v/>
      </c>
    </row>
    <row r="76">
      <c r="A76" s="32"/>
      <c r="B76" s="26"/>
      <c r="C76" s="26"/>
      <c r="D76" s="15">
        <f t="shared" si="2"/>
        <v>0</v>
      </c>
      <c r="E76" s="15">
        <f t="shared" si="3"/>
        <v>0</v>
      </c>
      <c r="F76" s="15">
        <f t="shared" si="4"/>
        <v>0</v>
      </c>
      <c r="G76" s="15">
        <f t="shared" si="5"/>
        <v>0</v>
      </c>
      <c r="H76" s="18" t="str">
        <f t="shared" si="6"/>
        <v/>
      </c>
      <c r="I76" s="18" t="str">
        <f t="shared" si="7"/>
        <v/>
      </c>
      <c r="J76" s="18" t="str">
        <f t="shared" si="8"/>
        <v>-</v>
      </c>
      <c r="K76" s="27" t="str">
        <f t="shared" ref="K76:L76" si="86">IF(A76="","",WEEKDAY(B76,2))</f>
        <v/>
      </c>
      <c r="L76" s="27" t="str">
        <f t="shared" si="86"/>
        <v/>
      </c>
      <c r="M76" s="20">
        <f t="shared" si="10"/>
        <v>0</v>
      </c>
      <c r="N76" s="20">
        <f t="shared" si="14"/>
        <v>0</v>
      </c>
      <c r="O76" s="21" t="str">
        <f>IF(A76="","",IF(G76&gt;=asetukset!$B$3,G76-asetukset!$B$3,IF(AND(G76-E76&lt;=asetukset!$B$4,E76&gt;=asetukset!$B$3),1-E76,IF(AND(G76-E76&lt;=asetukset!$B$4,E76&lt;=asetukset!$B$3),asetukset!$B$6,0))))</f>
        <v/>
      </c>
      <c r="P76" s="20">
        <f>IF(F76&gt;D76,G76-asetukset!$B$5,IF(AND(D76=F76,E76&lt;=asetukset!$B$6),G76-E76,0))</f>
        <v>0</v>
      </c>
      <c r="Q76" s="19" t="str">
        <f>IF(and(K76=6,E76&gt;asetukset!$B$7),"", IF(and(K76&lt;&gt;6,L76=6,G76&lt;asetukset!$B$7),G76,IF(K76=6,asetukset!$B$7-E76,IF(K76=6,asetukset!$B$7-E76,IF(K76=6,asetukset!$B$7-E76,"")))))</f>
        <v/>
      </c>
      <c r="R76" s="19" t="str">
        <f t="shared" si="11"/>
        <v/>
      </c>
      <c r="S76" s="19" t="str">
        <f t="shared" si="12"/>
        <v/>
      </c>
      <c r="T76" s="21" t="str">
        <f>IF(A76="","",IF(SUMIFS($M$2:M76,$I$2:I76,I76,$A$2:A76,A76)&lt;=asetukset!$B$2,"",SUMIFS($M$2:M76,$I$2:I76,I76,$A$2:A76,A76)-asetukset!$B$2))</f>
        <v/>
      </c>
    </row>
    <row r="77">
      <c r="A77" s="32"/>
      <c r="B77" s="26"/>
      <c r="C77" s="26"/>
      <c r="D77" s="15">
        <f t="shared" si="2"/>
        <v>0</v>
      </c>
      <c r="E77" s="15">
        <f t="shared" si="3"/>
        <v>0</v>
      </c>
      <c r="F77" s="15">
        <f t="shared" si="4"/>
        <v>0</v>
      </c>
      <c r="G77" s="15">
        <f t="shared" si="5"/>
        <v>0</v>
      </c>
      <c r="H77" s="18" t="str">
        <f t="shared" si="6"/>
        <v/>
      </c>
      <c r="I77" s="18" t="str">
        <f t="shared" si="7"/>
        <v/>
      </c>
      <c r="J77" s="18" t="str">
        <f t="shared" si="8"/>
        <v>-</v>
      </c>
      <c r="K77" s="27" t="str">
        <f t="shared" ref="K77:L77" si="87">IF(A77="","",WEEKDAY(B77,2))</f>
        <v/>
      </c>
      <c r="L77" s="27" t="str">
        <f t="shared" si="87"/>
        <v/>
      </c>
      <c r="M77" s="20">
        <f t="shared" si="10"/>
        <v>0</v>
      </c>
      <c r="N77" s="20">
        <f t="shared" si="14"/>
        <v>0</v>
      </c>
      <c r="O77" s="21" t="str">
        <f>IF(A77="","",IF(G77&gt;=asetukset!$B$3,G77-asetukset!$B$3,IF(AND(G77-E77&lt;=asetukset!$B$4,E77&gt;=asetukset!$B$3),1-E77,IF(AND(G77-E77&lt;=asetukset!$B$4,E77&lt;=asetukset!$B$3),asetukset!$B$6,0))))</f>
        <v/>
      </c>
      <c r="P77" s="20">
        <f>IF(F77&gt;D77,G77-asetukset!$B$5,IF(AND(D77=F77,E77&lt;=asetukset!$B$6),G77-E77,0))</f>
        <v>0</v>
      </c>
      <c r="Q77" s="19" t="str">
        <f>IF(and(K77=6,E77&gt;asetukset!$B$7),"", IF(and(K77&lt;&gt;6,L77=6,G77&lt;asetukset!$B$7),G77,IF(K77=6,asetukset!$B$7-E77,IF(K77=6,asetukset!$B$7-E77,IF(K77=6,asetukset!$B$7-E77,"")))))</f>
        <v/>
      </c>
      <c r="R77" s="19" t="str">
        <f t="shared" si="11"/>
        <v/>
      </c>
      <c r="S77" s="19" t="str">
        <f t="shared" si="12"/>
        <v/>
      </c>
      <c r="T77" s="21" t="str">
        <f>IF(A77="","",IF(SUMIFS($M$2:M77,$I$2:I77,I77,$A$2:A77,A77)&lt;=asetukset!$B$2,"",SUMIFS($M$2:M77,$I$2:I77,I77,$A$2:A77,A77)-asetukset!$B$2))</f>
        <v/>
      </c>
    </row>
    <row r="78">
      <c r="A78" s="32"/>
      <c r="B78" s="26"/>
      <c r="C78" s="26"/>
      <c r="D78" s="15">
        <f t="shared" si="2"/>
        <v>0</v>
      </c>
      <c r="E78" s="15">
        <f t="shared" si="3"/>
        <v>0</v>
      </c>
      <c r="F78" s="15">
        <f t="shared" si="4"/>
        <v>0</v>
      </c>
      <c r="G78" s="15">
        <f t="shared" si="5"/>
        <v>0</v>
      </c>
      <c r="H78" s="18" t="str">
        <f t="shared" si="6"/>
        <v/>
      </c>
      <c r="I78" s="18" t="str">
        <f t="shared" si="7"/>
        <v/>
      </c>
      <c r="J78" s="18" t="str">
        <f t="shared" si="8"/>
        <v>-</v>
      </c>
      <c r="K78" s="27" t="str">
        <f t="shared" ref="K78:L78" si="88">IF(A78="","",WEEKDAY(B78,2))</f>
        <v/>
      </c>
      <c r="L78" s="27" t="str">
        <f t="shared" si="88"/>
        <v/>
      </c>
      <c r="M78" s="20">
        <f t="shared" si="10"/>
        <v>0</v>
      </c>
      <c r="N78" s="20">
        <f t="shared" si="14"/>
        <v>0</v>
      </c>
      <c r="O78" s="21" t="str">
        <f>IF(A78="","",IF(G78&gt;=asetukset!$B$3,G78-asetukset!$B$3,IF(AND(G78-E78&lt;=asetukset!$B$4,E78&gt;=asetukset!$B$3),1-E78,IF(AND(G78-E78&lt;=asetukset!$B$4,E78&lt;=asetukset!$B$3),asetukset!$B$6,0))))</f>
        <v/>
      </c>
      <c r="P78" s="20">
        <f>IF(F78&gt;D78,G78-asetukset!$B$5,IF(AND(D78=F78,E78&lt;=asetukset!$B$6),G78-E78,0))</f>
        <v>0</v>
      </c>
      <c r="Q78" s="19" t="str">
        <f>IF(and(K78=6,E78&gt;asetukset!$B$7),"", IF(and(K78&lt;&gt;6,L78=6,G78&lt;asetukset!$B$7),G78,IF(K78=6,asetukset!$B$7-E78,IF(K78=6,asetukset!$B$7-E78,IF(K78=6,asetukset!$B$7-E78,"")))))</f>
        <v/>
      </c>
      <c r="R78" s="19" t="str">
        <f t="shared" si="11"/>
        <v/>
      </c>
      <c r="S78" s="19" t="str">
        <f t="shared" si="12"/>
        <v/>
      </c>
      <c r="T78" s="21" t="str">
        <f>IF(A78="","",IF(SUMIFS($M$2:M78,$I$2:I78,I78,$A$2:A78,A78)&lt;=asetukset!$B$2,"",SUMIFS($M$2:M78,$I$2:I78,I78,$A$2:A78,A78)-asetukset!$B$2))</f>
        <v/>
      </c>
    </row>
    <row r="79">
      <c r="A79" s="32"/>
      <c r="B79" s="26"/>
      <c r="C79" s="26"/>
      <c r="D79" s="15">
        <f t="shared" si="2"/>
        <v>0</v>
      </c>
      <c r="E79" s="15">
        <f t="shared" si="3"/>
        <v>0</v>
      </c>
      <c r="F79" s="15">
        <f t="shared" si="4"/>
        <v>0</v>
      </c>
      <c r="G79" s="15">
        <f t="shared" si="5"/>
        <v>0</v>
      </c>
      <c r="H79" s="18" t="str">
        <f t="shared" si="6"/>
        <v/>
      </c>
      <c r="I79" s="18" t="str">
        <f t="shared" si="7"/>
        <v/>
      </c>
      <c r="J79" s="18" t="str">
        <f t="shared" si="8"/>
        <v>-</v>
      </c>
      <c r="K79" s="27" t="str">
        <f t="shared" ref="K79:L79" si="89">IF(A79="","",WEEKDAY(B79,2))</f>
        <v/>
      </c>
      <c r="L79" s="27" t="str">
        <f t="shared" si="89"/>
        <v/>
      </c>
      <c r="M79" s="20">
        <f t="shared" si="10"/>
        <v>0</v>
      </c>
      <c r="N79" s="20">
        <f t="shared" si="14"/>
        <v>0</v>
      </c>
      <c r="O79" s="21" t="str">
        <f>IF(A79="","",IF(G79&gt;=asetukset!$B$3,G79-asetukset!$B$3,IF(AND(G79-E79&lt;=asetukset!$B$4,E79&gt;=asetukset!$B$3),1-E79,IF(AND(G79-E79&lt;=asetukset!$B$4,E79&lt;=asetukset!$B$3),asetukset!$B$6,0))))</f>
        <v/>
      </c>
      <c r="P79" s="20">
        <f>IF(F79&gt;D79,G79-asetukset!$B$5,IF(AND(D79=F79,E79&lt;=asetukset!$B$6),G79-E79,0))</f>
        <v>0</v>
      </c>
      <c r="Q79" s="19" t="str">
        <f>IF(and(K79=6,E79&gt;asetukset!$B$7),"", IF(and(K79&lt;&gt;6,L79=6,G79&lt;asetukset!$B$7),G79,IF(K79=6,asetukset!$B$7-E79,IF(K79=6,asetukset!$B$7-E79,IF(K79=6,asetukset!$B$7-E79,"")))))</f>
        <v/>
      </c>
      <c r="R79" s="19" t="str">
        <f t="shared" si="11"/>
        <v/>
      </c>
      <c r="S79" s="19" t="str">
        <f t="shared" si="12"/>
        <v/>
      </c>
      <c r="T79" s="21" t="str">
        <f>IF(A79="","",IF(SUMIFS($M$2:M79,$I$2:I79,I79,$A$2:A79,A79)&lt;=asetukset!$B$2,"",SUMIFS($M$2:M79,$I$2:I79,I79,$A$2:A79,A79)-asetukset!$B$2))</f>
        <v/>
      </c>
    </row>
    <row r="80">
      <c r="A80" s="32"/>
      <c r="B80" s="26"/>
      <c r="C80" s="26"/>
      <c r="D80" s="15">
        <f t="shared" si="2"/>
        <v>0</v>
      </c>
      <c r="E80" s="15">
        <f t="shared" si="3"/>
        <v>0</v>
      </c>
      <c r="F80" s="15">
        <f t="shared" si="4"/>
        <v>0</v>
      </c>
      <c r="G80" s="15">
        <f t="shared" si="5"/>
        <v>0</v>
      </c>
      <c r="H80" s="18" t="str">
        <f t="shared" si="6"/>
        <v/>
      </c>
      <c r="I80" s="18" t="str">
        <f t="shared" si="7"/>
        <v/>
      </c>
      <c r="J80" s="18" t="str">
        <f t="shared" si="8"/>
        <v>-</v>
      </c>
      <c r="K80" s="27" t="str">
        <f t="shared" ref="K80:L80" si="90">IF(A80="","",WEEKDAY(B80,2))</f>
        <v/>
      </c>
      <c r="L80" s="27" t="str">
        <f t="shared" si="90"/>
        <v/>
      </c>
      <c r="M80" s="20">
        <f t="shared" si="10"/>
        <v>0</v>
      </c>
      <c r="N80" s="20">
        <f t="shared" si="14"/>
        <v>0</v>
      </c>
      <c r="O80" s="21" t="str">
        <f>IF(A80="","",IF(G80&gt;=asetukset!$B$3,G80-asetukset!$B$3,IF(AND(G80-E80&lt;=asetukset!$B$4,E80&gt;=asetukset!$B$3),1-E80,IF(AND(G80-E80&lt;=asetukset!$B$4,E80&lt;=asetukset!$B$3),asetukset!$B$6,0))))</f>
        <v/>
      </c>
      <c r="P80" s="20">
        <f>IF(F80&gt;D80,G80-asetukset!$B$5,IF(AND(D80=F80,E80&lt;=asetukset!$B$6),G80-E80,0))</f>
        <v>0</v>
      </c>
      <c r="Q80" s="19" t="str">
        <f>IF(and(K80=6,E80&gt;asetukset!$B$7),"", IF(and(K80&lt;&gt;6,L80=6,G80&lt;asetukset!$B$7),G80,IF(K80=6,asetukset!$B$7-E80,IF(K80=6,asetukset!$B$7-E80,IF(K80=6,asetukset!$B$7-E80,"")))))</f>
        <v/>
      </c>
      <c r="R80" s="19" t="str">
        <f t="shared" si="11"/>
        <v/>
      </c>
      <c r="S80" s="19" t="str">
        <f t="shared" si="12"/>
        <v/>
      </c>
      <c r="T80" s="21" t="str">
        <f>IF(A80="","",IF(SUMIFS($M$2:M80,$I$2:I80,I80,$A$2:A80,A80)&lt;=asetukset!$B$2,"",SUMIFS($M$2:M80,$I$2:I80,I80,$A$2:A80,A80)-asetukset!$B$2))</f>
        <v/>
      </c>
    </row>
    <row r="81">
      <c r="A81" s="32"/>
      <c r="B81" s="26"/>
      <c r="C81" s="26"/>
      <c r="D81" s="15">
        <f t="shared" si="2"/>
        <v>0</v>
      </c>
      <c r="E81" s="15">
        <f t="shared" si="3"/>
        <v>0</v>
      </c>
      <c r="F81" s="15">
        <f t="shared" si="4"/>
        <v>0</v>
      </c>
      <c r="G81" s="15">
        <f t="shared" si="5"/>
        <v>0</v>
      </c>
      <c r="H81" s="18" t="str">
        <f t="shared" si="6"/>
        <v/>
      </c>
      <c r="I81" s="18" t="str">
        <f t="shared" si="7"/>
        <v/>
      </c>
      <c r="J81" s="18" t="str">
        <f t="shared" si="8"/>
        <v>-</v>
      </c>
      <c r="K81" s="27" t="str">
        <f t="shared" ref="K81:L81" si="91">IF(A81="","",WEEKDAY(B81,2))</f>
        <v/>
      </c>
      <c r="L81" s="27" t="str">
        <f t="shared" si="91"/>
        <v/>
      </c>
      <c r="M81" s="20">
        <f t="shared" si="10"/>
        <v>0</v>
      </c>
      <c r="N81" s="20">
        <f t="shared" si="14"/>
        <v>0</v>
      </c>
      <c r="O81" s="21" t="str">
        <f>IF(A81="","",IF(G81&gt;=asetukset!$B$3,G81-asetukset!$B$3,IF(AND(G81-E81&lt;=asetukset!$B$4,E81&gt;=asetukset!$B$3),1-E81,IF(AND(G81-E81&lt;=asetukset!$B$4,E81&lt;=asetukset!$B$3),asetukset!$B$6,0))))</f>
        <v/>
      </c>
      <c r="P81" s="20">
        <f>IF(F81&gt;D81,G81-asetukset!$B$5,IF(AND(D81=F81,E81&lt;=asetukset!$B$6),G81-E81,0))</f>
        <v>0</v>
      </c>
      <c r="Q81" s="19" t="str">
        <f>IF(and(K81=6,E81&gt;asetukset!$B$7),"", IF(and(K81&lt;&gt;6,L81=6,G81&lt;asetukset!$B$7),G81,IF(K81=6,asetukset!$B$7-E81,IF(K81=6,asetukset!$B$7-E81,IF(K81=6,asetukset!$B$7-E81,"")))))</f>
        <v/>
      </c>
      <c r="R81" s="19" t="str">
        <f t="shared" si="11"/>
        <v/>
      </c>
      <c r="S81" s="19" t="str">
        <f t="shared" si="12"/>
        <v/>
      </c>
      <c r="T81" s="21" t="str">
        <f>IF(A81="","",IF(SUMIFS($M$2:M81,$I$2:I81,I81,$A$2:A81,A81)&lt;=asetukset!$B$2,"",SUMIFS($M$2:M81,$I$2:I81,I81,$A$2:A81,A81)-asetukset!$B$2))</f>
        <v/>
      </c>
    </row>
    <row r="82">
      <c r="A82" s="32"/>
      <c r="B82" s="26"/>
      <c r="C82" s="26"/>
      <c r="D82" s="15">
        <f t="shared" si="2"/>
        <v>0</v>
      </c>
      <c r="E82" s="15">
        <f t="shared" si="3"/>
        <v>0</v>
      </c>
      <c r="F82" s="15">
        <f t="shared" si="4"/>
        <v>0</v>
      </c>
      <c r="G82" s="15">
        <f t="shared" si="5"/>
        <v>0</v>
      </c>
      <c r="H82" s="18" t="str">
        <f t="shared" si="6"/>
        <v/>
      </c>
      <c r="I82" s="18" t="str">
        <f t="shared" si="7"/>
        <v/>
      </c>
      <c r="J82" s="18" t="str">
        <f t="shared" si="8"/>
        <v>-</v>
      </c>
      <c r="K82" s="27" t="str">
        <f t="shared" ref="K82:L82" si="92">IF(A82="","",WEEKDAY(B82,2))</f>
        <v/>
      </c>
      <c r="L82" s="27" t="str">
        <f t="shared" si="92"/>
        <v/>
      </c>
      <c r="M82" s="20">
        <f t="shared" si="10"/>
        <v>0</v>
      </c>
      <c r="N82" s="20">
        <f t="shared" si="14"/>
        <v>0</v>
      </c>
      <c r="O82" s="21" t="str">
        <f>IF(A82="","",IF(G82&gt;=asetukset!$B$3,G82-asetukset!$B$3,IF(AND(G82-E82&lt;=asetukset!$B$4,E82&gt;=asetukset!$B$3),1-E82,IF(AND(G82-E82&lt;=asetukset!$B$4,E82&lt;=asetukset!$B$3),asetukset!$B$6,0))))</f>
        <v/>
      </c>
      <c r="P82" s="20">
        <f>IF(F82&gt;D82,G82-asetukset!$B$5,IF(AND(D82=F82,E82&lt;=asetukset!$B$6),G82-E82,0))</f>
        <v>0</v>
      </c>
      <c r="Q82" s="19" t="str">
        <f>IF(and(K82=6,E82&gt;asetukset!$B$7),"", IF(and(K82&lt;&gt;6,L82=6,G82&lt;asetukset!$B$7),G82,IF(K82=6,asetukset!$B$7-E82,IF(K82=6,asetukset!$B$7-E82,IF(K82=6,asetukset!$B$7-E82,"")))))</f>
        <v/>
      </c>
      <c r="R82" s="19" t="str">
        <f t="shared" si="11"/>
        <v/>
      </c>
      <c r="S82" s="19" t="str">
        <f t="shared" si="12"/>
        <v/>
      </c>
      <c r="T82" s="21" t="str">
        <f>IF(A82="","",IF(SUMIFS($M$2:M82,$I$2:I82,I82,$A$2:A82,A82)&lt;=asetukset!$B$2,"",SUMIFS($M$2:M82,$I$2:I82,I82,$A$2:A82,A82)-asetukset!$B$2))</f>
        <v/>
      </c>
    </row>
    <row r="83">
      <c r="A83" s="32"/>
      <c r="B83" s="26"/>
      <c r="C83" s="26"/>
      <c r="D83" s="15">
        <f t="shared" si="2"/>
        <v>0</v>
      </c>
      <c r="E83" s="15">
        <f t="shared" si="3"/>
        <v>0</v>
      </c>
      <c r="F83" s="15">
        <f t="shared" si="4"/>
        <v>0</v>
      </c>
      <c r="G83" s="15">
        <f t="shared" si="5"/>
        <v>0</v>
      </c>
      <c r="H83" s="18" t="str">
        <f t="shared" si="6"/>
        <v/>
      </c>
      <c r="I83" s="18" t="str">
        <f t="shared" si="7"/>
        <v/>
      </c>
      <c r="J83" s="18" t="str">
        <f t="shared" si="8"/>
        <v>-</v>
      </c>
      <c r="K83" s="27" t="str">
        <f t="shared" ref="K83:L83" si="93">IF(A83="","",WEEKDAY(B83,2))</f>
        <v/>
      </c>
      <c r="L83" s="27" t="str">
        <f t="shared" si="93"/>
        <v/>
      </c>
      <c r="M83" s="20">
        <f t="shared" si="10"/>
        <v>0</v>
      </c>
      <c r="N83" s="20">
        <f t="shared" si="14"/>
        <v>0</v>
      </c>
      <c r="O83" s="21" t="str">
        <f>IF(A83="","",IF(G83&gt;=asetukset!$B$3,G83-asetukset!$B$3,IF(AND(G83-E83&lt;=asetukset!$B$4,E83&gt;=asetukset!$B$3),1-E83,IF(AND(G83-E83&lt;=asetukset!$B$4,E83&lt;=asetukset!$B$3),asetukset!$B$6,0))))</f>
        <v/>
      </c>
      <c r="P83" s="20">
        <f>IF(F83&gt;D83,G83-asetukset!$B$5,IF(AND(D83=F83,E83&lt;=asetukset!$B$6),G83-E83,0))</f>
        <v>0</v>
      </c>
      <c r="Q83" s="19" t="str">
        <f>IF(and(K83=6,E83&gt;asetukset!$B$7),"", IF(and(K83&lt;&gt;6,L83=6,G83&lt;asetukset!$B$7),G83,IF(K83=6,asetukset!$B$7-E83,IF(K83=6,asetukset!$B$7-E83,IF(K83=6,asetukset!$B$7-E83,"")))))</f>
        <v/>
      </c>
      <c r="R83" s="19" t="str">
        <f t="shared" si="11"/>
        <v/>
      </c>
      <c r="S83" s="19" t="str">
        <f t="shared" si="12"/>
        <v/>
      </c>
      <c r="T83" s="21" t="str">
        <f>IF(A83="","",IF(SUMIFS($M$2:M83,$I$2:I83,I83,$A$2:A83,A83)&lt;=asetukset!$B$2,"",SUMIFS($M$2:M83,$I$2:I83,I83,$A$2:A83,A83)-asetukset!$B$2))</f>
        <v/>
      </c>
    </row>
    <row r="84">
      <c r="A84" s="32"/>
      <c r="B84" s="26"/>
      <c r="C84" s="26"/>
      <c r="D84" s="15">
        <f t="shared" si="2"/>
        <v>0</v>
      </c>
      <c r="E84" s="15">
        <f t="shared" si="3"/>
        <v>0</v>
      </c>
      <c r="F84" s="15">
        <f t="shared" si="4"/>
        <v>0</v>
      </c>
      <c r="G84" s="15">
        <f t="shared" si="5"/>
        <v>0</v>
      </c>
      <c r="H84" s="18" t="str">
        <f t="shared" si="6"/>
        <v/>
      </c>
      <c r="I84" s="18" t="str">
        <f t="shared" si="7"/>
        <v/>
      </c>
      <c r="J84" s="18" t="str">
        <f t="shared" si="8"/>
        <v>-</v>
      </c>
      <c r="K84" s="27" t="str">
        <f t="shared" ref="K84:L84" si="94">IF(A84="","",WEEKDAY(B84,2))</f>
        <v/>
      </c>
      <c r="L84" s="27" t="str">
        <f t="shared" si="94"/>
        <v/>
      </c>
      <c r="M84" s="20">
        <f t="shared" si="10"/>
        <v>0</v>
      </c>
      <c r="N84" s="20">
        <f t="shared" si="14"/>
        <v>0</v>
      </c>
      <c r="O84" s="21" t="str">
        <f>IF(A84="","",IF(G84&gt;=asetukset!$B$3,G84-asetukset!$B$3,IF(AND(G84-E84&lt;=asetukset!$B$4,E84&gt;=asetukset!$B$3),1-E84,IF(AND(G84-E84&lt;=asetukset!$B$4,E84&lt;=asetukset!$B$3),asetukset!$B$6,0))))</f>
        <v/>
      </c>
      <c r="P84" s="20">
        <f>IF(F84&gt;D84,G84-asetukset!$B$5,IF(AND(D84=F84,E84&lt;=asetukset!$B$6),G84-E84,0))</f>
        <v>0</v>
      </c>
      <c r="Q84" s="19" t="str">
        <f>IF(and(K84=6,E84&gt;asetukset!$B$7),"", IF(and(K84&lt;&gt;6,L84=6,G84&lt;asetukset!$B$7),G84,IF(K84=6,asetukset!$B$7-E84,IF(K84=6,asetukset!$B$7-E84,IF(K84=6,asetukset!$B$7-E84,"")))))</f>
        <v/>
      </c>
      <c r="R84" s="19" t="str">
        <f t="shared" si="11"/>
        <v/>
      </c>
      <c r="S84" s="19" t="str">
        <f t="shared" si="12"/>
        <v/>
      </c>
      <c r="T84" s="21" t="str">
        <f>IF(A84="","",IF(SUMIFS($M$2:M84,$I$2:I84,I84,$A$2:A84,A84)&lt;=asetukset!$B$2,"",SUMIFS($M$2:M84,$I$2:I84,I84,$A$2:A84,A84)-asetukset!$B$2))</f>
        <v/>
      </c>
    </row>
    <row r="85">
      <c r="A85" s="32"/>
      <c r="B85" s="26"/>
      <c r="C85" s="26"/>
      <c r="D85" s="15">
        <f t="shared" si="2"/>
        <v>0</v>
      </c>
      <c r="E85" s="15">
        <f t="shared" si="3"/>
        <v>0</v>
      </c>
      <c r="F85" s="15">
        <f t="shared" si="4"/>
        <v>0</v>
      </c>
      <c r="G85" s="15">
        <f t="shared" si="5"/>
        <v>0</v>
      </c>
      <c r="H85" s="18" t="str">
        <f t="shared" si="6"/>
        <v/>
      </c>
      <c r="I85" s="18" t="str">
        <f t="shared" si="7"/>
        <v/>
      </c>
      <c r="J85" s="18" t="str">
        <f t="shared" si="8"/>
        <v>-</v>
      </c>
      <c r="K85" s="27" t="str">
        <f t="shared" ref="K85:L85" si="95">IF(A85="","",WEEKDAY(B85,2))</f>
        <v/>
      </c>
      <c r="L85" s="27" t="str">
        <f t="shared" si="95"/>
        <v/>
      </c>
      <c r="M85" s="20">
        <f t="shared" si="10"/>
        <v>0</v>
      </c>
      <c r="N85" s="20">
        <f t="shared" si="14"/>
        <v>0</v>
      </c>
      <c r="O85" s="21" t="str">
        <f>IF(A85="","",IF(G85&gt;=asetukset!$B$3,G85-asetukset!$B$3,IF(AND(G85-E85&lt;=asetukset!$B$4,E85&gt;=asetukset!$B$3),1-E85,IF(AND(G85-E85&lt;=asetukset!$B$4,E85&lt;=asetukset!$B$3),asetukset!$B$6,0))))</f>
        <v/>
      </c>
      <c r="P85" s="20">
        <f>IF(F85&gt;D85,G85-asetukset!$B$5,IF(AND(D85=F85,E85&lt;=asetukset!$B$6),G85-E85,0))</f>
        <v>0</v>
      </c>
      <c r="Q85" s="19" t="str">
        <f>IF(and(K85=6,E85&gt;asetukset!$B$7),"", IF(and(K85&lt;&gt;6,L85=6,G85&lt;asetukset!$B$7),G85,IF(K85=6,asetukset!$B$7-E85,IF(K85=6,asetukset!$B$7-E85,IF(K85=6,asetukset!$B$7-E85,"")))))</f>
        <v/>
      </c>
      <c r="R85" s="19" t="str">
        <f t="shared" si="11"/>
        <v/>
      </c>
      <c r="S85" s="19" t="str">
        <f t="shared" si="12"/>
        <v/>
      </c>
      <c r="T85" s="21" t="str">
        <f>IF(A85="","",IF(SUMIFS($M$2:M85,$I$2:I85,I85,$A$2:A85,A85)&lt;=asetukset!$B$2,"",SUMIFS($M$2:M85,$I$2:I85,I85,$A$2:A85,A85)-asetukset!$B$2))</f>
        <v/>
      </c>
    </row>
    <row r="86">
      <c r="A86" s="32"/>
      <c r="B86" s="26"/>
      <c r="C86" s="26"/>
      <c r="D86" s="15">
        <f t="shared" si="2"/>
        <v>0</v>
      </c>
      <c r="E86" s="15">
        <f t="shared" si="3"/>
        <v>0</v>
      </c>
      <c r="F86" s="15">
        <f t="shared" si="4"/>
        <v>0</v>
      </c>
      <c r="G86" s="15">
        <f t="shared" si="5"/>
        <v>0</v>
      </c>
      <c r="H86" s="18" t="str">
        <f t="shared" si="6"/>
        <v/>
      </c>
      <c r="I86" s="18" t="str">
        <f t="shared" si="7"/>
        <v/>
      </c>
      <c r="J86" s="18" t="str">
        <f t="shared" si="8"/>
        <v>-</v>
      </c>
      <c r="K86" s="27" t="str">
        <f t="shared" ref="K86:L86" si="96">IF(A86="","",WEEKDAY(B86,2))</f>
        <v/>
      </c>
      <c r="L86" s="27" t="str">
        <f t="shared" si="96"/>
        <v/>
      </c>
      <c r="M86" s="20">
        <f t="shared" si="10"/>
        <v>0</v>
      </c>
      <c r="N86" s="20">
        <f t="shared" si="14"/>
        <v>0</v>
      </c>
      <c r="O86" s="21" t="str">
        <f>IF(A86="","",IF(G86&gt;=asetukset!$B$3,G86-asetukset!$B$3,IF(AND(G86-E86&lt;=asetukset!$B$4,E86&gt;=asetukset!$B$3),1-E86,IF(AND(G86-E86&lt;=asetukset!$B$4,E86&lt;=asetukset!$B$3),asetukset!$B$6,0))))</f>
        <v/>
      </c>
      <c r="P86" s="20">
        <f>IF(F86&gt;D86,G86-asetukset!$B$5,IF(AND(D86=F86,E86&lt;=asetukset!$B$6),G86-E86,0))</f>
        <v>0</v>
      </c>
      <c r="Q86" s="19" t="str">
        <f>IF(and(K86=6,E86&gt;asetukset!$B$7),"", IF(and(K86&lt;&gt;6,L86=6,G86&lt;asetukset!$B$7),G86,IF(K86=6,asetukset!$B$7-E86,IF(K86=6,asetukset!$B$7-E86,IF(K86=6,asetukset!$B$7-E86,"")))))</f>
        <v/>
      </c>
      <c r="R86" s="19" t="str">
        <f t="shared" si="11"/>
        <v/>
      </c>
      <c r="S86" s="19" t="str">
        <f t="shared" si="12"/>
        <v/>
      </c>
      <c r="T86" s="21" t="str">
        <f>IF(A86="","",IF(SUMIFS($M$2:M86,$I$2:I86,I86,$A$2:A86,A86)&lt;=asetukset!$B$2,"",SUMIFS($M$2:M86,$I$2:I86,I86,$A$2:A86,A86)-asetukset!$B$2))</f>
        <v/>
      </c>
    </row>
    <row r="87">
      <c r="A87" s="32"/>
      <c r="B87" s="26"/>
      <c r="C87" s="26"/>
      <c r="D87" s="15">
        <f t="shared" si="2"/>
        <v>0</v>
      </c>
      <c r="E87" s="15">
        <f t="shared" si="3"/>
        <v>0</v>
      </c>
      <c r="F87" s="15">
        <f t="shared" si="4"/>
        <v>0</v>
      </c>
      <c r="G87" s="15">
        <f t="shared" si="5"/>
        <v>0</v>
      </c>
      <c r="H87" s="18" t="str">
        <f t="shared" si="6"/>
        <v/>
      </c>
      <c r="I87" s="18" t="str">
        <f t="shared" si="7"/>
        <v/>
      </c>
      <c r="J87" s="18" t="str">
        <f t="shared" si="8"/>
        <v>-</v>
      </c>
      <c r="K87" s="27" t="str">
        <f t="shared" ref="K87:L87" si="97">IF(A87="","",WEEKDAY(B87,2))</f>
        <v/>
      </c>
      <c r="L87" s="27" t="str">
        <f t="shared" si="97"/>
        <v/>
      </c>
      <c r="M87" s="20">
        <f t="shared" si="10"/>
        <v>0</v>
      </c>
      <c r="N87" s="20">
        <f t="shared" si="14"/>
        <v>0</v>
      </c>
      <c r="O87" s="21" t="str">
        <f>IF(A87="","",IF(G87&gt;=asetukset!$B$3,G87-asetukset!$B$3,IF(AND(G87-E87&lt;=asetukset!$B$4,E87&gt;=asetukset!$B$3),1-E87,IF(AND(G87-E87&lt;=asetukset!$B$4,E87&lt;=asetukset!$B$3),asetukset!$B$6,0))))</f>
        <v/>
      </c>
      <c r="P87" s="20">
        <f>IF(F87&gt;D87,G87-asetukset!$B$5,IF(AND(D87=F87,E87&lt;=asetukset!$B$6),G87-E87,0))</f>
        <v>0</v>
      </c>
      <c r="Q87" s="19" t="str">
        <f>IF(and(K87=6,E87&gt;asetukset!$B$7),"", IF(and(K87&lt;&gt;6,L87=6,G87&lt;asetukset!$B$7),G87,IF(K87=6,asetukset!$B$7-E87,IF(K87=6,asetukset!$B$7-E87,IF(K87=6,asetukset!$B$7-E87,"")))))</f>
        <v/>
      </c>
      <c r="R87" s="19" t="str">
        <f t="shared" si="11"/>
        <v/>
      </c>
      <c r="S87" s="19" t="str">
        <f t="shared" si="12"/>
        <v/>
      </c>
      <c r="T87" s="21" t="str">
        <f>IF(A87="","",IF(SUMIFS($M$2:M87,$I$2:I87,I87,$A$2:A87,A87)&lt;=asetukset!$B$2,"",SUMIFS($M$2:M87,$I$2:I87,I87,$A$2:A87,A87)-asetukset!$B$2))</f>
        <v/>
      </c>
    </row>
    <row r="88">
      <c r="A88" s="32"/>
      <c r="B88" s="26"/>
      <c r="C88" s="26"/>
      <c r="D88" s="15">
        <f t="shared" si="2"/>
        <v>0</v>
      </c>
      <c r="E88" s="15">
        <f t="shared" si="3"/>
        <v>0</v>
      </c>
      <c r="F88" s="15">
        <f t="shared" si="4"/>
        <v>0</v>
      </c>
      <c r="G88" s="15">
        <f t="shared" si="5"/>
        <v>0</v>
      </c>
      <c r="H88" s="18" t="str">
        <f t="shared" si="6"/>
        <v/>
      </c>
      <c r="I88" s="18" t="str">
        <f t="shared" si="7"/>
        <v/>
      </c>
      <c r="J88" s="18" t="str">
        <f t="shared" si="8"/>
        <v>-</v>
      </c>
      <c r="K88" s="27" t="str">
        <f t="shared" ref="K88:L88" si="98">IF(A88="","",WEEKDAY(B88,2))</f>
        <v/>
      </c>
      <c r="L88" s="27" t="str">
        <f t="shared" si="98"/>
        <v/>
      </c>
      <c r="M88" s="20">
        <f t="shared" si="10"/>
        <v>0</v>
      </c>
      <c r="N88" s="20">
        <f t="shared" si="14"/>
        <v>0</v>
      </c>
      <c r="O88" s="21" t="str">
        <f>IF(A88="","",IF(G88&gt;=asetukset!$B$3,G88-asetukset!$B$3,IF(AND(G88-E88&lt;=asetukset!$B$4,E88&gt;=asetukset!$B$3),1-E88,IF(AND(G88-E88&lt;=asetukset!$B$4,E88&lt;=asetukset!$B$3),asetukset!$B$6,0))))</f>
        <v/>
      </c>
      <c r="P88" s="20">
        <f>IF(F88&gt;D88,G88-asetukset!$B$5,IF(AND(D88=F88,E88&lt;=asetukset!$B$6),G88-E88,0))</f>
        <v>0</v>
      </c>
      <c r="Q88" s="19" t="str">
        <f>IF(and(K88=6,E88&gt;asetukset!$B$7),"", IF(and(K88&lt;&gt;6,L88=6,G88&lt;asetukset!$B$7),G88,IF(K88=6,asetukset!$B$7-E88,IF(K88=6,asetukset!$B$7-E88,IF(K88=6,asetukset!$B$7-E88,"")))))</f>
        <v/>
      </c>
      <c r="R88" s="19" t="str">
        <f t="shared" si="11"/>
        <v/>
      </c>
      <c r="S88" s="19" t="str">
        <f t="shared" si="12"/>
        <v/>
      </c>
      <c r="T88" s="21" t="str">
        <f>IF(A88="","",IF(SUMIFS($M$2:M88,$I$2:I88,I88,$A$2:A88,A88)&lt;=asetukset!$B$2,"",SUMIFS($M$2:M88,$I$2:I88,I88,$A$2:A88,A88)-asetukset!$B$2))</f>
        <v/>
      </c>
    </row>
    <row r="89">
      <c r="A89" s="32"/>
      <c r="B89" s="26"/>
      <c r="C89" s="26"/>
      <c r="D89" s="15">
        <f t="shared" si="2"/>
        <v>0</v>
      </c>
      <c r="E89" s="15">
        <f t="shared" si="3"/>
        <v>0</v>
      </c>
      <c r="F89" s="15">
        <f t="shared" si="4"/>
        <v>0</v>
      </c>
      <c r="G89" s="15">
        <f t="shared" si="5"/>
        <v>0</v>
      </c>
      <c r="H89" s="18" t="str">
        <f t="shared" si="6"/>
        <v/>
      </c>
      <c r="I89" s="18" t="str">
        <f t="shared" si="7"/>
        <v/>
      </c>
      <c r="J89" s="18" t="str">
        <f t="shared" si="8"/>
        <v>-</v>
      </c>
      <c r="K89" s="27" t="str">
        <f t="shared" ref="K89:L89" si="99">IF(A89="","",WEEKDAY(B89,2))</f>
        <v/>
      </c>
      <c r="L89" s="27" t="str">
        <f t="shared" si="99"/>
        <v/>
      </c>
      <c r="M89" s="20">
        <f t="shared" si="10"/>
        <v>0</v>
      </c>
      <c r="N89" s="20">
        <f t="shared" si="14"/>
        <v>0</v>
      </c>
      <c r="O89" s="21" t="str">
        <f>IF(A89="","",IF(G89&gt;=asetukset!$B$3,G89-asetukset!$B$3,IF(AND(G89-E89&lt;=asetukset!$B$4,E89&gt;=asetukset!$B$3),1-E89,IF(AND(G89-E89&lt;=asetukset!$B$4,E89&lt;=asetukset!$B$3),asetukset!$B$6,0))))</f>
        <v/>
      </c>
      <c r="P89" s="20">
        <f>IF(F89&gt;D89,G89-asetukset!$B$5,IF(AND(D89=F89,E89&lt;=asetukset!$B$6),G89-E89,0))</f>
        <v>0</v>
      </c>
      <c r="Q89" s="19" t="str">
        <f>IF(and(K89=6,E89&gt;asetukset!$B$7),"", IF(and(K89&lt;&gt;6,L89=6,G89&lt;asetukset!$B$7),G89,IF(K89=6,asetukset!$B$7-E89,IF(K89=6,asetukset!$B$7-E89,IF(K89=6,asetukset!$B$7-E89,"")))))</f>
        <v/>
      </c>
      <c r="R89" s="19" t="str">
        <f t="shared" si="11"/>
        <v/>
      </c>
      <c r="S89" s="19" t="str">
        <f t="shared" si="12"/>
        <v/>
      </c>
      <c r="T89" s="21" t="str">
        <f>IF(A89="","",IF(SUMIFS($M$2:M89,$I$2:I89,I89,$A$2:A89,A89)&lt;=asetukset!$B$2,"",SUMIFS($M$2:M89,$I$2:I89,I89,$A$2:A89,A89)-asetukset!$B$2))</f>
        <v/>
      </c>
    </row>
    <row r="90">
      <c r="A90" s="32"/>
      <c r="B90" s="26"/>
      <c r="C90" s="26"/>
      <c r="D90" s="15">
        <f t="shared" si="2"/>
        <v>0</v>
      </c>
      <c r="E90" s="15">
        <f t="shared" si="3"/>
        <v>0</v>
      </c>
      <c r="F90" s="15">
        <f t="shared" si="4"/>
        <v>0</v>
      </c>
      <c r="G90" s="15">
        <f t="shared" si="5"/>
        <v>0</v>
      </c>
      <c r="H90" s="18" t="str">
        <f t="shared" si="6"/>
        <v/>
      </c>
      <c r="I90" s="18" t="str">
        <f t="shared" si="7"/>
        <v/>
      </c>
      <c r="J90" s="18" t="str">
        <f t="shared" si="8"/>
        <v>-</v>
      </c>
      <c r="K90" s="27" t="str">
        <f t="shared" ref="K90:L90" si="100">IF(A90="","",WEEKDAY(B90,2))</f>
        <v/>
      </c>
      <c r="L90" s="27" t="str">
        <f t="shared" si="100"/>
        <v/>
      </c>
      <c r="M90" s="20">
        <f t="shared" si="10"/>
        <v>0</v>
      </c>
      <c r="N90" s="20">
        <f t="shared" si="14"/>
        <v>0</v>
      </c>
      <c r="O90" s="21" t="str">
        <f>IF(A90="","",IF(G90&gt;=asetukset!$B$3,G90-asetukset!$B$3,IF(AND(G90-E90&lt;=asetukset!$B$4,E90&gt;=asetukset!$B$3),1-E90,IF(AND(G90-E90&lt;=asetukset!$B$4,E90&lt;=asetukset!$B$3),asetukset!$B$6,0))))</f>
        <v/>
      </c>
      <c r="P90" s="20">
        <f>IF(F90&gt;D90,G90-asetukset!$B$5,IF(AND(D90=F90,E90&lt;=asetukset!$B$6),G90-E90,0))</f>
        <v>0</v>
      </c>
      <c r="Q90" s="19" t="str">
        <f>IF(and(K90=6,E90&gt;asetukset!$B$7),"", IF(and(K90&lt;&gt;6,L90=6,G90&lt;asetukset!$B$7),G90,IF(K90=6,asetukset!$B$7-E90,IF(K90=6,asetukset!$B$7-E90,IF(K90=6,asetukset!$B$7-E90,"")))))</f>
        <v/>
      </c>
      <c r="R90" s="19" t="str">
        <f t="shared" si="11"/>
        <v/>
      </c>
      <c r="S90" s="19" t="str">
        <f t="shared" si="12"/>
        <v/>
      </c>
      <c r="T90" s="21" t="str">
        <f>IF(A90="","",IF(SUMIFS($M$2:M90,$I$2:I90,I90,$A$2:A90,A90)&lt;=asetukset!$B$2,"",SUMIFS($M$2:M90,$I$2:I90,I90,$A$2:A90,A90)-asetukset!$B$2))</f>
        <v/>
      </c>
    </row>
    <row r="91">
      <c r="A91" s="32"/>
      <c r="B91" s="26"/>
      <c r="C91" s="26"/>
      <c r="D91" s="15">
        <f t="shared" si="2"/>
        <v>0</v>
      </c>
      <c r="E91" s="15">
        <f t="shared" si="3"/>
        <v>0</v>
      </c>
      <c r="F91" s="15">
        <f t="shared" si="4"/>
        <v>0</v>
      </c>
      <c r="G91" s="15">
        <f t="shared" si="5"/>
        <v>0</v>
      </c>
      <c r="H91" s="18" t="str">
        <f t="shared" si="6"/>
        <v/>
      </c>
      <c r="I91" s="18" t="str">
        <f t="shared" si="7"/>
        <v/>
      </c>
      <c r="J91" s="18" t="str">
        <f t="shared" si="8"/>
        <v>-</v>
      </c>
      <c r="K91" s="27" t="str">
        <f t="shared" ref="K91:L91" si="101">IF(A91="","",WEEKDAY(B91,2))</f>
        <v/>
      </c>
      <c r="L91" s="27" t="str">
        <f t="shared" si="101"/>
        <v/>
      </c>
      <c r="M91" s="20">
        <f t="shared" si="10"/>
        <v>0</v>
      </c>
      <c r="N91" s="20">
        <f t="shared" si="14"/>
        <v>0</v>
      </c>
      <c r="O91" s="21" t="str">
        <f>IF(A91="","",IF(G91&gt;=asetukset!$B$3,G91-asetukset!$B$3,IF(AND(G91-E91&lt;=asetukset!$B$4,E91&gt;=asetukset!$B$3),1-E91,IF(AND(G91-E91&lt;=asetukset!$B$4,E91&lt;=asetukset!$B$3),asetukset!$B$6,0))))</f>
        <v/>
      </c>
      <c r="P91" s="20">
        <f>IF(F91&gt;D91,G91-asetukset!$B$5,IF(AND(D91=F91,E91&lt;=asetukset!$B$6),G91-E91,0))</f>
        <v>0</v>
      </c>
      <c r="Q91" s="19" t="str">
        <f>IF(and(K91=6,E91&gt;asetukset!$B$7),"", IF(and(K91&lt;&gt;6,L91=6,G91&lt;asetukset!$B$7),G91,IF(K91=6,asetukset!$B$7-E91,IF(K91=6,asetukset!$B$7-E91,IF(K91=6,asetukset!$B$7-E91,"")))))</f>
        <v/>
      </c>
      <c r="R91" s="19" t="str">
        <f t="shared" si="11"/>
        <v/>
      </c>
      <c r="S91" s="19" t="str">
        <f t="shared" si="12"/>
        <v/>
      </c>
      <c r="T91" s="21" t="str">
        <f>IF(A91="","",IF(SUMIFS($M$2:M91,$I$2:I91,I91,$A$2:A91,A91)&lt;=asetukset!$B$2,"",SUMIFS($M$2:M91,$I$2:I91,I91,$A$2:A91,A91)-asetukset!$B$2))</f>
        <v/>
      </c>
    </row>
    <row r="92">
      <c r="A92" s="32"/>
      <c r="B92" s="26"/>
      <c r="C92" s="26"/>
      <c r="D92" s="15">
        <f t="shared" si="2"/>
        <v>0</v>
      </c>
      <c r="E92" s="15">
        <f t="shared" si="3"/>
        <v>0</v>
      </c>
      <c r="F92" s="15">
        <f t="shared" si="4"/>
        <v>0</v>
      </c>
      <c r="G92" s="15">
        <f t="shared" si="5"/>
        <v>0</v>
      </c>
      <c r="H92" s="18" t="str">
        <f t="shared" si="6"/>
        <v/>
      </c>
      <c r="I92" s="18" t="str">
        <f t="shared" si="7"/>
        <v/>
      </c>
      <c r="J92" s="18" t="str">
        <f t="shared" si="8"/>
        <v>-</v>
      </c>
      <c r="K92" s="27" t="str">
        <f t="shared" ref="K92:L92" si="102">IF(A92="","",WEEKDAY(B92,2))</f>
        <v/>
      </c>
      <c r="L92" s="27" t="str">
        <f t="shared" si="102"/>
        <v/>
      </c>
      <c r="M92" s="20">
        <f t="shared" si="10"/>
        <v>0</v>
      </c>
      <c r="N92" s="20">
        <f t="shared" si="14"/>
        <v>0</v>
      </c>
      <c r="O92" s="21" t="str">
        <f>IF(A92="","",IF(G92&gt;=asetukset!$B$3,G92-asetukset!$B$3,IF(AND(G92-E92&lt;=asetukset!$B$4,E92&gt;=asetukset!$B$3),1-E92,IF(AND(G92-E92&lt;=asetukset!$B$4,E92&lt;=asetukset!$B$3),asetukset!$B$6,0))))</f>
        <v/>
      </c>
      <c r="P92" s="20">
        <f>IF(F92&gt;D92,G92-asetukset!$B$5,IF(AND(D92=F92,E92&lt;=asetukset!$B$6),G92-E92,0))</f>
        <v>0</v>
      </c>
      <c r="Q92" s="19" t="str">
        <f>IF(and(K92=6,E92&gt;asetukset!$B$7),"", IF(and(K92&lt;&gt;6,L92=6,G92&lt;asetukset!$B$7),G92,IF(K92=6,asetukset!$B$7-E92,IF(K92=6,asetukset!$B$7-E92,IF(K92=6,asetukset!$B$7-E92,"")))))</f>
        <v/>
      </c>
      <c r="R92" s="19" t="str">
        <f t="shared" si="11"/>
        <v/>
      </c>
      <c r="S92" s="19" t="str">
        <f t="shared" si="12"/>
        <v/>
      </c>
      <c r="T92" s="21" t="str">
        <f>IF(A92="","",IF(SUMIFS($M$2:M92,$I$2:I92,I92,$A$2:A92,A92)&lt;=asetukset!$B$2,"",SUMIFS($M$2:M92,$I$2:I92,I92,$A$2:A92,A92)-asetukset!$B$2))</f>
        <v/>
      </c>
    </row>
    <row r="93">
      <c r="A93" s="32"/>
      <c r="B93" s="26"/>
      <c r="C93" s="26"/>
      <c r="D93" s="15">
        <f t="shared" si="2"/>
        <v>0</v>
      </c>
      <c r="E93" s="15">
        <f t="shared" si="3"/>
        <v>0</v>
      </c>
      <c r="F93" s="15">
        <f t="shared" si="4"/>
        <v>0</v>
      </c>
      <c r="G93" s="15">
        <f t="shared" si="5"/>
        <v>0</v>
      </c>
      <c r="H93" s="18" t="str">
        <f t="shared" si="6"/>
        <v/>
      </c>
      <c r="I93" s="18" t="str">
        <f t="shared" si="7"/>
        <v/>
      </c>
      <c r="J93" s="18" t="str">
        <f t="shared" si="8"/>
        <v>-</v>
      </c>
      <c r="K93" s="27" t="str">
        <f t="shared" ref="K93:L93" si="103">IF(A93="","",WEEKDAY(B93,2))</f>
        <v/>
      </c>
      <c r="L93" s="27" t="str">
        <f t="shared" si="103"/>
        <v/>
      </c>
      <c r="M93" s="20">
        <f t="shared" si="10"/>
        <v>0</v>
      </c>
      <c r="N93" s="20">
        <f t="shared" si="14"/>
        <v>0</v>
      </c>
      <c r="O93" s="21" t="str">
        <f>IF(A93="","",IF(G93&gt;=asetukset!$B$3,G93-asetukset!$B$3,IF(AND(G93-E93&lt;=asetukset!$B$4,E93&gt;=asetukset!$B$3),1-E93,IF(AND(G93-E93&lt;=asetukset!$B$4,E93&lt;=asetukset!$B$3),asetukset!$B$6,0))))</f>
        <v/>
      </c>
      <c r="P93" s="20">
        <f>IF(F93&gt;D93,G93-asetukset!$B$5,IF(AND(D93=F93,E93&lt;=asetukset!$B$6),G93-E93,0))</f>
        <v>0</v>
      </c>
      <c r="Q93" s="19" t="str">
        <f>IF(and(K93=6,E93&gt;asetukset!$B$7),"", IF(and(K93&lt;&gt;6,L93=6,G93&lt;asetukset!$B$7),G93,IF(K93=6,asetukset!$B$7-E93,IF(K93=6,asetukset!$B$7-E93,IF(K93=6,asetukset!$B$7-E93,"")))))</f>
        <v/>
      </c>
      <c r="R93" s="19" t="str">
        <f t="shared" si="11"/>
        <v/>
      </c>
      <c r="S93" s="19" t="str">
        <f t="shared" si="12"/>
        <v/>
      </c>
      <c r="T93" s="21" t="str">
        <f>IF(A93="","",IF(SUMIFS($M$2:M93,$I$2:I93,I93,$A$2:A93,A93)&lt;=asetukset!$B$2,"",SUMIFS($M$2:M93,$I$2:I93,I93,$A$2:A93,A93)-asetukset!$B$2))</f>
        <v/>
      </c>
    </row>
    <row r="94">
      <c r="A94" s="32"/>
      <c r="B94" s="26"/>
      <c r="C94" s="26"/>
      <c r="D94" s="15">
        <f t="shared" si="2"/>
        <v>0</v>
      </c>
      <c r="E94" s="15">
        <f t="shared" si="3"/>
        <v>0</v>
      </c>
      <c r="F94" s="15">
        <f t="shared" si="4"/>
        <v>0</v>
      </c>
      <c r="G94" s="15">
        <f t="shared" si="5"/>
        <v>0</v>
      </c>
      <c r="H94" s="18" t="str">
        <f t="shared" si="6"/>
        <v/>
      </c>
      <c r="I94" s="18" t="str">
        <f t="shared" si="7"/>
        <v/>
      </c>
      <c r="J94" s="18" t="str">
        <f t="shared" si="8"/>
        <v>-</v>
      </c>
      <c r="K94" s="27" t="str">
        <f t="shared" ref="K94:L94" si="104">IF(A94="","",WEEKDAY(B94,2))</f>
        <v/>
      </c>
      <c r="L94" s="27" t="str">
        <f t="shared" si="104"/>
        <v/>
      </c>
      <c r="M94" s="20">
        <f t="shared" si="10"/>
        <v>0</v>
      </c>
      <c r="N94" s="20">
        <f t="shared" si="14"/>
        <v>0</v>
      </c>
      <c r="O94" s="21" t="str">
        <f>IF(A94="","",IF(G94&gt;=asetukset!$B$3,G94-asetukset!$B$3,IF(AND(G94-E94&lt;=asetukset!$B$4,E94&gt;=asetukset!$B$3),1-E94,IF(AND(G94-E94&lt;=asetukset!$B$4,E94&lt;=asetukset!$B$3),asetukset!$B$6,0))))</f>
        <v/>
      </c>
      <c r="P94" s="20">
        <f>IF(F94&gt;D94,G94-asetukset!$B$5,IF(AND(D94=F94,E94&lt;=asetukset!$B$6),G94-E94,0))</f>
        <v>0</v>
      </c>
      <c r="Q94" s="19" t="str">
        <f>IF(and(K94=6,E94&gt;asetukset!$B$7),"", IF(and(K94&lt;&gt;6,L94=6,G94&lt;asetukset!$B$7),G94,IF(K94=6,asetukset!$B$7-E94,IF(K94=6,asetukset!$B$7-E94,IF(K94=6,asetukset!$B$7-E94,"")))))</f>
        <v/>
      </c>
      <c r="R94" s="19" t="str">
        <f t="shared" si="11"/>
        <v/>
      </c>
      <c r="S94" s="19" t="str">
        <f t="shared" si="12"/>
        <v/>
      </c>
      <c r="T94" s="21" t="str">
        <f>IF(A94="","",IF(SUMIFS($M$2:M94,$I$2:I94,I94,$A$2:A94,A94)&lt;=asetukset!$B$2,"",SUMIFS($M$2:M94,$I$2:I94,I94,$A$2:A94,A94)-asetukset!$B$2))</f>
        <v/>
      </c>
    </row>
    <row r="95">
      <c r="A95" s="32"/>
      <c r="B95" s="26"/>
      <c r="C95" s="26"/>
      <c r="D95" s="15">
        <f t="shared" si="2"/>
        <v>0</v>
      </c>
      <c r="E95" s="15">
        <f t="shared" si="3"/>
        <v>0</v>
      </c>
      <c r="F95" s="15">
        <f t="shared" si="4"/>
        <v>0</v>
      </c>
      <c r="G95" s="15">
        <f t="shared" si="5"/>
        <v>0</v>
      </c>
      <c r="H95" s="18" t="str">
        <f t="shared" si="6"/>
        <v/>
      </c>
      <c r="I95" s="18" t="str">
        <f t="shared" si="7"/>
        <v/>
      </c>
      <c r="J95" s="18" t="str">
        <f t="shared" si="8"/>
        <v>-</v>
      </c>
      <c r="K95" s="27" t="str">
        <f t="shared" ref="K95:L95" si="105">IF(A95="","",WEEKDAY(B95,2))</f>
        <v/>
      </c>
      <c r="L95" s="27" t="str">
        <f t="shared" si="105"/>
        <v/>
      </c>
      <c r="M95" s="20">
        <f t="shared" si="10"/>
        <v>0</v>
      </c>
      <c r="N95" s="20">
        <f t="shared" si="14"/>
        <v>0</v>
      </c>
      <c r="O95" s="21" t="str">
        <f>IF(A95="","",IF(G95&gt;=asetukset!$B$3,G95-asetukset!$B$3,IF(AND(G95-E95&lt;=asetukset!$B$4,E95&gt;=asetukset!$B$3),1-E95,IF(AND(G95-E95&lt;=asetukset!$B$4,E95&lt;=asetukset!$B$3),asetukset!$B$6,0))))</f>
        <v/>
      </c>
      <c r="P95" s="20">
        <f>IF(F95&gt;D95,G95-asetukset!$B$5,IF(AND(D95=F95,E95&lt;=asetukset!$B$6),G95-E95,0))</f>
        <v>0</v>
      </c>
      <c r="Q95" s="19" t="str">
        <f>IF(and(K95=6,E95&gt;asetukset!$B$7),"", IF(and(K95&lt;&gt;6,L95=6,G95&lt;asetukset!$B$7),G95,IF(K95=6,asetukset!$B$7-E95,IF(K95=6,asetukset!$B$7-E95,IF(K95=6,asetukset!$B$7-E95,"")))))</f>
        <v/>
      </c>
      <c r="R95" s="19" t="str">
        <f t="shared" si="11"/>
        <v/>
      </c>
      <c r="S95" s="19" t="str">
        <f t="shared" si="12"/>
        <v/>
      </c>
      <c r="T95" s="21" t="str">
        <f>IF(A95="","",IF(SUMIFS($M$2:M95,$I$2:I95,I95,$A$2:A95,A95)&lt;=asetukset!$B$2,"",SUMIFS($M$2:M95,$I$2:I95,I95,$A$2:A95,A95)-asetukset!$B$2))</f>
        <v/>
      </c>
    </row>
    <row r="96">
      <c r="A96" s="32"/>
      <c r="B96" s="26"/>
      <c r="C96" s="26"/>
      <c r="D96" s="15">
        <f t="shared" si="2"/>
        <v>0</v>
      </c>
      <c r="E96" s="15">
        <f t="shared" si="3"/>
        <v>0</v>
      </c>
      <c r="F96" s="15">
        <f t="shared" si="4"/>
        <v>0</v>
      </c>
      <c r="G96" s="15">
        <f t="shared" si="5"/>
        <v>0</v>
      </c>
      <c r="H96" s="18" t="str">
        <f t="shared" si="6"/>
        <v/>
      </c>
      <c r="I96" s="18" t="str">
        <f t="shared" si="7"/>
        <v/>
      </c>
      <c r="J96" s="18" t="str">
        <f t="shared" si="8"/>
        <v>-</v>
      </c>
      <c r="K96" s="27" t="str">
        <f t="shared" ref="K96:L96" si="106">IF(A96="","",WEEKDAY(B96,2))</f>
        <v/>
      </c>
      <c r="L96" s="27" t="str">
        <f t="shared" si="106"/>
        <v/>
      </c>
      <c r="M96" s="20">
        <f t="shared" si="10"/>
        <v>0</v>
      </c>
      <c r="N96" s="20">
        <f t="shared" si="14"/>
        <v>0</v>
      </c>
      <c r="O96" s="21" t="str">
        <f>IF(A96="","",IF(G96&gt;=asetukset!$B$3,G96-asetukset!$B$3,IF(AND(G96-E96&lt;=asetukset!$B$4,E96&gt;=asetukset!$B$3),1-E96,IF(AND(G96-E96&lt;=asetukset!$B$4,E96&lt;=asetukset!$B$3),asetukset!$B$6,0))))</f>
        <v/>
      </c>
      <c r="P96" s="20">
        <f>IF(F96&gt;D96,G96-asetukset!$B$5,IF(AND(D96=F96,E96&lt;=asetukset!$B$6),G96-E96,0))</f>
        <v>0</v>
      </c>
      <c r="Q96" s="19" t="str">
        <f>IF(and(K96=6,E96&gt;asetukset!$B$7),"", IF(and(K96&lt;&gt;6,L96=6,G96&lt;asetukset!$B$7),G96,IF(K96=6,asetukset!$B$7-E96,IF(K96=6,asetukset!$B$7-E96,IF(K96=6,asetukset!$B$7-E96,"")))))</f>
        <v/>
      </c>
      <c r="R96" s="19" t="str">
        <f t="shared" si="11"/>
        <v/>
      </c>
      <c r="S96" s="19" t="str">
        <f t="shared" si="12"/>
        <v/>
      </c>
      <c r="T96" s="21" t="str">
        <f>IF(A96="","",IF(SUMIFS($M$2:M96,$I$2:I96,I96,$A$2:A96,A96)&lt;=asetukset!$B$2,"",SUMIFS($M$2:M96,$I$2:I96,I96,$A$2:A96,A96)-asetukset!$B$2))</f>
        <v/>
      </c>
    </row>
    <row r="97">
      <c r="A97" s="32"/>
      <c r="B97" s="26"/>
      <c r="C97" s="26"/>
      <c r="D97" s="15">
        <f t="shared" si="2"/>
        <v>0</v>
      </c>
      <c r="E97" s="15">
        <f t="shared" si="3"/>
        <v>0</v>
      </c>
      <c r="F97" s="15">
        <f t="shared" si="4"/>
        <v>0</v>
      </c>
      <c r="G97" s="15">
        <f t="shared" si="5"/>
        <v>0</v>
      </c>
      <c r="H97" s="18" t="str">
        <f t="shared" si="6"/>
        <v/>
      </c>
      <c r="I97" s="18" t="str">
        <f t="shared" si="7"/>
        <v/>
      </c>
      <c r="J97" s="18" t="str">
        <f t="shared" si="8"/>
        <v>-</v>
      </c>
      <c r="K97" s="27" t="str">
        <f t="shared" ref="K97:L97" si="107">IF(A97="","",WEEKDAY(B97,2))</f>
        <v/>
      </c>
      <c r="L97" s="27" t="str">
        <f t="shared" si="107"/>
        <v/>
      </c>
      <c r="M97" s="20">
        <f t="shared" si="10"/>
        <v>0</v>
      </c>
      <c r="N97" s="20">
        <f t="shared" si="14"/>
        <v>0</v>
      </c>
      <c r="O97" s="21" t="str">
        <f>IF(A97="","",IF(G97&gt;=asetukset!$B$3,G97-asetukset!$B$3,IF(AND(G97-E97&lt;=asetukset!$B$4,E97&gt;=asetukset!$B$3),1-E97,IF(AND(G97-E97&lt;=asetukset!$B$4,E97&lt;=asetukset!$B$3),asetukset!$B$6,0))))</f>
        <v/>
      </c>
      <c r="P97" s="20">
        <f>IF(F97&gt;D97,G97-asetukset!$B$5,IF(AND(D97=F97,E97&lt;=asetukset!$B$6),G97-E97,0))</f>
        <v>0</v>
      </c>
      <c r="Q97" s="19" t="str">
        <f>IF(and(K97=6,E97&gt;asetukset!$B$7),"", IF(and(K97&lt;&gt;6,L97=6,G97&lt;asetukset!$B$7),G97,IF(K97=6,asetukset!$B$7-E97,IF(K97=6,asetukset!$B$7-E97,IF(K97=6,asetukset!$B$7-E97,"")))))</f>
        <v/>
      </c>
      <c r="R97" s="19" t="str">
        <f t="shared" si="11"/>
        <v/>
      </c>
      <c r="S97" s="19" t="str">
        <f t="shared" si="12"/>
        <v/>
      </c>
      <c r="T97" s="21" t="str">
        <f>IF(A97="","",IF(SUMIFS($M$2:M97,$I$2:I97,I97,$A$2:A97,A97)&lt;=asetukset!$B$2,"",SUMIFS($M$2:M97,$I$2:I97,I97,$A$2:A97,A97)-asetukset!$B$2))</f>
        <v/>
      </c>
    </row>
    <row r="98">
      <c r="A98" s="32"/>
      <c r="B98" s="26"/>
      <c r="C98" s="26"/>
      <c r="D98" s="15">
        <f t="shared" si="2"/>
        <v>0</v>
      </c>
      <c r="E98" s="15">
        <f t="shared" si="3"/>
        <v>0</v>
      </c>
      <c r="F98" s="15">
        <f t="shared" si="4"/>
        <v>0</v>
      </c>
      <c r="G98" s="15">
        <f t="shared" si="5"/>
        <v>0</v>
      </c>
      <c r="H98" s="18" t="str">
        <f t="shared" si="6"/>
        <v/>
      </c>
      <c r="I98" s="18" t="str">
        <f t="shared" si="7"/>
        <v/>
      </c>
      <c r="J98" s="18" t="str">
        <f t="shared" si="8"/>
        <v>-</v>
      </c>
      <c r="K98" s="27" t="str">
        <f t="shared" ref="K98:L98" si="108">IF(A98="","",WEEKDAY(B98,2))</f>
        <v/>
      </c>
      <c r="L98" s="27" t="str">
        <f t="shared" si="108"/>
        <v/>
      </c>
      <c r="M98" s="20">
        <f t="shared" si="10"/>
        <v>0</v>
      </c>
      <c r="N98" s="20">
        <f t="shared" si="14"/>
        <v>0</v>
      </c>
      <c r="O98" s="21" t="str">
        <f>IF(A98="","",IF(G98&gt;=asetukset!$B$3,G98-asetukset!$B$3,IF(AND(G98-E98&lt;=asetukset!$B$4,E98&gt;=asetukset!$B$3),1-E98,IF(AND(G98-E98&lt;=asetukset!$B$4,E98&lt;=asetukset!$B$3),asetukset!$B$6,0))))</f>
        <v/>
      </c>
      <c r="P98" s="20">
        <f>IF(F98&gt;D98,G98-asetukset!$B$5,IF(AND(D98=F98,E98&lt;=asetukset!$B$6),G98-E98,0))</f>
        <v>0</v>
      </c>
      <c r="Q98" s="19" t="str">
        <f>IF(and(K98=6,E98&gt;asetukset!$B$7),"", IF(and(K98&lt;&gt;6,L98=6,G98&lt;asetukset!$B$7),G98,IF(K98=6,asetukset!$B$7-E98,IF(K98=6,asetukset!$B$7-E98,IF(K98=6,asetukset!$B$7-E98,"")))))</f>
        <v/>
      </c>
      <c r="R98" s="19" t="str">
        <f t="shared" si="11"/>
        <v/>
      </c>
      <c r="S98" s="19" t="str">
        <f t="shared" si="12"/>
        <v/>
      </c>
      <c r="T98" s="21" t="str">
        <f>IF(A98="","",IF(SUMIFS($M$2:M98,$I$2:I98,I98,$A$2:A98,A98)&lt;=asetukset!$B$2,"",SUMIFS($M$2:M98,$I$2:I98,I98,$A$2:A98,A98)-asetukset!$B$2))</f>
        <v/>
      </c>
    </row>
    <row r="99">
      <c r="A99" s="32"/>
      <c r="B99" s="26"/>
      <c r="C99" s="26"/>
      <c r="D99" s="15">
        <f t="shared" si="2"/>
        <v>0</v>
      </c>
      <c r="E99" s="15">
        <f t="shared" si="3"/>
        <v>0</v>
      </c>
      <c r="F99" s="15">
        <f t="shared" si="4"/>
        <v>0</v>
      </c>
      <c r="G99" s="15">
        <f t="shared" si="5"/>
        <v>0</v>
      </c>
      <c r="H99" s="18" t="str">
        <f t="shared" si="6"/>
        <v/>
      </c>
      <c r="I99" s="18" t="str">
        <f t="shared" si="7"/>
        <v/>
      </c>
      <c r="J99" s="18" t="str">
        <f t="shared" si="8"/>
        <v>-</v>
      </c>
      <c r="K99" s="27" t="str">
        <f t="shared" ref="K99:L99" si="109">IF(A99="","",WEEKDAY(B99,2))</f>
        <v/>
      </c>
      <c r="L99" s="27" t="str">
        <f t="shared" si="109"/>
        <v/>
      </c>
      <c r="M99" s="20">
        <f t="shared" si="10"/>
        <v>0</v>
      </c>
      <c r="N99" s="20">
        <f t="shared" si="14"/>
        <v>0</v>
      </c>
      <c r="O99" s="21" t="str">
        <f>IF(A99="","",IF(G99&gt;=asetukset!$B$3,G99-asetukset!$B$3,IF(AND(G99-E99&lt;=asetukset!$B$4,E99&gt;=asetukset!$B$3),1-E99,IF(AND(G99-E99&lt;=asetukset!$B$4,E99&lt;=asetukset!$B$3),asetukset!$B$6,0))))</f>
        <v/>
      </c>
      <c r="P99" s="20">
        <f>IF(F99&gt;D99,G99-asetukset!$B$5,IF(AND(D99=F99,E99&lt;=asetukset!$B$6),G99-E99,0))</f>
        <v>0</v>
      </c>
      <c r="Q99" s="19" t="str">
        <f>IF(and(K99=6,E99&gt;asetukset!$B$7),"", IF(and(K99&lt;&gt;6,L99=6,G99&lt;asetukset!$B$7),G99,IF(K99=6,asetukset!$B$7-E99,IF(K99=6,asetukset!$B$7-E99,IF(K99=6,asetukset!$B$7-E99,"")))))</f>
        <v/>
      </c>
      <c r="R99" s="19" t="str">
        <f t="shared" si="11"/>
        <v/>
      </c>
      <c r="S99" s="19" t="str">
        <f t="shared" si="12"/>
        <v/>
      </c>
      <c r="T99" s="21" t="str">
        <f>IF(A99="","",IF(SUMIFS($M$2:M99,$I$2:I99,I99,$A$2:A99,A99)&lt;=asetukset!$B$2,"",SUMIFS($M$2:M99,$I$2:I99,I99,$A$2:A99,A99)-asetukset!$B$2))</f>
        <v/>
      </c>
    </row>
    <row r="100">
      <c r="A100" s="32"/>
      <c r="B100" s="26"/>
      <c r="C100" s="26"/>
      <c r="D100" s="15">
        <f t="shared" si="2"/>
        <v>0</v>
      </c>
      <c r="E100" s="15">
        <f t="shared" si="3"/>
        <v>0</v>
      </c>
      <c r="F100" s="15">
        <f t="shared" si="4"/>
        <v>0</v>
      </c>
      <c r="G100" s="15">
        <f t="shared" si="5"/>
        <v>0</v>
      </c>
      <c r="H100" s="18" t="str">
        <f t="shared" si="6"/>
        <v/>
      </c>
      <c r="I100" s="18" t="str">
        <f t="shared" si="7"/>
        <v/>
      </c>
      <c r="J100" s="18" t="str">
        <f t="shared" si="8"/>
        <v>-</v>
      </c>
      <c r="K100" s="27" t="str">
        <f t="shared" ref="K100:L100" si="110">IF(A100="","",WEEKDAY(B100,2))</f>
        <v/>
      </c>
      <c r="L100" s="27" t="str">
        <f t="shared" si="110"/>
        <v/>
      </c>
      <c r="M100" s="20">
        <f t="shared" si="10"/>
        <v>0</v>
      </c>
      <c r="N100" s="20">
        <f t="shared" si="14"/>
        <v>0</v>
      </c>
      <c r="O100" s="21" t="str">
        <f>IF(A100="","",IF(G100&gt;=asetukset!$B$3,G100-asetukset!$B$3,IF(AND(G100-E100&lt;=asetukset!$B$4,E100&gt;=asetukset!$B$3),1-E100,IF(AND(G100-E100&lt;=asetukset!$B$4,E100&lt;=asetukset!$B$3),asetukset!$B$6,0))))</f>
        <v/>
      </c>
      <c r="P100" s="20">
        <f>IF(F100&gt;D100,G100-asetukset!$B$5,IF(AND(D100=F100,E100&lt;=asetukset!$B$6),G100-E100,0))</f>
        <v>0</v>
      </c>
      <c r="Q100" s="19" t="str">
        <f>IF(and(K100=6,E100&gt;asetukset!$B$7),"", IF(and(K100&lt;&gt;6,L100=6,G100&lt;asetukset!$B$7),G100,IF(K100=6,asetukset!$B$7-E100,IF(K100=6,asetukset!$B$7-E100,IF(K100=6,asetukset!$B$7-E100,"")))))</f>
        <v/>
      </c>
      <c r="R100" s="19" t="str">
        <f t="shared" si="11"/>
        <v/>
      </c>
      <c r="S100" s="19" t="str">
        <f t="shared" si="12"/>
        <v/>
      </c>
      <c r="T100" s="21" t="str">
        <f>IF(A100="","",IF(SUMIFS($M$2:M100,$I$2:I100,I100,$A$2:A100,A100)&lt;=asetukset!$B$2,"",SUMIFS($M$2:M100,$I$2:I100,I100,$A$2:A100,A100)-asetukset!$B$2))</f>
        <v/>
      </c>
    </row>
    <row r="101">
      <c r="A101" s="32"/>
      <c r="B101" s="26"/>
      <c r="C101" s="26"/>
      <c r="D101" s="15">
        <f t="shared" si="2"/>
        <v>0</v>
      </c>
      <c r="E101" s="15">
        <f t="shared" si="3"/>
        <v>0</v>
      </c>
      <c r="F101" s="15">
        <f t="shared" si="4"/>
        <v>0</v>
      </c>
      <c r="G101" s="15">
        <f t="shared" si="5"/>
        <v>0</v>
      </c>
      <c r="H101" s="18" t="str">
        <f t="shared" si="6"/>
        <v/>
      </c>
      <c r="I101" s="18" t="str">
        <f t="shared" si="7"/>
        <v/>
      </c>
      <c r="J101" s="18" t="str">
        <f t="shared" si="8"/>
        <v>-</v>
      </c>
      <c r="K101" s="27" t="str">
        <f t="shared" ref="K101:L101" si="111">IF(A101="","",WEEKDAY(B101,2))</f>
        <v/>
      </c>
      <c r="L101" s="27" t="str">
        <f t="shared" si="111"/>
        <v/>
      </c>
      <c r="M101" s="20">
        <f t="shared" si="10"/>
        <v>0</v>
      </c>
      <c r="N101" s="20">
        <f t="shared" si="14"/>
        <v>0</v>
      </c>
      <c r="O101" s="21" t="str">
        <f>IF(A101="","",IF(G101&gt;=asetukset!$B$3,G101-asetukset!$B$3,IF(AND(G101-E101&lt;=asetukset!$B$4,E101&gt;=asetukset!$B$3),1-E101,IF(AND(G101-E101&lt;=asetukset!$B$4,E101&lt;=asetukset!$B$3),asetukset!$B$6,0))))</f>
        <v/>
      </c>
      <c r="P101" s="20">
        <f>IF(F101&gt;D101,G101-asetukset!$B$5,IF(AND(D101=F101,E101&lt;=asetukset!$B$6),G101-E101,0))</f>
        <v>0</v>
      </c>
      <c r="Q101" s="19" t="str">
        <f>IF(and(K101=6,E101&gt;asetukset!$B$7),"", IF(and(K101&lt;&gt;6,L101=6,G101&lt;asetukset!$B$7),G101,IF(K101=6,asetukset!$B$7-E101,IF(K101=6,asetukset!$B$7-E101,IF(K101=6,asetukset!$B$7-E101,"")))))</f>
        <v/>
      </c>
      <c r="R101" s="19" t="str">
        <f t="shared" si="11"/>
        <v/>
      </c>
      <c r="S101" s="19" t="str">
        <f t="shared" si="12"/>
        <v/>
      </c>
      <c r="T101" s="21" t="str">
        <f>IF(A101="","",IF(SUMIFS($M$2:M101,$I$2:I101,I101,$A$2:A101,A101)&lt;=asetukset!$B$2,"",SUMIFS($M$2:M101,$I$2:I101,I101,$A$2:A101,A101)-asetukset!$B$2))</f>
        <v/>
      </c>
    </row>
    <row r="102">
      <c r="A102" s="32"/>
      <c r="B102" s="26"/>
      <c r="C102" s="26"/>
      <c r="D102" s="15">
        <f t="shared" si="2"/>
        <v>0</v>
      </c>
      <c r="E102" s="15">
        <f t="shared" si="3"/>
        <v>0</v>
      </c>
      <c r="F102" s="15">
        <f t="shared" si="4"/>
        <v>0</v>
      </c>
      <c r="G102" s="15">
        <f t="shared" si="5"/>
        <v>0</v>
      </c>
      <c r="H102" s="18" t="str">
        <f t="shared" si="6"/>
        <v/>
      </c>
      <c r="I102" s="18" t="str">
        <f t="shared" si="7"/>
        <v/>
      </c>
      <c r="J102" s="18" t="str">
        <f t="shared" si="8"/>
        <v>-</v>
      </c>
      <c r="K102" s="27" t="str">
        <f t="shared" ref="K102:L102" si="112">IF(A102="","",WEEKDAY(B102,2))</f>
        <v/>
      </c>
      <c r="L102" s="27" t="str">
        <f t="shared" si="112"/>
        <v/>
      </c>
      <c r="M102" s="20">
        <f t="shared" si="10"/>
        <v>0</v>
      </c>
      <c r="N102" s="20">
        <f t="shared" si="14"/>
        <v>0</v>
      </c>
      <c r="O102" s="21" t="str">
        <f>IF(A102="","",IF(G102&gt;=asetukset!$B$3,G102-asetukset!$B$3,IF(AND(G102-E102&lt;=asetukset!$B$4,E102&gt;=asetukset!$B$3),1-E102,IF(AND(G102-E102&lt;=asetukset!$B$4,E102&lt;=asetukset!$B$3),asetukset!$B$6,0))))</f>
        <v/>
      </c>
      <c r="P102" s="20">
        <f>IF(F102&gt;D102,G102-asetukset!$B$5,IF(AND(D102=F102,E102&lt;=asetukset!$B$6),G102-E102,0))</f>
        <v>0</v>
      </c>
      <c r="Q102" s="19" t="str">
        <f>IF(and(K102=6,E102&gt;asetukset!$B$7),"", IF(and(K102&lt;&gt;6,L102=6,G102&lt;asetukset!$B$7),G102,IF(K102=6,asetukset!$B$7-E102,IF(K102=6,asetukset!$B$7-E102,IF(K102=6,asetukset!$B$7-E102,"")))))</f>
        <v/>
      </c>
      <c r="R102" s="19" t="str">
        <f t="shared" si="11"/>
        <v/>
      </c>
      <c r="S102" s="19" t="str">
        <f t="shared" si="12"/>
        <v/>
      </c>
      <c r="T102" s="21" t="str">
        <f>IF(A102="","",IF(SUMIFS($M$2:M102,$I$2:I102,I102,$A$2:A102,A102)&lt;=asetukset!$B$2,"",SUMIFS($M$2:M102,$I$2:I102,I102,$A$2:A102,A102)-asetukset!$B$2))</f>
        <v/>
      </c>
    </row>
    <row r="103">
      <c r="A103" s="32"/>
      <c r="B103" s="26"/>
      <c r="C103" s="26"/>
      <c r="D103" s="15">
        <f t="shared" si="2"/>
        <v>0</v>
      </c>
      <c r="E103" s="15">
        <f t="shared" si="3"/>
        <v>0</v>
      </c>
      <c r="F103" s="15">
        <f t="shared" si="4"/>
        <v>0</v>
      </c>
      <c r="G103" s="15">
        <f t="shared" si="5"/>
        <v>0</v>
      </c>
      <c r="H103" s="18" t="str">
        <f t="shared" si="6"/>
        <v/>
      </c>
      <c r="I103" s="18" t="str">
        <f t="shared" si="7"/>
        <v/>
      </c>
      <c r="J103" s="18" t="str">
        <f t="shared" si="8"/>
        <v>-</v>
      </c>
      <c r="K103" s="27" t="str">
        <f t="shared" ref="K103:L103" si="113">IF(A103="","",WEEKDAY(B103,2))</f>
        <v/>
      </c>
      <c r="L103" s="27" t="str">
        <f t="shared" si="113"/>
        <v/>
      </c>
      <c r="M103" s="20">
        <f t="shared" si="10"/>
        <v>0</v>
      </c>
      <c r="N103" s="20">
        <f t="shared" si="14"/>
        <v>0</v>
      </c>
      <c r="O103" s="21" t="str">
        <f>IF(A103="","",IF(G103&gt;=asetukset!$B$3,G103-asetukset!$B$3,IF(AND(G103-E103&lt;=asetukset!$B$4,E103&gt;=asetukset!$B$3),1-E103,IF(AND(G103-E103&lt;=asetukset!$B$4,E103&lt;=asetukset!$B$3),asetukset!$B$6,0))))</f>
        <v/>
      </c>
      <c r="P103" s="20">
        <f>IF(F103&gt;D103,G103-asetukset!$B$5,IF(AND(D103=F103,E103&lt;=asetukset!$B$6),G103-E103,0))</f>
        <v>0</v>
      </c>
      <c r="Q103" s="19" t="str">
        <f>IF(and(K103=6,E103&gt;asetukset!$B$7),"", IF(and(K103&lt;&gt;6,L103=6,G103&lt;asetukset!$B$7),G103,IF(K103=6,asetukset!$B$7-E103,IF(K103=6,asetukset!$B$7-E103,IF(K103=6,asetukset!$B$7-E103,"")))))</f>
        <v/>
      </c>
      <c r="R103" s="19" t="str">
        <f t="shared" si="11"/>
        <v/>
      </c>
      <c r="S103" s="19" t="str">
        <f t="shared" si="12"/>
        <v/>
      </c>
      <c r="T103" s="21" t="str">
        <f>IF(A103="","",IF(SUMIFS($M$2:M103,$I$2:I103,I103,$A$2:A103,A103)&lt;=asetukset!$B$2,"",SUMIFS($M$2:M103,$I$2:I103,I103,$A$2:A103,A103)-asetukset!$B$2))</f>
        <v/>
      </c>
    </row>
    <row r="104">
      <c r="A104" s="32"/>
      <c r="B104" s="26"/>
      <c r="C104" s="26"/>
      <c r="D104" s="15">
        <f t="shared" si="2"/>
        <v>0</v>
      </c>
      <c r="E104" s="15">
        <f t="shared" si="3"/>
        <v>0</v>
      </c>
      <c r="F104" s="15">
        <f t="shared" si="4"/>
        <v>0</v>
      </c>
      <c r="G104" s="15">
        <f t="shared" si="5"/>
        <v>0</v>
      </c>
      <c r="H104" s="18" t="str">
        <f t="shared" si="6"/>
        <v/>
      </c>
      <c r="I104" s="18" t="str">
        <f t="shared" si="7"/>
        <v/>
      </c>
      <c r="J104" s="18" t="str">
        <f t="shared" si="8"/>
        <v>-</v>
      </c>
      <c r="K104" s="27" t="str">
        <f t="shared" ref="K104:L104" si="114">IF(A104="","",WEEKDAY(B104,2))</f>
        <v/>
      </c>
      <c r="L104" s="27" t="str">
        <f t="shared" si="114"/>
        <v/>
      </c>
      <c r="M104" s="20">
        <f t="shared" si="10"/>
        <v>0</v>
      </c>
      <c r="N104" s="20">
        <f t="shared" si="14"/>
        <v>0</v>
      </c>
      <c r="O104" s="21" t="str">
        <f>IF(A104="","",IF(G104&gt;=asetukset!$B$3,G104-asetukset!$B$3,IF(AND(G104-E104&lt;=asetukset!$B$4,E104&gt;=asetukset!$B$3),1-E104,IF(AND(G104-E104&lt;=asetukset!$B$4,E104&lt;=asetukset!$B$3),asetukset!$B$6,0))))</f>
        <v/>
      </c>
      <c r="P104" s="20">
        <f>IF(F104&gt;D104,G104-asetukset!$B$5,IF(AND(D104=F104,E104&lt;=asetukset!$B$6),G104-E104,0))</f>
        <v>0</v>
      </c>
      <c r="Q104" s="19" t="str">
        <f>IF(and(K104=6,E104&gt;asetukset!$B$7),"", IF(and(K104&lt;&gt;6,L104=6,G104&lt;asetukset!$B$7),G104,IF(K104=6,asetukset!$B$7-E104,IF(K104=6,asetukset!$B$7-E104,IF(K104=6,asetukset!$B$7-E104,"")))))</f>
        <v/>
      </c>
      <c r="R104" s="19" t="str">
        <f t="shared" si="11"/>
        <v/>
      </c>
      <c r="S104" s="19" t="str">
        <f t="shared" si="12"/>
        <v/>
      </c>
      <c r="T104" s="21" t="str">
        <f>IF(A104="","",IF(SUMIFS($M$2:M104,$I$2:I104,I104,$A$2:A104,A104)&lt;=asetukset!$B$2,"",SUMIFS($M$2:M104,$I$2:I104,I104,$A$2:A104,A104)-asetukset!$B$2))</f>
        <v/>
      </c>
    </row>
    <row r="105">
      <c r="A105" s="32"/>
      <c r="B105" s="26"/>
      <c r="C105" s="26"/>
      <c r="D105" s="15">
        <f t="shared" si="2"/>
        <v>0</v>
      </c>
      <c r="E105" s="15">
        <f t="shared" si="3"/>
        <v>0</v>
      </c>
      <c r="F105" s="15">
        <f t="shared" si="4"/>
        <v>0</v>
      </c>
      <c r="G105" s="15">
        <f t="shared" si="5"/>
        <v>0</v>
      </c>
      <c r="H105" s="18" t="str">
        <f t="shared" si="6"/>
        <v/>
      </c>
      <c r="I105" s="18" t="str">
        <f t="shared" si="7"/>
        <v/>
      </c>
      <c r="J105" s="18" t="str">
        <f t="shared" si="8"/>
        <v>-</v>
      </c>
      <c r="K105" s="27" t="str">
        <f t="shared" ref="K105:L105" si="115">IF(A105="","",WEEKDAY(B105,2))</f>
        <v/>
      </c>
      <c r="L105" s="27" t="str">
        <f t="shared" si="115"/>
        <v/>
      </c>
      <c r="M105" s="20">
        <f t="shared" si="10"/>
        <v>0</v>
      </c>
      <c r="N105" s="20">
        <f t="shared" si="14"/>
        <v>0</v>
      </c>
      <c r="O105" s="21" t="str">
        <f>IF(A105="","",IF(G105&gt;=asetukset!$B$3,G105-asetukset!$B$3,IF(AND(G105-E105&lt;=asetukset!$B$4,E105&gt;=asetukset!$B$3),1-E105,IF(AND(G105-E105&lt;=asetukset!$B$4,E105&lt;=asetukset!$B$3),asetukset!$B$6,0))))</f>
        <v/>
      </c>
      <c r="P105" s="20">
        <f>IF(F105&gt;D105,G105-asetukset!$B$5,IF(AND(D105=F105,E105&lt;=asetukset!$B$6),G105-E105,0))</f>
        <v>0</v>
      </c>
      <c r="Q105" s="19" t="str">
        <f>IF(and(K105=6,E105&gt;asetukset!$B$7),"", IF(and(K105&lt;&gt;6,L105=6,G105&lt;asetukset!$B$7),G105,IF(K105=6,asetukset!$B$7-E105,IF(K105=6,asetukset!$B$7-E105,IF(K105=6,asetukset!$B$7-E105,"")))))</f>
        <v/>
      </c>
      <c r="R105" s="19" t="str">
        <f t="shared" si="11"/>
        <v/>
      </c>
      <c r="S105" s="19" t="str">
        <f t="shared" si="12"/>
        <v/>
      </c>
      <c r="T105" s="21" t="str">
        <f>IF(A105="","",IF(SUMIFS($M$2:M105,$I$2:I105,I105,$A$2:A105,A105)&lt;=asetukset!$B$2,"",SUMIFS($M$2:M105,$I$2:I105,I105,$A$2:A105,A105)-asetukset!$B$2))</f>
        <v/>
      </c>
    </row>
    <row r="106">
      <c r="A106" s="32"/>
      <c r="B106" s="26"/>
      <c r="C106" s="26"/>
      <c r="D106" s="15">
        <f t="shared" si="2"/>
        <v>0</v>
      </c>
      <c r="E106" s="15">
        <f t="shared" si="3"/>
        <v>0</v>
      </c>
      <c r="F106" s="15">
        <f t="shared" si="4"/>
        <v>0</v>
      </c>
      <c r="G106" s="15">
        <f t="shared" si="5"/>
        <v>0</v>
      </c>
      <c r="H106" s="18" t="str">
        <f t="shared" si="6"/>
        <v/>
      </c>
      <c r="I106" s="18" t="str">
        <f t="shared" si="7"/>
        <v/>
      </c>
      <c r="J106" s="18" t="str">
        <f t="shared" si="8"/>
        <v>-</v>
      </c>
      <c r="K106" s="27" t="str">
        <f t="shared" ref="K106:L106" si="116">IF(A106="","",WEEKDAY(B106,2))</f>
        <v/>
      </c>
      <c r="L106" s="27" t="str">
        <f t="shared" si="116"/>
        <v/>
      </c>
      <c r="M106" s="20">
        <f t="shared" si="10"/>
        <v>0</v>
      </c>
      <c r="N106" s="20">
        <f t="shared" si="14"/>
        <v>0</v>
      </c>
      <c r="O106" s="21" t="str">
        <f>IF(A106="","",IF(G106&gt;=asetukset!$B$3,G106-asetukset!$B$3,IF(AND(G106-E106&lt;=asetukset!$B$4,E106&gt;=asetukset!$B$3),1-E106,IF(AND(G106-E106&lt;=asetukset!$B$4,E106&lt;=asetukset!$B$3),asetukset!$B$6,0))))</f>
        <v/>
      </c>
      <c r="P106" s="20">
        <f>IF(F106&gt;D106,G106-asetukset!$B$5,IF(AND(D106=F106,E106&lt;=asetukset!$B$6),G106-E106,0))</f>
        <v>0</v>
      </c>
      <c r="Q106" s="19" t="str">
        <f>IF(and(K106=6,E106&gt;asetukset!$B$7),"", IF(and(K106&lt;&gt;6,L106=6,G106&lt;asetukset!$B$7),G106,IF(K106=6,asetukset!$B$7-E106,IF(K106=6,asetukset!$B$7-E106,IF(K106=6,asetukset!$B$7-E106,"")))))</f>
        <v/>
      </c>
      <c r="R106" s="19" t="str">
        <f t="shared" si="11"/>
        <v/>
      </c>
      <c r="S106" s="19" t="str">
        <f t="shared" si="12"/>
        <v/>
      </c>
      <c r="T106" s="21" t="str">
        <f>IF(A106="","",IF(SUMIFS($M$2:M106,$I$2:I106,I106,$A$2:A106,A106)&lt;=asetukset!$B$2,"",SUMIFS($M$2:M106,$I$2:I106,I106,$A$2:A106,A106)-asetukset!$B$2))</f>
        <v/>
      </c>
    </row>
    <row r="107">
      <c r="A107" s="32"/>
      <c r="B107" s="26"/>
      <c r="C107" s="26"/>
      <c r="D107" s="15">
        <f t="shared" si="2"/>
        <v>0</v>
      </c>
      <c r="E107" s="15">
        <f t="shared" si="3"/>
        <v>0</v>
      </c>
      <c r="F107" s="15">
        <f t="shared" si="4"/>
        <v>0</v>
      </c>
      <c r="G107" s="15">
        <f t="shared" si="5"/>
        <v>0</v>
      </c>
      <c r="H107" s="18" t="str">
        <f t="shared" si="6"/>
        <v/>
      </c>
      <c r="I107" s="18" t="str">
        <f t="shared" si="7"/>
        <v/>
      </c>
      <c r="J107" s="18" t="str">
        <f t="shared" si="8"/>
        <v>-</v>
      </c>
      <c r="K107" s="27" t="str">
        <f t="shared" ref="K107:L107" si="117">IF(A107="","",WEEKDAY(B107,2))</f>
        <v/>
      </c>
      <c r="L107" s="27" t="str">
        <f t="shared" si="117"/>
        <v/>
      </c>
      <c r="M107" s="20">
        <f t="shared" si="10"/>
        <v>0</v>
      </c>
      <c r="N107" s="20">
        <f t="shared" si="14"/>
        <v>0</v>
      </c>
      <c r="O107" s="21" t="str">
        <f>IF(A107="","",IF(G107&gt;=asetukset!$B$3,G107-asetukset!$B$3,IF(AND(G107-E107&lt;=asetukset!$B$4,E107&gt;=asetukset!$B$3),1-E107,IF(AND(G107-E107&lt;=asetukset!$B$4,E107&lt;=asetukset!$B$3),asetukset!$B$6,0))))</f>
        <v/>
      </c>
      <c r="P107" s="20">
        <f>IF(F107&gt;D107,G107-asetukset!$B$5,IF(AND(D107=F107,E107&lt;=asetukset!$B$6),G107-E107,0))</f>
        <v>0</v>
      </c>
      <c r="Q107" s="19" t="str">
        <f>IF(and(K107=6,E107&gt;asetukset!$B$7),"", IF(and(K107&lt;&gt;6,L107=6,G107&lt;asetukset!$B$7),G107,IF(K107=6,asetukset!$B$7-E107,IF(K107=6,asetukset!$B$7-E107,IF(K107=6,asetukset!$B$7-E107,"")))))</f>
        <v/>
      </c>
      <c r="R107" s="19" t="str">
        <f t="shared" si="11"/>
        <v/>
      </c>
      <c r="S107" s="19" t="str">
        <f t="shared" si="12"/>
        <v/>
      </c>
      <c r="T107" s="21" t="str">
        <f>IF(A107="","",IF(SUMIFS($M$2:M107,$I$2:I107,I107,$A$2:A107,A107)&lt;=asetukset!$B$2,"",SUMIFS($M$2:M107,$I$2:I107,I107,$A$2:A107,A107)-asetukset!$B$2))</f>
        <v/>
      </c>
    </row>
    <row r="108">
      <c r="A108" s="32"/>
      <c r="B108" s="26"/>
      <c r="C108" s="26"/>
      <c r="D108" s="15">
        <f t="shared" si="2"/>
        <v>0</v>
      </c>
      <c r="E108" s="15">
        <f t="shared" si="3"/>
        <v>0</v>
      </c>
      <c r="F108" s="15">
        <f t="shared" si="4"/>
        <v>0</v>
      </c>
      <c r="G108" s="15">
        <f t="shared" si="5"/>
        <v>0</v>
      </c>
      <c r="H108" s="18" t="str">
        <f t="shared" si="6"/>
        <v/>
      </c>
      <c r="I108" s="18" t="str">
        <f t="shared" si="7"/>
        <v/>
      </c>
      <c r="J108" s="18" t="str">
        <f t="shared" si="8"/>
        <v>-</v>
      </c>
      <c r="K108" s="27" t="str">
        <f t="shared" ref="K108:L108" si="118">IF(A108="","",WEEKDAY(B108,2))</f>
        <v/>
      </c>
      <c r="L108" s="27" t="str">
        <f t="shared" si="118"/>
        <v/>
      </c>
      <c r="M108" s="20">
        <f t="shared" si="10"/>
        <v>0</v>
      </c>
      <c r="N108" s="20">
        <f t="shared" si="14"/>
        <v>0</v>
      </c>
      <c r="O108" s="21" t="str">
        <f>IF(A108="","",IF(G108&gt;=asetukset!$B$3,G108-asetukset!$B$3,IF(AND(G108-E108&lt;=asetukset!$B$4,E108&gt;=asetukset!$B$3),1-E108,IF(AND(G108-E108&lt;=asetukset!$B$4,E108&lt;=asetukset!$B$3),asetukset!$B$6,0))))</f>
        <v/>
      </c>
      <c r="P108" s="20">
        <f>IF(F108&gt;D108,G108-asetukset!$B$5,IF(AND(D108=F108,E108&lt;=asetukset!$B$6),G108-E108,0))</f>
        <v>0</v>
      </c>
      <c r="Q108" s="19" t="str">
        <f>IF(and(K108=6,E108&gt;asetukset!$B$7),"", IF(and(K108&lt;&gt;6,L108=6,G108&lt;asetukset!$B$7),G108,IF(K108=6,asetukset!$B$7-E108,IF(K108=6,asetukset!$B$7-E108,IF(K108=6,asetukset!$B$7-E108,"")))))</f>
        <v/>
      </c>
      <c r="R108" s="19" t="str">
        <f t="shared" si="11"/>
        <v/>
      </c>
      <c r="S108" s="19" t="str">
        <f t="shared" si="12"/>
        <v/>
      </c>
      <c r="T108" s="21" t="str">
        <f>IF(A108="","",IF(SUMIFS($M$2:M108,$I$2:I108,I108,$A$2:A108,A108)&lt;=asetukset!$B$2,"",SUMIFS($M$2:M108,$I$2:I108,I108,$A$2:A108,A108)-asetukset!$B$2))</f>
        <v/>
      </c>
    </row>
    <row r="109">
      <c r="A109" s="32"/>
      <c r="B109" s="26"/>
      <c r="C109" s="26"/>
      <c r="D109" s="15">
        <f t="shared" si="2"/>
        <v>0</v>
      </c>
      <c r="E109" s="15">
        <f t="shared" si="3"/>
        <v>0</v>
      </c>
      <c r="F109" s="15">
        <f t="shared" si="4"/>
        <v>0</v>
      </c>
      <c r="G109" s="15">
        <f t="shared" si="5"/>
        <v>0</v>
      </c>
      <c r="H109" s="18" t="str">
        <f t="shared" si="6"/>
        <v/>
      </c>
      <c r="I109" s="18" t="str">
        <f t="shared" si="7"/>
        <v/>
      </c>
      <c r="J109" s="18" t="str">
        <f t="shared" si="8"/>
        <v>-</v>
      </c>
      <c r="K109" s="27" t="str">
        <f t="shared" ref="K109:L109" si="119">IF(A109="","",WEEKDAY(B109,2))</f>
        <v/>
      </c>
      <c r="L109" s="27" t="str">
        <f t="shared" si="119"/>
        <v/>
      </c>
      <c r="M109" s="20">
        <f t="shared" si="10"/>
        <v>0</v>
      </c>
      <c r="N109" s="20">
        <f t="shared" si="14"/>
        <v>0</v>
      </c>
      <c r="O109" s="21" t="str">
        <f>IF(A109="","",IF(G109&gt;=asetukset!$B$3,G109-asetukset!$B$3,IF(AND(G109-E109&lt;=asetukset!$B$4,E109&gt;=asetukset!$B$3),1-E109,IF(AND(G109-E109&lt;=asetukset!$B$4,E109&lt;=asetukset!$B$3),asetukset!$B$6,0))))</f>
        <v/>
      </c>
      <c r="P109" s="20">
        <f>IF(F109&gt;D109,G109-asetukset!$B$5,IF(AND(D109=F109,E109&lt;=asetukset!$B$6),G109-E109,0))</f>
        <v>0</v>
      </c>
      <c r="Q109" s="19" t="str">
        <f>IF(and(K109=6,E109&gt;asetukset!$B$7),"", IF(and(K109&lt;&gt;6,L109=6,G109&lt;asetukset!$B$7),G109,IF(K109=6,asetukset!$B$7-E109,IF(K109=6,asetukset!$B$7-E109,IF(K109=6,asetukset!$B$7-E109,"")))))</f>
        <v/>
      </c>
      <c r="R109" s="19" t="str">
        <f t="shared" si="11"/>
        <v/>
      </c>
      <c r="S109" s="19" t="str">
        <f t="shared" si="12"/>
        <v/>
      </c>
      <c r="T109" s="21" t="str">
        <f>IF(A109="","",IF(SUMIFS($M$2:M109,$I$2:I109,I109,$A$2:A109,A109)&lt;=asetukset!$B$2,"",SUMIFS($M$2:M109,$I$2:I109,I109,$A$2:A109,A109)-asetukset!$B$2))</f>
        <v/>
      </c>
    </row>
    <row r="110">
      <c r="A110" s="32"/>
      <c r="B110" s="26"/>
      <c r="C110" s="26"/>
      <c r="D110" s="15">
        <f t="shared" si="2"/>
        <v>0</v>
      </c>
      <c r="E110" s="15">
        <f t="shared" si="3"/>
        <v>0</v>
      </c>
      <c r="F110" s="15">
        <f t="shared" si="4"/>
        <v>0</v>
      </c>
      <c r="G110" s="15">
        <f t="shared" si="5"/>
        <v>0</v>
      </c>
      <c r="H110" s="18" t="str">
        <f t="shared" si="6"/>
        <v/>
      </c>
      <c r="I110" s="18" t="str">
        <f t="shared" si="7"/>
        <v/>
      </c>
      <c r="J110" s="18" t="str">
        <f t="shared" si="8"/>
        <v>-</v>
      </c>
      <c r="K110" s="27" t="str">
        <f t="shared" ref="K110:L110" si="120">IF(A110="","",WEEKDAY(B110,2))</f>
        <v/>
      </c>
      <c r="L110" s="27" t="str">
        <f t="shared" si="120"/>
        <v/>
      </c>
      <c r="M110" s="20">
        <f t="shared" si="10"/>
        <v>0</v>
      </c>
      <c r="N110" s="20">
        <f t="shared" si="14"/>
        <v>0</v>
      </c>
      <c r="O110" s="21" t="str">
        <f>IF(A110="","",IF(G110&gt;=asetukset!$B$3,G110-asetukset!$B$3,IF(AND(G110-E110&lt;=asetukset!$B$4,E110&gt;=asetukset!$B$3),1-E110,IF(AND(G110-E110&lt;=asetukset!$B$4,E110&lt;=asetukset!$B$3),asetukset!$B$6,0))))</f>
        <v/>
      </c>
      <c r="P110" s="20">
        <f>IF(F110&gt;D110,G110-asetukset!$B$5,IF(AND(D110=F110,E110&lt;=asetukset!$B$6),G110-E110,0))</f>
        <v>0</v>
      </c>
      <c r="Q110" s="19" t="str">
        <f>IF(and(K110=6,E110&gt;asetukset!$B$7),"", IF(and(K110&lt;&gt;6,L110=6,G110&lt;asetukset!$B$7),G110,IF(K110=6,asetukset!$B$7-E110,IF(K110=6,asetukset!$B$7-E110,IF(K110=6,asetukset!$B$7-E110,"")))))</f>
        <v/>
      </c>
      <c r="R110" s="19" t="str">
        <f t="shared" si="11"/>
        <v/>
      </c>
      <c r="S110" s="19" t="str">
        <f t="shared" si="12"/>
        <v/>
      </c>
      <c r="T110" s="21" t="str">
        <f>IF(A110="","",IF(SUMIFS($M$2:M110,$I$2:I110,I110,$A$2:A110,A110)&lt;=asetukset!$B$2,"",SUMIFS($M$2:M110,$I$2:I110,I110,$A$2:A110,A110)-asetukset!$B$2))</f>
        <v/>
      </c>
    </row>
    <row r="111">
      <c r="A111" s="32"/>
      <c r="B111" s="26"/>
      <c r="C111" s="26"/>
      <c r="D111" s="15">
        <f t="shared" si="2"/>
        <v>0</v>
      </c>
      <c r="E111" s="15">
        <f t="shared" si="3"/>
        <v>0</v>
      </c>
      <c r="F111" s="15">
        <f t="shared" si="4"/>
        <v>0</v>
      </c>
      <c r="G111" s="15">
        <f t="shared" si="5"/>
        <v>0</v>
      </c>
      <c r="H111" s="18" t="str">
        <f t="shared" si="6"/>
        <v/>
      </c>
      <c r="I111" s="18" t="str">
        <f t="shared" si="7"/>
        <v/>
      </c>
      <c r="J111" s="18" t="str">
        <f t="shared" si="8"/>
        <v>-</v>
      </c>
      <c r="K111" s="27" t="str">
        <f t="shared" ref="K111:L111" si="121">IF(A111="","",WEEKDAY(B111,2))</f>
        <v/>
      </c>
      <c r="L111" s="27" t="str">
        <f t="shared" si="121"/>
        <v/>
      </c>
      <c r="M111" s="20">
        <f t="shared" si="10"/>
        <v>0</v>
      </c>
      <c r="N111" s="20">
        <f t="shared" si="14"/>
        <v>0</v>
      </c>
      <c r="O111" s="21" t="str">
        <f>IF(A111="","",IF(G111&gt;=asetukset!$B$3,G111-asetukset!$B$3,IF(AND(G111-E111&lt;=asetukset!$B$4,E111&gt;=asetukset!$B$3),1-E111,IF(AND(G111-E111&lt;=asetukset!$B$4,E111&lt;=asetukset!$B$3),asetukset!$B$6,0))))</f>
        <v/>
      </c>
      <c r="P111" s="20">
        <f>IF(F111&gt;D111,G111-asetukset!$B$5,IF(AND(D111=F111,E111&lt;=asetukset!$B$6),G111-E111,0))</f>
        <v>0</v>
      </c>
      <c r="Q111" s="19" t="str">
        <f>IF(and(K111=6,E111&gt;asetukset!$B$7),"", IF(and(K111&lt;&gt;6,L111=6,G111&lt;asetukset!$B$7),G111,IF(K111=6,asetukset!$B$7-E111,IF(K111=6,asetukset!$B$7-E111,IF(K111=6,asetukset!$B$7-E111,"")))))</f>
        <v/>
      </c>
      <c r="R111" s="19" t="str">
        <f t="shared" si="11"/>
        <v/>
      </c>
      <c r="S111" s="19" t="str">
        <f t="shared" si="12"/>
        <v/>
      </c>
      <c r="T111" s="21" t="str">
        <f>IF(A111="","",IF(SUMIFS($M$2:M111,$I$2:I111,I111,$A$2:A111,A111)&lt;=asetukset!$B$2,"",SUMIFS($M$2:M111,$I$2:I111,I111,$A$2:A111,A111)-asetukset!$B$2))</f>
        <v/>
      </c>
    </row>
    <row r="112">
      <c r="A112" s="32"/>
      <c r="B112" s="26"/>
      <c r="C112" s="26"/>
      <c r="D112" s="15">
        <f t="shared" si="2"/>
        <v>0</v>
      </c>
      <c r="E112" s="15">
        <f t="shared" si="3"/>
        <v>0</v>
      </c>
      <c r="F112" s="15">
        <f t="shared" si="4"/>
        <v>0</v>
      </c>
      <c r="G112" s="15">
        <f t="shared" si="5"/>
        <v>0</v>
      </c>
      <c r="H112" s="18" t="str">
        <f t="shared" si="6"/>
        <v/>
      </c>
      <c r="I112" s="18" t="str">
        <f t="shared" si="7"/>
        <v/>
      </c>
      <c r="J112" s="18" t="str">
        <f t="shared" si="8"/>
        <v>-</v>
      </c>
      <c r="K112" s="27" t="str">
        <f t="shared" ref="K112:L112" si="122">IF(A112="","",WEEKDAY(B112,2))</f>
        <v/>
      </c>
      <c r="L112" s="27" t="str">
        <f t="shared" si="122"/>
        <v/>
      </c>
      <c r="M112" s="20">
        <f t="shared" si="10"/>
        <v>0</v>
      </c>
      <c r="N112" s="20">
        <f t="shared" si="14"/>
        <v>0</v>
      </c>
      <c r="O112" s="21" t="str">
        <f>IF(A112="","",IF(G112&gt;=asetukset!$B$3,G112-asetukset!$B$3,IF(AND(G112-E112&lt;=asetukset!$B$4,E112&gt;=asetukset!$B$3),1-E112,IF(AND(G112-E112&lt;=asetukset!$B$4,E112&lt;=asetukset!$B$3),asetukset!$B$6,0))))</f>
        <v/>
      </c>
      <c r="P112" s="20">
        <f>IF(F112&gt;D112,G112-asetukset!$B$5,IF(AND(D112=F112,E112&lt;=asetukset!$B$6),G112-E112,0))</f>
        <v>0</v>
      </c>
      <c r="Q112" s="19" t="str">
        <f>IF(and(K112=6,E112&gt;asetukset!$B$7),"", IF(and(K112&lt;&gt;6,L112=6,G112&lt;asetukset!$B$7),G112,IF(K112=6,asetukset!$B$7-E112,IF(K112=6,asetukset!$B$7-E112,IF(K112=6,asetukset!$B$7-E112,"")))))</f>
        <v/>
      </c>
      <c r="R112" s="19" t="str">
        <f t="shared" si="11"/>
        <v/>
      </c>
      <c r="S112" s="19" t="str">
        <f t="shared" si="12"/>
        <v/>
      </c>
      <c r="T112" s="21" t="str">
        <f>IF(A112="","",IF(SUMIFS($M$2:M112,$I$2:I112,I112,$A$2:A112,A112)&lt;=asetukset!$B$2,"",SUMIFS($M$2:M112,$I$2:I112,I112,$A$2:A112,A112)-asetukset!$B$2))</f>
        <v/>
      </c>
    </row>
    <row r="113">
      <c r="A113" s="32"/>
      <c r="B113" s="26"/>
      <c r="C113" s="26"/>
      <c r="D113" s="15">
        <f t="shared" si="2"/>
        <v>0</v>
      </c>
      <c r="E113" s="15">
        <f t="shared" si="3"/>
        <v>0</v>
      </c>
      <c r="F113" s="15">
        <f t="shared" si="4"/>
        <v>0</v>
      </c>
      <c r="G113" s="15">
        <f t="shared" si="5"/>
        <v>0</v>
      </c>
      <c r="H113" s="18" t="str">
        <f t="shared" si="6"/>
        <v/>
      </c>
      <c r="I113" s="18" t="str">
        <f t="shared" si="7"/>
        <v/>
      </c>
      <c r="J113" s="18" t="str">
        <f t="shared" si="8"/>
        <v>-</v>
      </c>
      <c r="K113" s="27" t="str">
        <f t="shared" ref="K113:L113" si="123">IF(A113="","",WEEKDAY(B113,2))</f>
        <v/>
      </c>
      <c r="L113" s="27" t="str">
        <f t="shared" si="123"/>
        <v/>
      </c>
      <c r="M113" s="20">
        <f t="shared" si="10"/>
        <v>0</v>
      </c>
      <c r="N113" s="20">
        <f t="shared" si="14"/>
        <v>0</v>
      </c>
      <c r="O113" s="21" t="str">
        <f>IF(A113="","",IF(G113&gt;=asetukset!$B$3,G113-asetukset!$B$3,IF(AND(G113-E113&lt;=asetukset!$B$4,E113&gt;=asetukset!$B$3),1-E113,IF(AND(G113-E113&lt;=asetukset!$B$4,E113&lt;=asetukset!$B$3),asetukset!$B$6,0))))</f>
        <v/>
      </c>
      <c r="P113" s="20">
        <f>IF(F113&gt;D113,G113-asetukset!$B$5,IF(AND(D113=F113,E113&lt;=asetukset!$B$6),G113-E113,0))</f>
        <v>0</v>
      </c>
      <c r="Q113" s="19" t="str">
        <f>IF(and(K113=6,E113&gt;asetukset!$B$7),"", IF(and(K113&lt;&gt;6,L113=6,G113&lt;asetukset!$B$7),G113,IF(K113=6,asetukset!$B$7-E113,IF(K113=6,asetukset!$B$7-E113,IF(K113=6,asetukset!$B$7-E113,"")))))</f>
        <v/>
      </c>
      <c r="R113" s="19" t="str">
        <f t="shared" si="11"/>
        <v/>
      </c>
      <c r="S113" s="19" t="str">
        <f t="shared" si="12"/>
        <v/>
      </c>
      <c r="T113" s="21" t="str">
        <f>IF(A113="","",IF(SUMIFS($M$2:M113,$I$2:I113,I113,$A$2:A113,A113)&lt;=asetukset!$B$2,"",SUMIFS($M$2:M113,$I$2:I113,I113,$A$2:A113,A113)-asetukset!$B$2))</f>
        <v/>
      </c>
    </row>
    <row r="114">
      <c r="A114" s="32"/>
      <c r="B114" s="26"/>
      <c r="C114" s="26"/>
      <c r="D114" s="15">
        <f t="shared" si="2"/>
        <v>0</v>
      </c>
      <c r="E114" s="15">
        <f t="shared" si="3"/>
        <v>0</v>
      </c>
      <c r="F114" s="15">
        <f t="shared" si="4"/>
        <v>0</v>
      </c>
      <c r="G114" s="15">
        <f t="shared" si="5"/>
        <v>0</v>
      </c>
      <c r="H114" s="18" t="str">
        <f t="shared" si="6"/>
        <v/>
      </c>
      <c r="I114" s="18" t="str">
        <f t="shared" si="7"/>
        <v/>
      </c>
      <c r="J114" s="18" t="str">
        <f t="shared" si="8"/>
        <v>-</v>
      </c>
      <c r="K114" s="27" t="str">
        <f t="shared" ref="K114:L114" si="124">IF(A114="","",WEEKDAY(B114,2))</f>
        <v/>
      </c>
      <c r="L114" s="27" t="str">
        <f t="shared" si="124"/>
        <v/>
      </c>
      <c r="M114" s="20">
        <f t="shared" si="10"/>
        <v>0</v>
      </c>
      <c r="N114" s="20">
        <f t="shared" si="14"/>
        <v>0</v>
      </c>
      <c r="O114" s="21" t="str">
        <f>IF(A114="","",IF(G114&gt;=asetukset!$B$3,G114-asetukset!$B$3,IF(AND(G114-E114&lt;=asetukset!$B$4,E114&gt;=asetukset!$B$3),1-E114,IF(AND(G114-E114&lt;=asetukset!$B$4,E114&lt;=asetukset!$B$3),asetukset!$B$6,0))))</f>
        <v/>
      </c>
      <c r="P114" s="20">
        <f>IF(F114&gt;D114,G114-asetukset!$B$5,IF(AND(D114=F114,E114&lt;=asetukset!$B$6),G114-E114,0))</f>
        <v>0</v>
      </c>
      <c r="Q114" s="19" t="str">
        <f>IF(and(K114=6,E114&gt;asetukset!$B$7),"", IF(and(K114&lt;&gt;6,L114=6,G114&lt;asetukset!$B$7),G114,IF(K114=6,asetukset!$B$7-E114,IF(K114=6,asetukset!$B$7-E114,IF(K114=6,asetukset!$B$7-E114,"")))))</f>
        <v/>
      </c>
      <c r="R114" s="19" t="str">
        <f t="shared" si="11"/>
        <v/>
      </c>
      <c r="S114" s="19" t="str">
        <f t="shared" si="12"/>
        <v/>
      </c>
      <c r="T114" s="21" t="str">
        <f>IF(A114="","",IF(SUMIFS($M$2:M114,$I$2:I114,I114,$A$2:A114,A114)&lt;=asetukset!$B$2,"",SUMIFS($M$2:M114,$I$2:I114,I114,$A$2:A114,A114)-asetukset!$B$2))</f>
        <v/>
      </c>
    </row>
    <row r="115">
      <c r="A115" s="32"/>
      <c r="B115" s="26"/>
      <c r="C115" s="26"/>
      <c r="D115" s="15">
        <f t="shared" si="2"/>
        <v>0</v>
      </c>
      <c r="E115" s="15">
        <f t="shared" si="3"/>
        <v>0</v>
      </c>
      <c r="F115" s="15">
        <f t="shared" si="4"/>
        <v>0</v>
      </c>
      <c r="G115" s="15">
        <f t="shared" si="5"/>
        <v>0</v>
      </c>
      <c r="H115" s="18" t="str">
        <f t="shared" si="6"/>
        <v/>
      </c>
      <c r="I115" s="18" t="str">
        <f t="shared" si="7"/>
        <v/>
      </c>
      <c r="J115" s="18" t="str">
        <f t="shared" si="8"/>
        <v>-</v>
      </c>
      <c r="K115" s="27" t="str">
        <f t="shared" ref="K115:L115" si="125">IF(A115="","",WEEKDAY(B115,2))</f>
        <v/>
      </c>
      <c r="L115" s="27" t="str">
        <f t="shared" si="125"/>
        <v/>
      </c>
      <c r="M115" s="20">
        <f t="shared" si="10"/>
        <v>0</v>
      </c>
      <c r="N115" s="20">
        <f t="shared" si="14"/>
        <v>0</v>
      </c>
      <c r="O115" s="21" t="str">
        <f>IF(A115="","",IF(G115&gt;=asetukset!$B$3,G115-asetukset!$B$3,IF(AND(G115-E115&lt;=asetukset!$B$4,E115&gt;=asetukset!$B$3),1-E115,IF(AND(G115-E115&lt;=asetukset!$B$4,E115&lt;=asetukset!$B$3),asetukset!$B$6,0))))</f>
        <v/>
      </c>
      <c r="P115" s="20">
        <f>IF(F115&gt;D115,G115-asetukset!$B$5,IF(AND(D115=F115,E115&lt;=asetukset!$B$6),G115-E115,0))</f>
        <v>0</v>
      </c>
      <c r="Q115" s="19" t="str">
        <f>IF(and(K115=6,E115&gt;asetukset!$B$7),"", IF(and(K115&lt;&gt;6,L115=6,G115&lt;asetukset!$B$7),G115,IF(K115=6,asetukset!$B$7-E115,IF(K115=6,asetukset!$B$7-E115,IF(K115=6,asetukset!$B$7-E115,"")))))</f>
        <v/>
      </c>
      <c r="R115" s="19" t="str">
        <f t="shared" si="11"/>
        <v/>
      </c>
      <c r="S115" s="19" t="str">
        <f t="shared" si="12"/>
        <v/>
      </c>
      <c r="T115" s="21" t="str">
        <f>IF(A115="","",IF(SUMIFS($M$2:M115,$I$2:I115,I115,$A$2:A115,A115)&lt;=asetukset!$B$2,"",SUMIFS($M$2:M115,$I$2:I115,I115,$A$2:A115,A115)-asetukset!$B$2))</f>
        <v/>
      </c>
    </row>
    <row r="116">
      <c r="A116" s="32"/>
      <c r="B116" s="26"/>
      <c r="C116" s="26"/>
      <c r="D116" s="15">
        <f t="shared" si="2"/>
        <v>0</v>
      </c>
      <c r="E116" s="15">
        <f t="shared" si="3"/>
        <v>0</v>
      </c>
      <c r="F116" s="15">
        <f t="shared" si="4"/>
        <v>0</v>
      </c>
      <c r="G116" s="15">
        <f t="shared" si="5"/>
        <v>0</v>
      </c>
      <c r="H116" s="18" t="str">
        <f t="shared" si="6"/>
        <v/>
      </c>
      <c r="I116" s="18" t="str">
        <f t="shared" si="7"/>
        <v/>
      </c>
      <c r="J116" s="18" t="str">
        <f t="shared" si="8"/>
        <v>-</v>
      </c>
      <c r="K116" s="27" t="str">
        <f t="shared" ref="K116:L116" si="126">IF(A116="","",WEEKDAY(B116,2))</f>
        <v/>
      </c>
      <c r="L116" s="27" t="str">
        <f t="shared" si="126"/>
        <v/>
      </c>
      <c r="M116" s="20">
        <f t="shared" si="10"/>
        <v>0</v>
      </c>
      <c r="N116" s="20">
        <f t="shared" si="14"/>
        <v>0</v>
      </c>
      <c r="O116" s="21" t="str">
        <f>IF(A116="","",IF(G116&gt;=asetukset!$B$3,G116-asetukset!$B$3,IF(AND(G116-E116&lt;=asetukset!$B$4,E116&gt;=asetukset!$B$3),1-E116,IF(AND(G116-E116&lt;=asetukset!$B$4,E116&lt;=asetukset!$B$3),asetukset!$B$6,0))))</f>
        <v/>
      </c>
      <c r="P116" s="20">
        <f>IF(F116&gt;D116,G116-asetukset!$B$5,IF(AND(D116=F116,E116&lt;=asetukset!$B$6),G116-E116,0))</f>
        <v>0</v>
      </c>
      <c r="Q116" s="19" t="str">
        <f>IF(and(K116=6,E116&gt;asetukset!$B$7),"", IF(and(K116&lt;&gt;6,L116=6,G116&lt;asetukset!$B$7),G116,IF(K116=6,asetukset!$B$7-E116,IF(K116=6,asetukset!$B$7-E116,IF(K116=6,asetukset!$B$7-E116,"")))))</f>
        <v/>
      </c>
      <c r="R116" s="19" t="str">
        <f t="shared" si="11"/>
        <v/>
      </c>
      <c r="S116" s="19" t="str">
        <f t="shared" si="12"/>
        <v/>
      </c>
      <c r="T116" s="21" t="str">
        <f>IF(A116="","",IF(SUMIFS($M$2:M116,$I$2:I116,I116,$A$2:A116,A116)&lt;=asetukset!$B$2,"",SUMIFS($M$2:M116,$I$2:I116,I116,$A$2:A116,A116)-asetukset!$B$2))</f>
        <v/>
      </c>
    </row>
    <row r="117">
      <c r="A117" s="32"/>
      <c r="B117" s="26"/>
      <c r="C117" s="26"/>
      <c r="D117" s="15">
        <f t="shared" si="2"/>
        <v>0</v>
      </c>
      <c r="E117" s="15">
        <f t="shared" si="3"/>
        <v>0</v>
      </c>
      <c r="F117" s="15">
        <f t="shared" si="4"/>
        <v>0</v>
      </c>
      <c r="G117" s="15">
        <f t="shared" si="5"/>
        <v>0</v>
      </c>
      <c r="H117" s="18" t="str">
        <f t="shared" si="6"/>
        <v/>
      </c>
      <c r="I117" s="18" t="str">
        <f t="shared" si="7"/>
        <v/>
      </c>
      <c r="J117" s="18" t="str">
        <f t="shared" si="8"/>
        <v>-</v>
      </c>
      <c r="K117" s="27" t="str">
        <f t="shared" ref="K117:L117" si="127">IF(A117="","",WEEKDAY(B117,2))</f>
        <v/>
      </c>
      <c r="L117" s="27" t="str">
        <f t="shared" si="127"/>
        <v/>
      </c>
      <c r="M117" s="20">
        <f t="shared" si="10"/>
        <v>0</v>
      </c>
      <c r="N117" s="20">
        <f t="shared" si="14"/>
        <v>0</v>
      </c>
      <c r="O117" s="21" t="str">
        <f>IF(A117="","",IF(G117&gt;=asetukset!$B$3,G117-asetukset!$B$3,IF(AND(G117-E117&lt;=asetukset!$B$4,E117&gt;=asetukset!$B$3),1-E117,IF(AND(G117-E117&lt;=asetukset!$B$4,E117&lt;=asetukset!$B$3),asetukset!$B$6,0))))</f>
        <v/>
      </c>
      <c r="P117" s="20">
        <f>IF(F117&gt;D117,G117-asetukset!$B$5,IF(AND(D117=F117,E117&lt;=asetukset!$B$6),G117-E117,0))</f>
        <v>0</v>
      </c>
      <c r="Q117" s="19" t="str">
        <f>IF(and(K117=6,E117&gt;asetukset!$B$7),"", IF(and(K117&lt;&gt;6,L117=6,G117&lt;asetukset!$B$7),G117,IF(K117=6,asetukset!$B$7-E117,IF(K117=6,asetukset!$B$7-E117,IF(K117=6,asetukset!$B$7-E117,"")))))</f>
        <v/>
      </c>
      <c r="R117" s="19" t="str">
        <f t="shared" si="11"/>
        <v/>
      </c>
      <c r="S117" s="19" t="str">
        <f t="shared" si="12"/>
        <v/>
      </c>
      <c r="T117" s="21" t="str">
        <f>IF(A117="","",IF(SUMIFS($M$2:M117,$I$2:I117,I117,$A$2:A117,A117)&lt;=asetukset!$B$2,"",SUMIFS($M$2:M117,$I$2:I117,I117,$A$2:A117,A117)-asetukset!$B$2))</f>
        <v/>
      </c>
    </row>
    <row r="118">
      <c r="A118" s="32"/>
      <c r="B118" s="26"/>
      <c r="C118" s="26"/>
      <c r="D118" s="15">
        <f t="shared" si="2"/>
        <v>0</v>
      </c>
      <c r="E118" s="15">
        <f t="shared" si="3"/>
        <v>0</v>
      </c>
      <c r="F118" s="15">
        <f t="shared" si="4"/>
        <v>0</v>
      </c>
      <c r="G118" s="15">
        <f t="shared" si="5"/>
        <v>0</v>
      </c>
      <c r="H118" s="18" t="str">
        <f t="shared" si="6"/>
        <v/>
      </c>
      <c r="I118" s="18" t="str">
        <f t="shared" si="7"/>
        <v/>
      </c>
      <c r="J118" s="18" t="str">
        <f t="shared" si="8"/>
        <v>-</v>
      </c>
      <c r="K118" s="27" t="str">
        <f t="shared" ref="K118:L118" si="128">IF(A118="","",WEEKDAY(B118,2))</f>
        <v/>
      </c>
      <c r="L118" s="27" t="str">
        <f t="shared" si="128"/>
        <v/>
      </c>
      <c r="M118" s="20">
        <f t="shared" si="10"/>
        <v>0</v>
      </c>
      <c r="N118" s="20">
        <f t="shared" si="14"/>
        <v>0</v>
      </c>
      <c r="O118" s="21" t="str">
        <f>IF(A118="","",IF(G118&gt;=asetukset!$B$3,G118-asetukset!$B$3,IF(AND(G118-E118&lt;=asetukset!$B$4,E118&gt;=asetukset!$B$3),1-E118,IF(AND(G118-E118&lt;=asetukset!$B$4,E118&lt;=asetukset!$B$3),asetukset!$B$6,0))))</f>
        <v/>
      </c>
      <c r="P118" s="20">
        <f>IF(F118&gt;D118,G118-asetukset!$B$5,IF(AND(D118=F118,E118&lt;=asetukset!$B$6),G118-E118,0))</f>
        <v>0</v>
      </c>
      <c r="Q118" s="19" t="str">
        <f>IF(and(K118=6,E118&gt;asetukset!$B$7),"", IF(and(K118&lt;&gt;6,L118=6,G118&lt;asetukset!$B$7),G118,IF(K118=6,asetukset!$B$7-E118,IF(K118=6,asetukset!$B$7-E118,IF(K118=6,asetukset!$B$7-E118,"")))))</f>
        <v/>
      </c>
      <c r="R118" s="19" t="str">
        <f t="shared" si="11"/>
        <v/>
      </c>
      <c r="S118" s="19" t="str">
        <f t="shared" si="12"/>
        <v/>
      </c>
      <c r="T118" s="21" t="str">
        <f>IF(A118="","",IF(SUMIFS($M$2:M118,$I$2:I118,I118,$A$2:A118,A118)&lt;=asetukset!$B$2,"",SUMIFS($M$2:M118,$I$2:I118,I118,$A$2:A118,A118)-asetukset!$B$2))</f>
        <v/>
      </c>
    </row>
    <row r="119">
      <c r="A119" s="32"/>
      <c r="B119" s="26"/>
      <c r="C119" s="26"/>
      <c r="D119" s="15">
        <f t="shared" si="2"/>
        <v>0</v>
      </c>
      <c r="E119" s="15">
        <f t="shared" si="3"/>
        <v>0</v>
      </c>
      <c r="F119" s="15">
        <f t="shared" si="4"/>
        <v>0</v>
      </c>
      <c r="G119" s="15">
        <f t="shared" si="5"/>
        <v>0</v>
      </c>
      <c r="H119" s="18" t="str">
        <f t="shared" si="6"/>
        <v/>
      </c>
      <c r="I119" s="18" t="str">
        <f t="shared" si="7"/>
        <v/>
      </c>
      <c r="J119" s="18" t="str">
        <f t="shared" si="8"/>
        <v>-</v>
      </c>
      <c r="K119" s="27" t="str">
        <f t="shared" ref="K119:L119" si="129">IF(A119="","",WEEKDAY(B119,2))</f>
        <v/>
      </c>
      <c r="L119" s="27" t="str">
        <f t="shared" si="129"/>
        <v/>
      </c>
      <c r="M119" s="20">
        <f t="shared" si="10"/>
        <v>0</v>
      </c>
      <c r="N119" s="20">
        <f t="shared" si="14"/>
        <v>0</v>
      </c>
      <c r="O119" s="21" t="str">
        <f>IF(A119="","",IF(G119&gt;=asetukset!$B$3,G119-asetukset!$B$3,IF(AND(G119-E119&lt;=asetukset!$B$4,E119&gt;=asetukset!$B$3),1-E119,IF(AND(G119-E119&lt;=asetukset!$B$4,E119&lt;=asetukset!$B$3),asetukset!$B$6,0))))</f>
        <v/>
      </c>
      <c r="P119" s="20">
        <f>IF(F119&gt;D119,G119-asetukset!$B$5,IF(AND(D119=F119,E119&lt;=asetukset!$B$6),G119-E119,0))</f>
        <v>0</v>
      </c>
      <c r="Q119" s="19" t="str">
        <f>IF(and(K119=6,E119&gt;asetukset!$B$7),"", IF(and(K119&lt;&gt;6,L119=6,G119&lt;asetukset!$B$7),G119,IF(K119=6,asetukset!$B$7-E119,IF(K119=6,asetukset!$B$7-E119,IF(K119=6,asetukset!$B$7-E119,"")))))</f>
        <v/>
      </c>
      <c r="R119" s="19" t="str">
        <f t="shared" si="11"/>
        <v/>
      </c>
      <c r="S119" s="19" t="str">
        <f t="shared" si="12"/>
        <v/>
      </c>
      <c r="T119" s="21" t="str">
        <f>IF(A119="","",IF(SUMIFS($M$2:M119,$I$2:I119,I119,$A$2:A119,A119)&lt;=asetukset!$B$2,"",SUMIFS($M$2:M119,$I$2:I119,I119,$A$2:A119,A119)-asetukset!$B$2))</f>
        <v/>
      </c>
    </row>
    <row r="120">
      <c r="A120" s="32"/>
      <c r="B120" s="26"/>
      <c r="C120" s="26"/>
      <c r="D120" s="15">
        <f t="shared" si="2"/>
        <v>0</v>
      </c>
      <c r="E120" s="15">
        <f t="shared" si="3"/>
        <v>0</v>
      </c>
      <c r="F120" s="15">
        <f t="shared" si="4"/>
        <v>0</v>
      </c>
      <c r="G120" s="15">
        <f t="shared" si="5"/>
        <v>0</v>
      </c>
      <c r="H120" s="18" t="str">
        <f t="shared" si="6"/>
        <v/>
      </c>
      <c r="I120" s="18" t="str">
        <f t="shared" si="7"/>
        <v/>
      </c>
      <c r="J120" s="18" t="str">
        <f t="shared" si="8"/>
        <v>-</v>
      </c>
      <c r="K120" s="27" t="str">
        <f t="shared" ref="K120:L120" si="130">IF(A120="","",WEEKDAY(B120,2))</f>
        <v/>
      </c>
      <c r="L120" s="27" t="str">
        <f t="shared" si="130"/>
        <v/>
      </c>
      <c r="M120" s="20">
        <f t="shared" si="10"/>
        <v>0</v>
      </c>
      <c r="N120" s="20">
        <f t="shared" si="14"/>
        <v>0</v>
      </c>
      <c r="O120" s="21" t="str">
        <f>IF(A120="","",IF(G120&gt;=asetukset!$B$3,G120-asetukset!$B$3,IF(AND(G120-E120&lt;=asetukset!$B$4,E120&gt;=asetukset!$B$3),1-E120,IF(AND(G120-E120&lt;=asetukset!$B$4,E120&lt;=asetukset!$B$3),asetukset!$B$6,0))))</f>
        <v/>
      </c>
      <c r="P120" s="20">
        <f>IF(F120&gt;D120,G120-asetukset!$B$5,IF(AND(D120=F120,E120&lt;=asetukset!$B$6),G120-E120,0))</f>
        <v>0</v>
      </c>
      <c r="Q120" s="19" t="str">
        <f>IF(and(K120=6,E120&gt;asetukset!$B$7),"", IF(and(K120&lt;&gt;6,L120=6,G120&lt;asetukset!$B$7),G120,IF(K120=6,asetukset!$B$7-E120,IF(K120=6,asetukset!$B$7-E120,IF(K120=6,asetukset!$B$7-E120,"")))))</f>
        <v/>
      </c>
      <c r="R120" s="19" t="str">
        <f t="shared" si="11"/>
        <v/>
      </c>
      <c r="S120" s="19" t="str">
        <f t="shared" si="12"/>
        <v/>
      </c>
      <c r="T120" s="21" t="str">
        <f>IF(A120="","",IF(SUMIFS($M$2:M120,$I$2:I120,I120,$A$2:A120,A120)&lt;=asetukset!$B$2,"",SUMIFS($M$2:M120,$I$2:I120,I120,$A$2:A120,A120)-asetukset!$B$2))</f>
        <v/>
      </c>
    </row>
    <row r="121">
      <c r="A121" s="32"/>
      <c r="B121" s="26"/>
      <c r="C121" s="26"/>
      <c r="D121" s="15">
        <f t="shared" si="2"/>
        <v>0</v>
      </c>
      <c r="E121" s="15">
        <f t="shared" si="3"/>
        <v>0</v>
      </c>
      <c r="F121" s="15">
        <f t="shared" si="4"/>
        <v>0</v>
      </c>
      <c r="G121" s="15">
        <f t="shared" si="5"/>
        <v>0</v>
      </c>
      <c r="H121" s="18" t="str">
        <f t="shared" si="6"/>
        <v/>
      </c>
      <c r="I121" s="18" t="str">
        <f t="shared" si="7"/>
        <v/>
      </c>
      <c r="J121" s="18" t="str">
        <f t="shared" si="8"/>
        <v>-</v>
      </c>
      <c r="K121" s="27" t="str">
        <f t="shared" ref="K121:L121" si="131">IF(A121="","",WEEKDAY(B121,2))</f>
        <v/>
      </c>
      <c r="L121" s="27" t="str">
        <f t="shared" si="131"/>
        <v/>
      </c>
      <c r="M121" s="20">
        <f t="shared" si="10"/>
        <v>0</v>
      </c>
      <c r="N121" s="20">
        <f t="shared" si="14"/>
        <v>0</v>
      </c>
      <c r="O121" s="21" t="str">
        <f>IF(A121="","",IF(G121&gt;=asetukset!$B$3,G121-asetukset!$B$3,IF(AND(G121-E121&lt;=asetukset!$B$4,E121&gt;=asetukset!$B$3),1-E121,IF(AND(G121-E121&lt;=asetukset!$B$4,E121&lt;=asetukset!$B$3),asetukset!$B$6,0))))</f>
        <v/>
      </c>
      <c r="P121" s="20">
        <f>IF(F121&gt;D121,G121-asetukset!$B$5,IF(AND(D121=F121,E121&lt;=asetukset!$B$6),G121-E121,0))</f>
        <v>0</v>
      </c>
      <c r="Q121" s="19" t="str">
        <f>IF(and(K121=6,E121&gt;asetukset!$B$7),"", IF(and(K121&lt;&gt;6,L121=6,G121&lt;asetukset!$B$7),G121,IF(K121=6,asetukset!$B$7-E121,IF(K121=6,asetukset!$B$7-E121,IF(K121=6,asetukset!$B$7-E121,"")))))</f>
        <v/>
      </c>
      <c r="R121" s="19" t="str">
        <f t="shared" si="11"/>
        <v/>
      </c>
      <c r="S121" s="19" t="str">
        <f t="shared" si="12"/>
        <v/>
      </c>
      <c r="T121" s="21" t="str">
        <f>IF(A121="","",IF(SUMIFS($M$2:M121,$I$2:I121,I121,$A$2:A121,A121)&lt;=asetukset!$B$2,"",SUMIFS($M$2:M121,$I$2:I121,I121,$A$2:A121,A121)-asetukset!$B$2))</f>
        <v/>
      </c>
    </row>
    <row r="122">
      <c r="A122" s="32"/>
      <c r="B122" s="26"/>
      <c r="C122" s="26"/>
      <c r="D122" s="15">
        <f t="shared" si="2"/>
        <v>0</v>
      </c>
      <c r="E122" s="15">
        <f t="shared" si="3"/>
        <v>0</v>
      </c>
      <c r="F122" s="15">
        <f t="shared" si="4"/>
        <v>0</v>
      </c>
      <c r="G122" s="15">
        <f t="shared" si="5"/>
        <v>0</v>
      </c>
      <c r="H122" s="18" t="str">
        <f t="shared" si="6"/>
        <v/>
      </c>
      <c r="I122" s="18" t="str">
        <f t="shared" si="7"/>
        <v/>
      </c>
      <c r="J122" s="18" t="str">
        <f t="shared" si="8"/>
        <v>-</v>
      </c>
      <c r="K122" s="27" t="str">
        <f t="shared" ref="K122:L122" si="132">IF(A122="","",WEEKDAY(B122,2))</f>
        <v/>
      </c>
      <c r="L122" s="27" t="str">
        <f t="shared" si="132"/>
        <v/>
      </c>
      <c r="M122" s="20">
        <f t="shared" si="10"/>
        <v>0</v>
      </c>
      <c r="N122" s="20">
        <f t="shared" si="14"/>
        <v>0</v>
      </c>
      <c r="O122" s="21" t="str">
        <f>IF(A122="","",IF(G122&gt;=asetukset!$B$3,G122-asetukset!$B$3,IF(AND(G122-E122&lt;=asetukset!$B$4,E122&gt;=asetukset!$B$3),1-E122,IF(AND(G122-E122&lt;=asetukset!$B$4,E122&lt;=asetukset!$B$3),asetukset!$B$6,0))))</f>
        <v/>
      </c>
      <c r="P122" s="20">
        <f>IF(F122&gt;D122,G122-asetukset!$B$5,IF(AND(D122=F122,E122&lt;=asetukset!$B$6),G122-E122,0))</f>
        <v>0</v>
      </c>
      <c r="Q122" s="19" t="str">
        <f>IF(and(K122=6,E122&gt;asetukset!$B$7),"", IF(and(K122&lt;&gt;6,L122=6,G122&lt;asetukset!$B$7),G122,IF(K122=6,asetukset!$B$7-E122,IF(K122=6,asetukset!$B$7-E122,IF(K122=6,asetukset!$B$7-E122,"")))))</f>
        <v/>
      </c>
      <c r="R122" s="19" t="str">
        <f t="shared" si="11"/>
        <v/>
      </c>
      <c r="S122" s="19" t="str">
        <f t="shared" si="12"/>
        <v/>
      </c>
      <c r="T122" s="21" t="str">
        <f>IF(A122="","",IF(SUMIFS($M$2:M122,$I$2:I122,I122,$A$2:A122,A122)&lt;=asetukset!$B$2,"",SUMIFS($M$2:M122,$I$2:I122,I122,$A$2:A122,A122)-asetukset!$B$2))</f>
        <v/>
      </c>
    </row>
    <row r="123">
      <c r="A123" s="32"/>
      <c r="B123" s="26"/>
      <c r="C123" s="26"/>
      <c r="D123" s="15">
        <f t="shared" si="2"/>
        <v>0</v>
      </c>
      <c r="E123" s="15">
        <f t="shared" si="3"/>
        <v>0</v>
      </c>
      <c r="F123" s="15">
        <f t="shared" si="4"/>
        <v>0</v>
      </c>
      <c r="G123" s="15">
        <f t="shared" si="5"/>
        <v>0</v>
      </c>
      <c r="H123" s="18" t="str">
        <f t="shared" si="6"/>
        <v/>
      </c>
      <c r="I123" s="18" t="str">
        <f t="shared" si="7"/>
        <v/>
      </c>
      <c r="J123" s="18" t="str">
        <f t="shared" si="8"/>
        <v>-</v>
      </c>
      <c r="K123" s="27" t="str">
        <f t="shared" ref="K123:L123" si="133">IF(A123="","",WEEKDAY(B123,2))</f>
        <v/>
      </c>
      <c r="L123" s="27" t="str">
        <f t="shared" si="133"/>
        <v/>
      </c>
      <c r="M123" s="20">
        <f t="shared" si="10"/>
        <v>0</v>
      </c>
      <c r="N123" s="20">
        <f t="shared" si="14"/>
        <v>0</v>
      </c>
      <c r="O123" s="21" t="str">
        <f>IF(A123="","",IF(G123&gt;=asetukset!$B$3,G123-asetukset!$B$3,IF(AND(G123-E123&lt;=asetukset!$B$4,E123&gt;=asetukset!$B$3),1-E123,IF(AND(G123-E123&lt;=asetukset!$B$4,E123&lt;=asetukset!$B$3),asetukset!$B$6,0))))</f>
        <v/>
      </c>
      <c r="P123" s="20">
        <f>IF(F123&gt;D123,G123-asetukset!$B$5,IF(AND(D123=F123,E123&lt;=asetukset!$B$6),G123-E123,0))</f>
        <v>0</v>
      </c>
      <c r="Q123" s="19" t="str">
        <f>IF(and(K123=6,E123&gt;asetukset!$B$7),"", IF(and(K123&lt;&gt;6,L123=6,G123&lt;asetukset!$B$7),G123,IF(K123=6,asetukset!$B$7-E123,IF(K123=6,asetukset!$B$7-E123,IF(K123=6,asetukset!$B$7-E123,"")))))</f>
        <v/>
      </c>
      <c r="R123" s="19" t="str">
        <f t="shared" si="11"/>
        <v/>
      </c>
      <c r="S123" s="19" t="str">
        <f t="shared" si="12"/>
        <v/>
      </c>
      <c r="T123" s="21" t="str">
        <f>IF(A123="","",IF(SUMIFS($M$2:M123,$I$2:I123,I123,$A$2:A123,A123)&lt;=asetukset!$B$2,"",SUMIFS($M$2:M123,$I$2:I123,I123,$A$2:A123,A123)-asetukset!$B$2))</f>
        <v/>
      </c>
    </row>
    <row r="124">
      <c r="A124" s="32"/>
      <c r="B124" s="26"/>
      <c r="C124" s="26"/>
      <c r="D124" s="15">
        <f t="shared" si="2"/>
        <v>0</v>
      </c>
      <c r="E124" s="15">
        <f t="shared" si="3"/>
        <v>0</v>
      </c>
      <c r="F124" s="15">
        <f t="shared" si="4"/>
        <v>0</v>
      </c>
      <c r="G124" s="15">
        <f t="shared" si="5"/>
        <v>0</v>
      </c>
      <c r="H124" s="18" t="str">
        <f t="shared" si="6"/>
        <v/>
      </c>
      <c r="I124" s="18" t="str">
        <f t="shared" si="7"/>
        <v/>
      </c>
      <c r="J124" s="18" t="str">
        <f t="shared" si="8"/>
        <v>-</v>
      </c>
      <c r="K124" s="27" t="str">
        <f t="shared" ref="K124:L124" si="134">IF(A124="","",WEEKDAY(B124,2))</f>
        <v/>
      </c>
      <c r="L124" s="27" t="str">
        <f t="shared" si="134"/>
        <v/>
      </c>
      <c r="M124" s="20">
        <f t="shared" si="10"/>
        <v>0</v>
      </c>
      <c r="N124" s="20">
        <f t="shared" si="14"/>
        <v>0</v>
      </c>
      <c r="O124" s="21" t="str">
        <f>IF(A124="","",IF(G124&gt;=asetukset!$B$3,G124-asetukset!$B$3,IF(AND(G124-E124&lt;=asetukset!$B$4,E124&gt;=asetukset!$B$3),1-E124,IF(AND(G124-E124&lt;=asetukset!$B$4,E124&lt;=asetukset!$B$3),asetukset!$B$6,0))))</f>
        <v/>
      </c>
      <c r="P124" s="20">
        <f>IF(F124&gt;D124,G124-asetukset!$B$5,IF(AND(D124=F124,E124&lt;=asetukset!$B$6),G124-E124,0))</f>
        <v>0</v>
      </c>
      <c r="Q124" s="19" t="str">
        <f>IF(and(K124=6,E124&gt;asetukset!$B$7),"", IF(and(K124&lt;&gt;6,L124=6,G124&lt;asetukset!$B$7),G124,IF(K124=6,asetukset!$B$7-E124,IF(K124=6,asetukset!$B$7-E124,IF(K124=6,asetukset!$B$7-E124,"")))))</f>
        <v/>
      </c>
      <c r="R124" s="19" t="str">
        <f t="shared" si="11"/>
        <v/>
      </c>
      <c r="S124" s="19" t="str">
        <f t="shared" si="12"/>
        <v/>
      </c>
      <c r="T124" s="21" t="str">
        <f>IF(A124="","",IF(SUMIFS($M$2:M124,$I$2:I124,I124,$A$2:A124,A124)&lt;=asetukset!$B$2,"",SUMIFS($M$2:M124,$I$2:I124,I124,$A$2:A124,A124)-asetukset!$B$2))</f>
        <v/>
      </c>
    </row>
    <row r="125">
      <c r="A125" s="32"/>
      <c r="B125" s="26"/>
      <c r="C125" s="26"/>
      <c r="D125" s="15">
        <f t="shared" si="2"/>
        <v>0</v>
      </c>
      <c r="E125" s="15">
        <f t="shared" si="3"/>
        <v>0</v>
      </c>
      <c r="F125" s="15">
        <f t="shared" si="4"/>
        <v>0</v>
      </c>
      <c r="G125" s="15">
        <f t="shared" si="5"/>
        <v>0</v>
      </c>
      <c r="H125" s="18" t="str">
        <f t="shared" si="6"/>
        <v/>
      </c>
      <c r="I125" s="18" t="str">
        <f t="shared" si="7"/>
        <v/>
      </c>
      <c r="J125" s="18" t="str">
        <f t="shared" si="8"/>
        <v>-</v>
      </c>
      <c r="K125" s="27" t="str">
        <f t="shared" ref="K125:L125" si="135">IF(A125="","",WEEKDAY(B125,2))</f>
        <v/>
      </c>
      <c r="L125" s="27" t="str">
        <f t="shared" si="135"/>
        <v/>
      </c>
      <c r="M125" s="20">
        <f t="shared" si="10"/>
        <v>0</v>
      </c>
      <c r="N125" s="20">
        <f t="shared" si="14"/>
        <v>0</v>
      </c>
      <c r="O125" s="21" t="str">
        <f>IF(A125="","",IF(G125&gt;=asetukset!$B$3,G125-asetukset!$B$3,IF(AND(G125-E125&lt;=asetukset!$B$4,E125&gt;=asetukset!$B$3),1-E125,IF(AND(G125-E125&lt;=asetukset!$B$4,E125&lt;=asetukset!$B$3),asetukset!$B$6,0))))</f>
        <v/>
      </c>
      <c r="P125" s="20">
        <f>IF(F125&gt;D125,G125-asetukset!$B$5,IF(AND(D125=F125,E125&lt;=asetukset!$B$6),G125-E125,0))</f>
        <v>0</v>
      </c>
      <c r="Q125" s="19" t="str">
        <f>IF(and(K125=6,E125&gt;asetukset!$B$7),"", IF(and(K125&lt;&gt;6,L125=6,G125&lt;asetukset!$B$7),G125,IF(K125=6,asetukset!$B$7-E125,IF(K125=6,asetukset!$B$7-E125,IF(K125=6,asetukset!$B$7-E125,"")))))</f>
        <v/>
      </c>
      <c r="R125" s="19" t="str">
        <f t="shared" si="11"/>
        <v/>
      </c>
      <c r="S125" s="19" t="str">
        <f t="shared" si="12"/>
        <v/>
      </c>
      <c r="T125" s="21" t="str">
        <f>IF(A125="","",IF(SUMIFS($M$2:M125,$I$2:I125,I125,$A$2:A125,A125)&lt;=asetukset!$B$2,"",SUMIFS($M$2:M125,$I$2:I125,I125,$A$2:A125,A125)-asetukset!$B$2))</f>
        <v/>
      </c>
    </row>
    <row r="126">
      <c r="A126" s="32"/>
      <c r="B126" s="26"/>
      <c r="C126" s="26"/>
      <c r="D126" s="15">
        <f t="shared" si="2"/>
        <v>0</v>
      </c>
      <c r="E126" s="15">
        <f t="shared" si="3"/>
        <v>0</v>
      </c>
      <c r="F126" s="15">
        <f t="shared" si="4"/>
        <v>0</v>
      </c>
      <c r="G126" s="15">
        <f t="shared" si="5"/>
        <v>0</v>
      </c>
      <c r="H126" s="18" t="str">
        <f t="shared" si="6"/>
        <v/>
      </c>
      <c r="I126" s="18" t="str">
        <f t="shared" si="7"/>
        <v/>
      </c>
      <c r="J126" s="18" t="str">
        <f t="shared" si="8"/>
        <v>-</v>
      </c>
      <c r="K126" s="27" t="str">
        <f t="shared" ref="K126:L126" si="136">IF(A126="","",WEEKDAY(B126,2))</f>
        <v/>
      </c>
      <c r="L126" s="27" t="str">
        <f t="shared" si="136"/>
        <v/>
      </c>
      <c r="M126" s="20">
        <f t="shared" si="10"/>
        <v>0</v>
      </c>
      <c r="N126" s="20">
        <f t="shared" si="14"/>
        <v>0</v>
      </c>
      <c r="O126" s="21" t="str">
        <f>IF(A126="","",IF(G126&gt;=asetukset!$B$3,G126-asetukset!$B$3,IF(AND(G126-E126&lt;=asetukset!$B$4,E126&gt;=asetukset!$B$3),1-E126,IF(AND(G126-E126&lt;=asetukset!$B$4,E126&lt;=asetukset!$B$3),asetukset!$B$6,0))))</f>
        <v/>
      </c>
      <c r="P126" s="20">
        <f>IF(F126&gt;D126,G126-asetukset!$B$5,IF(AND(D126=F126,E126&lt;=asetukset!$B$6),G126-E126,0))</f>
        <v>0</v>
      </c>
      <c r="Q126" s="19" t="str">
        <f>IF(and(K126=6,E126&gt;asetukset!$B$7),"", IF(and(K126&lt;&gt;6,L126=6,G126&lt;asetukset!$B$7),G126,IF(K126=6,asetukset!$B$7-E126,IF(K126=6,asetukset!$B$7-E126,IF(K126=6,asetukset!$B$7-E126,"")))))</f>
        <v/>
      </c>
      <c r="R126" s="19" t="str">
        <f t="shared" si="11"/>
        <v/>
      </c>
      <c r="S126" s="19" t="str">
        <f t="shared" si="12"/>
        <v/>
      </c>
      <c r="T126" s="21" t="str">
        <f>IF(A126="","",IF(SUMIFS($M$2:M126,$I$2:I126,I126,$A$2:A126,A126)&lt;=asetukset!$B$2,"",SUMIFS($M$2:M126,$I$2:I126,I126,$A$2:A126,A126)-asetukset!$B$2))</f>
        <v/>
      </c>
    </row>
    <row r="127">
      <c r="A127" s="32"/>
      <c r="B127" s="26"/>
      <c r="C127" s="26"/>
      <c r="D127" s="15">
        <f t="shared" si="2"/>
        <v>0</v>
      </c>
      <c r="E127" s="15">
        <f t="shared" si="3"/>
        <v>0</v>
      </c>
      <c r="F127" s="15">
        <f t="shared" si="4"/>
        <v>0</v>
      </c>
      <c r="G127" s="15">
        <f t="shared" si="5"/>
        <v>0</v>
      </c>
      <c r="H127" s="18" t="str">
        <f t="shared" si="6"/>
        <v/>
      </c>
      <c r="I127" s="18" t="str">
        <f t="shared" si="7"/>
        <v/>
      </c>
      <c r="J127" s="18" t="str">
        <f t="shared" si="8"/>
        <v>-</v>
      </c>
      <c r="K127" s="27" t="str">
        <f t="shared" ref="K127:L127" si="137">IF(A127="","",WEEKDAY(B127,2))</f>
        <v/>
      </c>
      <c r="L127" s="27" t="str">
        <f t="shared" si="137"/>
        <v/>
      </c>
      <c r="M127" s="20">
        <f t="shared" si="10"/>
        <v>0</v>
      </c>
      <c r="N127" s="20">
        <f t="shared" si="14"/>
        <v>0</v>
      </c>
      <c r="O127" s="21" t="str">
        <f>IF(A127="","",IF(G127&gt;=asetukset!$B$3,G127-asetukset!$B$3,IF(AND(G127-E127&lt;=asetukset!$B$4,E127&gt;=asetukset!$B$3),1-E127,IF(AND(G127-E127&lt;=asetukset!$B$4,E127&lt;=asetukset!$B$3),asetukset!$B$6,0))))</f>
        <v/>
      </c>
      <c r="P127" s="20">
        <f>IF(F127&gt;D127,G127-asetukset!$B$5,IF(AND(D127=F127,E127&lt;=asetukset!$B$6),G127-E127,0))</f>
        <v>0</v>
      </c>
      <c r="Q127" s="19" t="str">
        <f>IF(and(K127=6,E127&gt;asetukset!$B$7),"", IF(and(K127&lt;&gt;6,L127=6,G127&lt;asetukset!$B$7),G127,IF(K127=6,asetukset!$B$7-E127,IF(K127=6,asetukset!$B$7-E127,IF(K127=6,asetukset!$B$7-E127,"")))))</f>
        <v/>
      </c>
      <c r="R127" s="19" t="str">
        <f t="shared" si="11"/>
        <v/>
      </c>
      <c r="S127" s="19" t="str">
        <f t="shared" si="12"/>
        <v/>
      </c>
      <c r="T127" s="21" t="str">
        <f>IF(A127="","",IF(SUMIFS($M$2:M127,$I$2:I127,I127,$A$2:A127,A127)&lt;=asetukset!$B$2,"",SUMIFS($M$2:M127,$I$2:I127,I127,$A$2:A127,A127)-asetukset!$B$2))</f>
        <v/>
      </c>
    </row>
    <row r="128">
      <c r="A128" s="32"/>
      <c r="B128" s="26"/>
      <c r="C128" s="26"/>
      <c r="D128" s="15">
        <f t="shared" si="2"/>
        <v>0</v>
      </c>
      <c r="E128" s="15">
        <f t="shared" si="3"/>
        <v>0</v>
      </c>
      <c r="F128" s="15">
        <f t="shared" si="4"/>
        <v>0</v>
      </c>
      <c r="G128" s="15">
        <f t="shared" si="5"/>
        <v>0</v>
      </c>
      <c r="H128" s="18" t="str">
        <f t="shared" si="6"/>
        <v/>
      </c>
      <c r="I128" s="18" t="str">
        <f t="shared" si="7"/>
        <v/>
      </c>
      <c r="J128" s="18" t="str">
        <f t="shared" si="8"/>
        <v>-</v>
      </c>
      <c r="K128" s="27" t="str">
        <f t="shared" ref="K128:L128" si="138">IF(A128="","",WEEKDAY(B128,2))</f>
        <v/>
      </c>
      <c r="L128" s="27" t="str">
        <f t="shared" si="138"/>
        <v/>
      </c>
      <c r="M128" s="20">
        <f t="shared" si="10"/>
        <v>0</v>
      </c>
      <c r="N128" s="20">
        <f t="shared" si="14"/>
        <v>0</v>
      </c>
      <c r="O128" s="21" t="str">
        <f>IF(A128="","",IF(G128&gt;=asetukset!$B$3,G128-asetukset!$B$3,IF(AND(G128-E128&lt;=asetukset!$B$4,E128&gt;=asetukset!$B$3),1-E128,IF(AND(G128-E128&lt;=asetukset!$B$4,E128&lt;=asetukset!$B$3),asetukset!$B$6,0))))</f>
        <v/>
      </c>
      <c r="P128" s="20">
        <f>IF(F128&gt;D128,G128-asetukset!$B$5,IF(AND(D128=F128,E128&lt;=asetukset!$B$6),G128-E128,0))</f>
        <v>0</v>
      </c>
      <c r="Q128" s="19" t="str">
        <f>IF(and(K128=6,E128&gt;asetukset!$B$7),"", IF(and(K128&lt;&gt;6,L128=6,G128&lt;asetukset!$B$7),G128,IF(K128=6,asetukset!$B$7-E128,IF(K128=6,asetukset!$B$7-E128,IF(K128=6,asetukset!$B$7-E128,"")))))</f>
        <v/>
      </c>
      <c r="R128" s="19" t="str">
        <f t="shared" si="11"/>
        <v/>
      </c>
      <c r="S128" s="19" t="str">
        <f t="shared" si="12"/>
        <v/>
      </c>
      <c r="T128" s="21" t="str">
        <f>IF(A128="","",IF(SUMIFS($M$2:M128,$I$2:I128,I128,$A$2:A128,A128)&lt;=asetukset!$B$2,"",SUMIFS($M$2:M128,$I$2:I128,I128,$A$2:A128,A128)-asetukset!$B$2))</f>
        <v/>
      </c>
    </row>
    <row r="129">
      <c r="A129" s="32"/>
      <c r="B129" s="26"/>
      <c r="C129" s="26"/>
      <c r="D129" s="15">
        <f t="shared" si="2"/>
        <v>0</v>
      </c>
      <c r="E129" s="15">
        <f t="shared" si="3"/>
        <v>0</v>
      </c>
      <c r="F129" s="15">
        <f t="shared" si="4"/>
        <v>0</v>
      </c>
      <c r="G129" s="15">
        <f t="shared" si="5"/>
        <v>0</v>
      </c>
      <c r="H129" s="18" t="str">
        <f t="shared" si="6"/>
        <v/>
      </c>
      <c r="I129" s="18" t="str">
        <f t="shared" si="7"/>
        <v/>
      </c>
      <c r="J129" s="18" t="str">
        <f t="shared" si="8"/>
        <v>-</v>
      </c>
      <c r="K129" s="27" t="str">
        <f t="shared" ref="K129:L129" si="139">IF(A129="","",WEEKDAY(B129,2))</f>
        <v/>
      </c>
      <c r="L129" s="27" t="str">
        <f t="shared" si="139"/>
        <v/>
      </c>
      <c r="M129" s="20">
        <f t="shared" si="10"/>
        <v>0</v>
      </c>
      <c r="N129" s="20">
        <f t="shared" si="14"/>
        <v>0</v>
      </c>
      <c r="O129" s="21" t="str">
        <f>IF(A129="","",IF(G129&gt;=asetukset!$B$3,G129-asetukset!$B$3,IF(AND(G129-E129&lt;=asetukset!$B$4,E129&gt;=asetukset!$B$3),1-E129,IF(AND(G129-E129&lt;=asetukset!$B$4,E129&lt;=asetukset!$B$3),asetukset!$B$6,0))))</f>
        <v/>
      </c>
      <c r="P129" s="20">
        <f>IF(F129&gt;D129,G129-asetukset!$B$5,IF(AND(D129=F129,E129&lt;=asetukset!$B$6),G129-E129,0))</f>
        <v>0</v>
      </c>
      <c r="Q129" s="19" t="str">
        <f>IF(and(K129=6,E129&gt;asetukset!$B$7),"", IF(and(K129&lt;&gt;6,L129=6,G129&lt;asetukset!$B$7),G129,IF(K129=6,asetukset!$B$7-E129,IF(K129=6,asetukset!$B$7-E129,IF(K129=6,asetukset!$B$7-E129,"")))))</f>
        <v/>
      </c>
      <c r="R129" s="19" t="str">
        <f t="shared" si="11"/>
        <v/>
      </c>
      <c r="S129" s="19" t="str">
        <f t="shared" si="12"/>
        <v/>
      </c>
      <c r="T129" s="21" t="str">
        <f>IF(A129="","",IF(SUMIFS($M$2:M129,$I$2:I129,I129,$A$2:A129,A129)&lt;=asetukset!$B$2,"",SUMIFS($M$2:M129,$I$2:I129,I129,$A$2:A129,A129)-asetukset!$B$2))</f>
        <v/>
      </c>
    </row>
    <row r="130">
      <c r="A130" s="32"/>
      <c r="B130" s="26"/>
      <c r="C130" s="26"/>
      <c r="D130" s="15">
        <f t="shared" si="2"/>
        <v>0</v>
      </c>
      <c r="E130" s="15">
        <f t="shared" si="3"/>
        <v>0</v>
      </c>
      <c r="F130" s="15">
        <f t="shared" si="4"/>
        <v>0</v>
      </c>
      <c r="G130" s="15">
        <f t="shared" si="5"/>
        <v>0</v>
      </c>
      <c r="H130" s="18" t="str">
        <f t="shared" si="6"/>
        <v/>
      </c>
      <c r="I130" s="18" t="str">
        <f t="shared" si="7"/>
        <v/>
      </c>
      <c r="J130" s="18" t="str">
        <f t="shared" si="8"/>
        <v>-</v>
      </c>
      <c r="K130" s="27" t="str">
        <f t="shared" ref="K130:L130" si="140">IF(A130="","",WEEKDAY(B130,2))</f>
        <v/>
      </c>
      <c r="L130" s="27" t="str">
        <f t="shared" si="140"/>
        <v/>
      </c>
      <c r="M130" s="20">
        <f t="shared" si="10"/>
        <v>0</v>
      </c>
      <c r="N130" s="20">
        <f t="shared" si="14"/>
        <v>0</v>
      </c>
      <c r="O130" s="21" t="str">
        <f>IF(A130="","",IF(G130&gt;=asetukset!$B$3,G130-asetukset!$B$3,IF(AND(G130-E130&lt;=asetukset!$B$4,E130&gt;=asetukset!$B$3),1-E130,IF(AND(G130-E130&lt;=asetukset!$B$4,E130&lt;=asetukset!$B$3),asetukset!$B$6,0))))</f>
        <v/>
      </c>
      <c r="P130" s="20">
        <f>IF(F130&gt;D130,G130-asetukset!$B$5,IF(AND(D130=F130,E130&lt;=asetukset!$B$6),G130-E130,0))</f>
        <v>0</v>
      </c>
      <c r="Q130" s="19" t="str">
        <f>IF(and(K130=6,E130&gt;asetukset!$B$7),"", IF(and(K130&lt;&gt;6,L130=6,G130&lt;asetukset!$B$7),G130,IF(K130=6,asetukset!$B$7-E130,IF(K130=6,asetukset!$B$7-E130,IF(K130=6,asetukset!$B$7-E130,"")))))</f>
        <v/>
      </c>
      <c r="R130" s="19" t="str">
        <f t="shared" si="11"/>
        <v/>
      </c>
      <c r="S130" s="19" t="str">
        <f t="shared" si="12"/>
        <v/>
      </c>
      <c r="T130" s="21" t="str">
        <f>IF(A130="","",IF(SUMIFS($M$2:M130,$I$2:I130,I130,$A$2:A130,A130)&lt;=asetukset!$B$2,"",SUMIFS($M$2:M130,$I$2:I130,I130,$A$2:A130,A130)-asetukset!$B$2))</f>
        <v/>
      </c>
    </row>
    <row r="131">
      <c r="A131" s="32"/>
      <c r="B131" s="26"/>
      <c r="C131" s="26"/>
      <c r="D131" s="15">
        <f t="shared" si="2"/>
        <v>0</v>
      </c>
      <c r="E131" s="15">
        <f t="shared" si="3"/>
        <v>0</v>
      </c>
      <c r="F131" s="15">
        <f t="shared" si="4"/>
        <v>0</v>
      </c>
      <c r="G131" s="15">
        <f t="shared" si="5"/>
        <v>0</v>
      </c>
      <c r="H131" s="18" t="str">
        <f t="shared" si="6"/>
        <v/>
      </c>
      <c r="I131" s="18" t="str">
        <f t="shared" si="7"/>
        <v/>
      </c>
      <c r="J131" s="18" t="str">
        <f t="shared" si="8"/>
        <v>-</v>
      </c>
      <c r="K131" s="27" t="str">
        <f t="shared" ref="K131:L131" si="141">IF(A131="","",WEEKDAY(B131,2))</f>
        <v/>
      </c>
      <c r="L131" s="27" t="str">
        <f t="shared" si="141"/>
        <v/>
      </c>
      <c r="M131" s="20">
        <f t="shared" si="10"/>
        <v>0</v>
      </c>
      <c r="N131" s="20">
        <f t="shared" si="14"/>
        <v>0</v>
      </c>
      <c r="O131" s="21" t="str">
        <f>IF(A131="","",IF(G131&gt;=asetukset!$B$3,G131-asetukset!$B$3,IF(AND(G131-E131&lt;=asetukset!$B$4,E131&gt;=asetukset!$B$3),1-E131,IF(AND(G131-E131&lt;=asetukset!$B$4,E131&lt;=asetukset!$B$3),asetukset!$B$6,0))))</f>
        <v/>
      </c>
      <c r="P131" s="20">
        <f>IF(F131&gt;D131,G131-asetukset!$B$5,IF(AND(D131=F131,E131&lt;=asetukset!$B$6),G131-E131,0))</f>
        <v>0</v>
      </c>
      <c r="Q131" s="19" t="str">
        <f>IF(and(K131=6,E131&gt;asetukset!$B$7),"", IF(and(K131&lt;&gt;6,L131=6,G131&lt;asetukset!$B$7),G131,IF(K131=6,asetukset!$B$7-E131,IF(K131=6,asetukset!$B$7-E131,IF(K131=6,asetukset!$B$7-E131,"")))))</f>
        <v/>
      </c>
      <c r="R131" s="19" t="str">
        <f t="shared" si="11"/>
        <v/>
      </c>
      <c r="S131" s="19" t="str">
        <f t="shared" si="12"/>
        <v/>
      </c>
      <c r="T131" s="21" t="str">
        <f>IF(A131="","",IF(SUMIFS($M$2:M131,$I$2:I131,I131,$A$2:A131,A131)&lt;=asetukset!$B$2,"",SUMIFS($M$2:M131,$I$2:I131,I131,$A$2:A131,A131)-asetukset!$B$2))</f>
        <v/>
      </c>
    </row>
    <row r="132">
      <c r="A132" s="32"/>
      <c r="B132" s="26"/>
      <c r="C132" s="26"/>
      <c r="D132" s="15">
        <f t="shared" si="2"/>
        <v>0</v>
      </c>
      <c r="E132" s="15">
        <f t="shared" si="3"/>
        <v>0</v>
      </c>
      <c r="F132" s="15">
        <f t="shared" si="4"/>
        <v>0</v>
      </c>
      <c r="G132" s="15">
        <f t="shared" si="5"/>
        <v>0</v>
      </c>
      <c r="H132" s="18" t="str">
        <f t="shared" si="6"/>
        <v/>
      </c>
      <c r="I132" s="18" t="str">
        <f t="shared" si="7"/>
        <v/>
      </c>
      <c r="J132" s="18" t="str">
        <f t="shared" si="8"/>
        <v>-</v>
      </c>
      <c r="K132" s="27" t="str">
        <f t="shared" ref="K132:L132" si="142">IF(A132="","",WEEKDAY(B132,2))</f>
        <v/>
      </c>
      <c r="L132" s="27" t="str">
        <f t="shared" si="142"/>
        <v/>
      </c>
      <c r="M132" s="20">
        <f t="shared" si="10"/>
        <v>0</v>
      </c>
      <c r="N132" s="20">
        <f t="shared" si="14"/>
        <v>0</v>
      </c>
      <c r="O132" s="21" t="str">
        <f>IF(A132="","",IF(G132&gt;=asetukset!$B$3,G132-asetukset!$B$3,IF(AND(G132-E132&lt;=asetukset!$B$4,E132&gt;=asetukset!$B$3),1-E132,IF(AND(G132-E132&lt;=asetukset!$B$4,E132&lt;=asetukset!$B$3),asetukset!$B$6,0))))</f>
        <v/>
      </c>
      <c r="P132" s="20">
        <f>IF(F132&gt;D132,G132-asetukset!$B$5,IF(AND(D132=F132,E132&lt;=asetukset!$B$6),G132-E132,0))</f>
        <v>0</v>
      </c>
      <c r="Q132" s="19" t="str">
        <f>IF(and(K132=6,E132&gt;asetukset!$B$7),"", IF(and(K132&lt;&gt;6,L132=6,G132&lt;asetukset!$B$7),G132,IF(K132=6,asetukset!$B$7-E132,IF(K132=6,asetukset!$B$7-E132,IF(K132=6,asetukset!$B$7-E132,"")))))</f>
        <v/>
      </c>
      <c r="R132" s="19" t="str">
        <f t="shared" si="11"/>
        <v/>
      </c>
      <c r="S132" s="19" t="str">
        <f t="shared" si="12"/>
        <v/>
      </c>
      <c r="T132" s="21" t="str">
        <f>IF(A132="","",IF(SUMIFS($M$2:M132,$I$2:I132,I132,$A$2:A132,A132)&lt;=asetukset!$B$2,"",SUMIFS($M$2:M132,$I$2:I132,I132,$A$2:A132,A132)-asetukset!$B$2))</f>
        <v/>
      </c>
    </row>
    <row r="133">
      <c r="A133" s="32"/>
      <c r="B133" s="26"/>
      <c r="C133" s="26"/>
      <c r="D133" s="15">
        <f t="shared" si="2"/>
        <v>0</v>
      </c>
      <c r="E133" s="15">
        <f t="shared" si="3"/>
        <v>0</v>
      </c>
      <c r="F133" s="15">
        <f t="shared" si="4"/>
        <v>0</v>
      </c>
      <c r="G133" s="15">
        <f t="shared" si="5"/>
        <v>0</v>
      </c>
      <c r="H133" s="18" t="str">
        <f t="shared" si="6"/>
        <v/>
      </c>
      <c r="I133" s="18" t="str">
        <f t="shared" si="7"/>
        <v/>
      </c>
      <c r="J133" s="18" t="str">
        <f t="shared" si="8"/>
        <v>-</v>
      </c>
      <c r="K133" s="27" t="str">
        <f t="shared" ref="K133:L133" si="143">IF(A133="","",WEEKDAY(B133,2))</f>
        <v/>
      </c>
      <c r="L133" s="27" t="str">
        <f t="shared" si="143"/>
        <v/>
      </c>
      <c r="M133" s="20">
        <f t="shared" si="10"/>
        <v>0</v>
      </c>
      <c r="N133" s="20">
        <f t="shared" si="14"/>
        <v>0</v>
      </c>
      <c r="O133" s="21" t="str">
        <f>IF(A133="","",IF(G133&gt;=asetukset!$B$3,G133-asetukset!$B$3,IF(AND(G133-E133&lt;=asetukset!$B$4,E133&gt;=asetukset!$B$3),1-E133,IF(AND(G133-E133&lt;=asetukset!$B$4,E133&lt;=asetukset!$B$3),asetukset!$B$6,0))))</f>
        <v/>
      </c>
      <c r="P133" s="20">
        <f>IF(F133&gt;D133,G133-asetukset!$B$5,IF(AND(D133=F133,E133&lt;=asetukset!$B$6),G133-E133,0))</f>
        <v>0</v>
      </c>
      <c r="Q133" s="19" t="str">
        <f>IF(and(K133=6,E133&gt;asetukset!$B$7),"", IF(and(K133&lt;&gt;6,L133=6,G133&lt;asetukset!$B$7),G133,IF(K133=6,asetukset!$B$7-E133,IF(K133=6,asetukset!$B$7-E133,IF(K133=6,asetukset!$B$7-E133,"")))))</f>
        <v/>
      </c>
      <c r="R133" s="19" t="str">
        <f t="shared" si="11"/>
        <v/>
      </c>
      <c r="S133" s="19" t="str">
        <f t="shared" si="12"/>
        <v/>
      </c>
      <c r="T133" s="21" t="str">
        <f>IF(A133="","",IF(SUMIFS($M$2:M133,$I$2:I133,I133,$A$2:A133,A133)&lt;=asetukset!$B$2,"",SUMIFS($M$2:M133,$I$2:I133,I133,$A$2:A133,A133)-asetukset!$B$2))</f>
        <v/>
      </c>
    </row>
    <row r="134">
      <c r="A134" s="32"/>
      <c r="B134" s="26"/>
      <c r="C134" s="26"/>
      <c r="D134" s="15">
        <f t="shared" si="2"/>
        <v>0</v>
      </c>
      <c r="E134" s="15">
        <f t="shared" si="3"/>
        <v>0</v>
      </c>
      <c r="F134" s="15">
        <f t="shared" si="4"/>
        <v>0</v>
      </c>
      <c r="G134" s="15">
        <f t="shared" si="5"/>
        <v>0</v>
      </c>
      <c r="H134" s="18" t="str">
        <f t="shared" si="6"/>
        <v/>
      </c>
      <c r="I134" s="18" t="str">
        <f t="shared" si="7"/>
        <v/>
      </c>
      <c r="J134" s="18" t="str">
        <f t="shared" si="8"/>
        <v>-</v>
      </c>
      <c r="K134" s="27" t="str">
        <f t="shared" ref="K134:L134" si="144">IF(A134="","",WEEKDAY(B134,2))</f>
        <v/>
      </c>
      <c r="L134" s="27" t="str">
        <f t="shared" si="144"/>
        <v/>
      </c>
      <c r="M134" s="20">
        <f t="shared" si="10"/>
        <v>0</v>
      </c>
      <c r="N134" s="20">
        <f t="shared" si="14"/>
        <v>0</v>
      </c>
      <c r="O134" s="21" t="str">
        <f>IF(A134="","",IF(G134&gt;=asetukset!$B$3,G134-asetukset!$B$3,IF(AND(G134-E134&lt;=asetukset!$B$4,E134&gt;=asetukset!$B$3),1-E134,IF(AND(G134-E134&lt;=asetukset!$B$4,E134&lt;=asetukset!$B$3),asetukset!$B$6,0))))</f>
        <v/>
      </c>
      <c r="P134" s="20">
        <f>IF(F134&gt;D134,G134-asetukset!$B$5,IF(AND(D134=F134,E134&lt;=asetukset!$B$6),G134-E134,0))</f>
        <v>0</v>
      </c>
      <c r="Q134" s="19" t="str">
        <f>IF(and(K134=6,E134&gt;asetukset!$B$7),"", IF(and(K134&lt;&gt;6,L134=6,G134&lt;asetukset!$B$7),G134,IF(K134=6,asetukset!$B$7-E134,IF(K134=6,asetukset!$B$7-E134,IF(K134=6,asetukset!$B$7-E134,"")))))</f>
        <v/>
      </c>
      <c r="R134" s="19" t="str">
        <f t="shared" si="11"/>
        <v/>
      </c>
      <c r="S134" s="19" t="str">
        <f t="shared" si="12"/>
        <v/>
      </c>
      <c r="T134" s="21" t="str">
        <f>IF(A134="","",IF(SUMIFS($M$2:M134,$I$2:I134,I134,$A$2:A134,A134)&lt;=asetukset!$B$2,"",SUMIFS($M$2:M134,$I$2:I134,I134,$A$2:A134,A134)-asetukset!$B$2))</f>
        <v/>
      </c>
    </row>
    <row r="135">
      <c r="A135" s="32"/>
      <c r="B135" s="26"/>
      <c r="C135" s="26"/>
      <c r="D135" s="15">
        <f t="shared" si="2"/>
        <v>0</v>
      </c>
      <c r="E135" s="15">
        <f t="shared" si="3"/>
        <v>0</v>
      </c>
      <c r="F135" s="15">
        <f t="shared" si="4"/>
        <v>0</v>
      </c>
      <c r="G135" s="15">
        <f t="shared" si="5"/>
        <v>0</v>
      </c>
      <c r="H135" s="18" t="str">
        <f t="shared" si="6"/>
        <v/>
      </c>
      <c r="I135" s="18" t="str">
        <f t="shared" si="7"/>
        <v/>
      </c>
      <c r="J135" s="18" t="str">
        <f t="shared" si="8"/>
        <v>-</v>
      </c>
      <c r="K135" s="27" t="str">
        <f t="shared" ref="K135:L135" si="145">IF(A135="","",WEEKDAY(B135,2))</f>
        <v/>
      </c>
      <c r="L135" s="27" t="str">
        <f t="shared" si="145"/>
        <v/>
      </c>
      <c r="M135" s="20">
        <f t="shared" si="10"/>
        <v>0</v>
      </c>
      <c r="N135" s="20">
        <f t="shared" si="14"/>
        <v>0</v>
      </c>
      <c r="O135" s="21" t="str">
        <f>IF(A135="","",IF(G135&gt;=asetukset!$B$3,G135-asetukset!$B$3,IF(AND(G135-E135&lt;=asetukset!$B$4,E135&gt;=asetukset!$B$3),1-E135,IF(AND(G135-E135&lt;=asetukset!$B$4,E135&lt;=asetukset!$B$3),asetukset!$B$6,0))))</f>
        <v/>
      </c>
      <c r="P135" s="20">
        <f>IF(F135&gt;D135,G135-asetukset!$B$5,IF(AND(D135=F135,E135&lt;=asetukset!$B$6),G135-E135,0))</f>
        <v>0</v>
      </c>
      <c r="Q135" s="19" t="str">
        <f>IF(and(K135=6,E135&gt;asetukset!$B$7),"", IF(and(K135&lt;&gt;6,L135=6,G135&lt;asetukset!$B$7),G135,IF(K135=6,asetukset!$B$7-E135,IF(K135=6,asetukset!$B$7-E135,IF(K135=6,asetukset!$B$7-E135,"")))))</f>
        <v/>
      </c>
      <c r="R135" s="19" t="str">
        <f t="shared" si="11"/>
        <v/>
      </c>
      <c r="S135" s="19" t="str">
        <f t="shared" si="12"/>
        <v/>
      </c>
      <c r="T135" s="21" t="str">
        <f>IF(A135="","",IF(SUMIFS($M$2:M135,$I$2:I135,I135,$A$2:A135,A135)&lt;=asetukset!$B$2,"",SUMIFS($M$2:M135,$I$2:I135,I135,$A$2:A135,A135)-asetukset!$B$2))</f>
        <v/>
      </c>
    </row>
    <row r="136">
      <c r="A136" s="32"/>
      <c r="B136" s="26"/>
      <c r="C136" s="26"/>
      <c r="D136" s="15">
        <f t="shared" si="2"/>
        <v>0</v>
      </c>
      <c r="E136" s="15">
        <f t="shared" si="3"/>
        <v>0</v>
      </c>
      <c r="F136" s="15">
        <f t="shared" si="4"/>
        <v>0</v>
      </c>
      <c r="G136" s="15">
        <f t="shared" si="5"/>
        <v>0</v>
      </c>
      <c r="H136" s="18" t="str">
        <f t="shared" si="6"/>
        <v/>
      </c>
      <c r="I136" s="18" t="str">
        <f t="shared" si="7"/>
        <v/>
      </c>
      <c r="J136" s="18" t="str">
        <f t="shared" si="8"/>
        <v>-</v>
      </c>
      <c r="K136" s="27" t="str">
        <f t="shared" ref="K136:L136" si="146">IF(A136="","",WEEKDAY(B136,2))</f>
        <v/>
      </c>
      <c r="L136" s="27" t="str">
        <f t="shared" si="146"/>
        <v/>
      </c>
      <c r="M136" s="20">
        <f t="shared" si="10"/>
        <v>0</v>
      </c>
      <c r="N136" s="20">
        <f t="shared" si="14"/>
        <v>0</v>
      </c>
      <c r="O136" s="21" t="str">
        <f>IF(A136="","",IF(G136&gt;=asetukset!$B$3,G136-asetukset!$B$3,IF(AND(G136-E136&lt;=asetukset!$B$4,E136&gt;=asetukset!$B$3),1-E136,IF(AND(G136-E136&lt;=asetukset!$B$4,E136&lt;=asetukset!$B$3),asetukset!$B$6,0))))</f>
        <v/>
      </c>
      <c r="P136" s="20">
        <f>IF(F136&gt;D136,G136-asetukset!$B$5,IF(AND(D136=F136,E136&lt;=asetukset!$B$6),G136-E136,0))</f>
        <v>0</v>
      </c>
      <c r="Q136" s="19" t="str">
        <f>IF(and(K136=6,E136&gt;asetukset!$B$7),"", IF(and(K136&lt;&gt;6,L136=6,G136&lt;asetukset!$B$7),G136,IF(K136=6,asetukset!$B$7-E136,IF(K136=6,asetukset!$B$7-E136,IF(K136=6,asetukset!$B$7-E136,"")))))</f>
        <v/>
      </c>
      <c r="R136" s="19" t="str">
        <f t="shared" si="11"/>
        <v/>
      </c>
      <c r="S136" s="19" t="str">
        <f t="shared" si="12"/>
        <v/>
      </c>
      <c r="T136" s="21" t="str">
        <f>IF(A136="","",IF(SUMIFS($M$2:M136,$I$2:I136,I136,$A$2:A136,A136)&lt;=asetukset!$B$2,"",SUMIFS($M$2:M136,$I$2:I136,I136,$A$2:A136,A136)-asetukset!$B$2))</f>
        <v/>
      </c>
    </row>
    <row r="137">
      <c r="A137" s="32"/>
      <c r="B137" s="26"/>
      <c r="C137" s="26"/>
      <c r="D137" s="15">
        <f t="shared" si="2"/>
        <v>0</v>
      </c>
      <c r="E137" s="15">
        <f t="shared" si="3"/>
        <v>0</v>
      </c>
      <c r="F137" s="15">
        <f t="shared" si="4"/>
        <v>0</v>
      </c>
      <c r="G137" s="15">
        <f t="shared" si="5"/>
        <v>0</v>
      </c>
      <c r="H137" s="18" t="str">
        <f t="shared" si="6"/>
        <v/>
      </c>
      <c r="I137" s="18" t="str">
        <f t="shared" si="7"/>
        <v/>
      </c>
      <c r="J137" s="18" t="str">
        <f t="shared" si="8"/>
        <v>-</v>
      </c>
      <c r="K137" s="27" t="str">
        <f t="shared" ref="K137:L137" si="147">IF(A137="","",WEEKDAY(B137,2))</f>
        <v/>
      </c>
      <c r="L137" s="27" t="str">
        <f t="shared" si="147"/>
        <v/>
      </c>
      <c r="M137" s="20">
        <f t="shared" si="10"/>
        <v>0</v>
      </c>
      <c r="N137" s="20">
        <f t="shared" si="14"/>
        <v>0</v>
      </c>
      <c r="O137" s="21" t="str">
        <f>IF(A137="","",IF(G137&gt;=asetukset!$B$3,G137-asetukset!$B$3,IF(AND(G137-E137&lt;=asetukset!$B$4,E137&gt;=asetukset!$B$3),1-E137,IF(AND(G137-E137&lt;=asetukset!$B$4,E137&lt;=asetukset!$B$3),asetukset!$B$6,0))))</f>
        <v/>
      </c>
      <c r="P137" s="20">
        <f>IF(F137&gt;D137,G137-asetukset!$B$5,IF(AND(D137=F137,E137&lt;=asetukset!$B$6),G137-E137,0))</f>
        <v>0</v>
      </c>
      <c r="Q137" s="19" t="str">
        <f>IF(and(K137=6,E137&gt;asetukset!$B$7),"", IF(and(K137&lt;&gt;6,L137=6,G137&lt;asetukset!$B$7),G137,IF(K137=6,asetukset!$B$7-E137,IF(K137=6,asetukset!$B$7-E137,IF(K137=6,asetukset!$B$7-E137,"")))))</f>
        <v/>
      </c>
      <c r="R137" s="19" t="str">
        <f t="shared" si="11"/>
        <v/>
      </c>
      <c r="S137" s="19" t="str">
        <f t="shared" si="12"/>
        <v/>
      </c>
      <c r="T137" s="21" t="str">
        <f>IF(A137="","",IF(SUMIFS($M$2:M137,$I$2:I137,I137,$A$2:A137,A137)&lt;=asetukset!$B$2,"",SUMIFS($M$2:M137,$I$2:I137,I137,$A$2:A137,A137)-asetukset!$B$2))</f>
        <v/>
      </c>
    </row>
    <row r="138">
      <c r="A138" s="32"/>
      <c r="B138" s="26"/>
      <c r="C138" s="26"/>
      <c r="D138" s="15">
        <f t="shared" si="2"/>
        <v>0</v>
      </c>
      <c r="E138" s="15">
        <f t="shared" si="3"/>
        <v>0</v>
      </c>
      <c r="F138" s="15">
        <f t="shared" si="4"/>
        <v>0</v>
      </c>
      <c r="G138" s="15">
        <f t="shared" si="5"/>
        <v>0</v>
      </c>
      <c r="H138" s="18" t="str">
        <f t="shared" si="6"/>
        <v/>
      </c>
      <c r="I138" s="18" t="str">
        <f t="shared" si="7"/>
        <v/>
      </c>
      <c r="J138" s="18" t="str">
        <f t="shared" si="8"/>
        <v>-</v>
      </c>
      <c r="K138" s="27" t="str">
        <f t="shared" ref="K138:L138" si="148">IF(A138="","",WEEKDAY(B138,2))</f>
        <v/>
      </c>
      <c r="L138" s="27" t="str">
        <f t="shared" si="148"/>
        <v/>
      </c>
      <c r="M138" s="20">
        <f t="shared" si="10"/>
        <v>0</v>
      </c>
      <c r="N138" s="20">
        <f t="shared" si="14"/>
        <v>0</v>
      </c>
      <c r="O138" s="21" t="str">
        <f>IF(A138="","",IF(G138&gt;=asetukset!$B$3,G138-asetukset!$B$3,IF(AND(G138-E138&lt;=asetukset!$B$4,E138&gt;=asetukset!$B$3),1-E138,IF(AND(G138-E138&lt;=asetukset!$B$4,E138&lt;=asetukset!$B$3),asetukset!$B$6,0))))</f>
        <v/>
      </c>
      <c r="P138" s="20">
        <f>IF(F138&gt;D138,G138-asetukset!$B$5,IF(AND(D138=F138,E138&lt;=asetukset!$B$6),G138-E138,0))</f>
        <v>0</v>
      </c>
      <c r="Q138" s="19" t="str">
        <f>IF(and(K138=6,E138&gt;asetukset!$B$7),"", IF(and(K138&lt;&gt;6,L138=6,G138&lt;asetukset!$B$7),G138,IF(K138=6,asetukset!$B$7-E138,IF(K138=6,asetukset!$B$7-E138,IF(K138=6,asetukset!$B$7-E138,"")))))</f>
        <v/>
      </c>
      <c r="R138" s="19" t="str">
        <f t="shared" si="11"/>
        <v/>
      </c>
      <c r="S138" s="19" t="str">
        <f t="shared" si="12"/>
        <v/>
      </c>
      <c r="T138" s="21" t="str">
        <f>IF(A138="","",IF(SUMIFS($M$2:M138,$I$2:I138,I138,$A$2:A138,A138)&lt;=asetukset!$B$2,"",SUMIFS($M$2:M138,$I$2:I138,I138,$A$2:A138,A138)-asetukset!$B$2))</f>
        <v/>
      </c>
    </row>
    <row r="139">
      <c r="A139" s="32"/>
      <c r="B139" s="26"/>
      <c r="C139" s="26"/>
      <c r="D139" s="15">
        <f t="shared" si="2"/>
        <v>0</v>
      </c>
      <c r="E139" s="15">
        <f t="shared" si="3"/>
        <v>0</v>
      </c>
      <c r="F139" s="15">
        <f t="shared" si="4"/>
        <v>0</v>
      </c>
      <c r="G139" s="15">
        <f t="shared" si="5"/>
        <v>0</v>
      </c>
      <c r="H139" s="18" t="str">
        <f t="shared" si="6"/>
        <v/>
      </c>
      <c r="I139" s="18" t="str">
        <f t="shared" si="7"/>
        <v/>
      </c>
      <c r="J139" s="18" t="str">
        <f t="shared" si="8"/>
        <v>-</v>
      </c>
      <c r="K139" s="27" t="str">
        <f t="shared" ref="K139:L139" si="149">IF(A139="","",WEEKDAY(B139,2))</f>
        <v/>
      </c>
      <c r="L139" s="27" t="str">
        <f t="shared" si="149"/>
        <v/>
      </c>
      <c r="M139" s="20">
        <f t="shared" si="10"/>
        <v>0</v>
      </c>
      <c r="N139" s="20">
        <f t="shared" si="14"/>
        <v>0</v>
      </c>
      <c r="O139" s="21" t="str">
        <f>IF(A139="","",IF(G139&gt;=asetukset!$B$3,G139-asetukset!$B$3,IF(AND(G139-E139&lt;=asetukset!$B$4,E139&gt;=asetukset!$B$3),1-E139,IF(AND(G139-E139&lt;=asetukset!$B$4,E139&lt;=asetukset!$B$3),asetukset!$B$6,0))))</f>
        <v/>
      </c>
      <c r="P139" s="20">
        <f>IF(F139&gt;D139,G139-asetukset!$B$5,IF(AND(D139=F139,E139&lt;=asetukset!$B$6),G139-E139,0))</f>
        <v>0</v>
      </c>
      <c r="Q139" s="19" t="str">
        <f>IF(and(K139=6,E139&gt;asetukset!$B$7),"", IF(and(K139&lt;&gt;6,L139=6,G139&lt;asetukset!$B$7),G139,IF(K139=6,asetukset!$B$7-E139,IF(K139=6,asetukset!$B$7-E139,IF(K139=6,asetukset!$B$7-E139,"")))))</f>
        <v/>
      </c>
      <c r="R139" s="19" t="str">
        <f t="shared" si="11"/>
        <v/>
      </c>
      <c r="S139" s="19" t="str">
        <f t="shared" si="12"/>
        <v/>
      </c>
      <c r="T139" s="21" t="str">
        <f>IF(A139="","",IF(SUMIFS($M$2:M139,$I$2:I139,I139,$A$2:A139,A139)&lt;=asetukset!$B$2,"",SUMIFS($M$2:M139,$I$2:I139,I139,$A$2:A139,A139)-asetukset!$B$2))</f>
        <v/>
      </c>
    </row>
    <row r="140">
      <c r="A140" s="32"/>
      <c r="B140" s="26"/>
      <c r="C140" s="26"/>
      <c r="D140" s="15">
        <f t="shared" si="2"/>
        <v>0</v>
      </c>
      <c r="E140" s="15">
        <f t="shared" si="3"/>
        <v>0</v>
      </c>
      <c r="F140" s="15">
        <f t="shared" si="4"/>
        <v>0</v>
      </c>
      <c r="G140" s="15">
        <f t="shared" si="5"/>
        <v>0</v>
      </c>
      <c r="H140" s="18" t="str">
        <f t="shared" si="6"/>
        <v/>
      </c>
      <c r="I140" s="18" t="str">
        <f t="shared" si="7"/>
        <v/>
      </c>
      <c r="J140" s="18" t="str">
        <f t="shared" si="8"/>
        <v>-</v>
      </c>
      <c r="K140" s="27" t="str">
        <f t="shared" ref="K140:L140" si="150">IF(A140="","",WEEKDAY(B140,2))</f>
        <v/>
      </c>
      <c r="L140" s="27" t="str">
        <f t="shared" si="150"/>
        <v/>
      </c>
      <c r="M140" s="20">
        <f t="shared" si="10"/>
        <v>0</v>
      </c>
      <c r="N140" s="20">
        <f t="shared" si="14"/>
        <v>0</v>
      </c>
      <c r="O140" s="21" t="str">
        <f>IF(A140="","",IF(G140&gt;=asetukset!$B$3,G140-asetukset!$B$3,IF(AND(G140-E140&lt;=asetukset!$B$4,E140&gt;=asetukset!$B$3),1-E140,IF(AND(G140-E140&lt;=asetukset!$B$4,E140&lt;=asetukset!$B$3),asetukset!$B$6,0))))</f>
        <v/>
      </c>
      <c r="P140" s="20">
        <f>IF(F140&gt;D140,G140-asetukset!$B$5,IF(AND(D140=F140,E140&lt;=asetukset!$B$6),G140-E140,0))</f>
        <v>0</v>
      </c>
      <c r="Q140" s="19" t="str">
        <f>IF(and(K140=6,E140&gt;asetukset!$B$7),"", IF(and(K140&lt;&gt;6,L140=6,G140&lt;asetukset!$B$7),G140,IF(K140=6,asetukset!$B$7-E140,IF(K140=6,asetukset!$B$7-E140,IF(K140=6,asetukset!$B$7-E140,"")))))</f>
        <v/>
      </c>
      <c r="R140" s="19" t="str">
        <f t="shared" si="11"/>
        <v/>
      </c>
      <c r="S140" s="19" t="str">
        <f t="shared" si="12"/>
        <v/>
      </c>
      <c r="T140" s="21" t="str">
        <f>IF(A140="","",IF(SUMIFS($M$2:M140,$I$2:I140,I140,$A$2:A140,A140)&lt;=asetukset!$B$2,"",SUMIFS($M$2:M140,$I$2:I140,I140,$A$2:A140,A140)-asetukset!$B$2))</f>
        <v/>
      </c>
    </row>
    <row r="141">
      <c r="A141" s="32"/>
      <c r="B141" s="26"/>
      <c r="C141" s="26"/>
      <c r="D141" s="15">
        <f t="shared" si="2"/>
        <v>0</v>
      </c>
      <c r="E141" s="15">
        <f t="shared" si="3"/>
        <v>0</v>
      </c>
      <c r="F141" s="15">
        <f t="shared" si="4"/>
        <v>0</v>
      </c>
      <c r="G141" s="15">
        <f t="shared" si="5"/>
        <v>0</v>
      </c>
      <c r="H141" s="18" t="str">
        <f t="shared" si="6"/>
        <v/>
      </c>
      <c r="I141" s="18" t="str">
        <f t="shared" si="7"/>
        <v/>
      </c>
      <c r="J141" s="18" t="str">
        <f t="shared" si="8"/>
        <v>-</v>
      </c>
      <c r="K141" s="27" t="str">
        <f t="shared" ref="K141:L141" si="151">IF(A141="","",WEEKDAY(B141,2))</f>
        <v/>
      </c>
      <c r="L141" s="27" t="str">
        <f t="shared" si="151"/>
        <v/>
      </c>
      <c r="M141" s="20">
        <f t="shared" si="10"/>
        <v>0</v>
      </c>
      <c r="N141" s="20">
        <f t="shared" si="14"/>
        <v>0</v>
      </c>
      <c r="O141" s="21" t="str">
        <f>IF(A141="","",IF(G141&gt;=asetukset!$B$3,G141-asetukset!$B$3,IF(AND(G141-E141&lt;=asetukset!$B$4,E141&gt;=asetukset!$B$3),1-E141,IF(AND(G141-E141&lt;=asetukset!$B$4,E141&lt;=asetukset!$B$3),asetukset!$B$6,0))))</f>
        <v/>
      </c>
      <c r="P141" s="20">
        <f>IF(F141&gt;D141,G141-asetukset!$B$5,IF(AND(D141=F141,E141&lt;=asetukset!$B$6),G141-E141,0))</f>
        <v>0</v>
      </c>
      <c r="Q141" s="19" t="str">
        <f>IF(and(K141=6,E141&gt;asetukset!$B$7),"", IF(and(K141&lt;&gt;6,L141=6,G141&lt;asetukset!$B$7),G141,IF(K141=6,asetukset!$B$7-E141,IF(K141=6,asetukset!$B$7-E141,IF(K141=6,asetukset!$B$7-E141,"")))))</f>
        <v/>
      </c>
      <c r="R141" s="19" t="str">
        <f t="shared" si="11"/>
        <v/>
      </c>
      <c r="S141" s="19" t="str">
        <f t="shared" si="12"/>
        <v/>
      </c>
      <c r="T141" s="21" t="str">
        <f>IF(A141="","",IF(SUMIFS($M$2:M141,$I$2:I141,I141,$A$2:A141,A141)&lt;=asetukset!$B$2,"",SUMIFS($M$2:M141,$I$2:I141,I141,$A$2:A141,A141)-asetukset!$B$2))</f>
        <v/>
      </c>
    </row>
    <row r="142">
      <c r="A142" s="32"/>
      <c r="B142" s="26"/>
      <c r="C142" s="26"/>
      <c r="D142" s="15">
        <f t="shared" si="2"/>
        <v>0</v>
      </c>
      <c r="E142" s="15">
        <f t="shared" si="3"/>
        <v>0</v>
      </c>
      <c r="F142" s="15">
        <f t="shared" si="4"/>
        <v>0</v>
      </c>
      <c r="G142" s="15">
        <f t="shared" si="5"/>
        <v>0</v>
      </c>
      <c r="H142" s="18" t="str">
        <f t="shared" si="6"/>
        <v/>
      </c>
      <c r="I142" s="18" t="str">
        <f t="shared" si="7"/>
        <v/>
      </c>
      <c r="J142" s="18" t="str">
        <f t="shared" si="8"/>
        <v>-</v>
      </c>
      <c r="K142" s="27" t="str">
        <f t="shared" ref="K142:L142" si="152">IF(A142="","",WEEKDAY(B142,2))</f>
        <v/>
      </c>
      <c r="L142" s="27" t="str">
        <f t="shared" si="152"/>
        <v/>
      </c>
      <c r="M142" s="20">
        <f t="shared" si="10"/>
        <v>0</v>
      </c>
      <c r="N142" s="20">
        <f t="shared" si="14"/>
        <v>0</v>
      </c>
      <c r="O142" s="21" t="str">
        <f>IF(A142="","",IF(G142&gt;=asetukset!$B$3,G142-asetukset!$B$3,IF(AND(G142-E142&lt;=asetukset!$B$4,E142&gt;=asetukset!$B$3),1-E142,IF(AND(G142-E142&lt;=asetukset!$B$4,E142&lt;=asetukset!$B$3),asetukset!$B$6,0))))</f>
        <v/>
      </c>
      <c r="P142" s="20">
        <f>IF(F142&gt;D142,G142-asetukset!$B$5,IF(AND(D142=F142,E142&lt;=asetukset!$B$6),G142-E142,0))</f>
        <v>0</v>
      </c>
      <c r="Q142" s="19" t="str">
        <f>IF(and(K142=6,E142&gt;asetukset!$B$7),"", IF(and(K142&lt;&gt;6,L142=6,G142&lt;asetukset!$B$7),G142,IF(K142=6,asetukset!$B$7-E142,IF(K142=6,asetukset!$B$7-E142,IF(K142=6,asetukset!$B$7-E142,"")))))</f>
        <v/>
      </c>
      <c r="R142" s="19" t="str">
        <f t="shared" si="11"/>
        <v/>
      </c>
      <c r="S142" s="19" t="str">
        <f t="shared" si="12"/>
        <v/>
      </c>
      <c r="T142" s="21" t="str">
        <f>IF(A142="","",IF(SUMIFS($M$2:M142,$I$2:I142,I142,$A$2:A142,A142)&lt;=asetukset!$B$2,"",SUMIFS($M$2:M142,$I$2:I142,I142,$A$2:A142,A142)-asetukset!$B$2))</f>
        <v/>
      </c>
    </row>
    <row r="143">
      <c r="A143" s="32"/>
      <c r="B143" s="26"/>
      <c r="C143" s="26"/>
      <c r="D143" s="15">
        <f t="shared" si="2"/>
        <v>0</v>
      </c>
      <c r="E143" s="15">
        <f t="shared" si="3"/>
        <v>0</v>
      </c>
      <c r="F143" s="15">
        <f t="shared" si="4"/>
        <v>0</v>
      </c>
      <c r="G143" s="15">
        <f t="shared" si="5"/>
        <v>0</v>
      </c>
      <c r="H143" s="18" t="str">
        <f t="shared" si="6"/>
        <v/>
      </c>
      <c r="I143" s="18" t="str">
        <f t="shared" si="7"/>
        <v/>
      </c>
      <c r="J143" s="18" t="str">
        <f t="shared" si="8"/>
        <v>-</v>
      </c>
      <c r="K143" s="27" t="str">
        <f t="shared" ref="K143:L143" si="153">IF(A143="","",WEEKDAY(B143,2))</f>
        <v/>
      </c>
      <c r="L143" s="27" t="str">
        <f t="shared" si="153"/>
        <v/>
      </c>
      <c r="M143" s="20">
        <f t="shared" si="10"/>
        <v>0</v>
      </c>
      <c r="N143" s="20">
        <f t="shared" si="14"/>
        <v>0</v>
      </c>
      <c r="O143" s="21" t="str">
        <f>IF(A143="","",IF(G143&gt;=asetukset!$B$3,G143-asetukset!$B$3,IF(AND(G143-E143&lt;=asetukset!$B$4,E143&gt;=asetukset!$B$3),1-E143,IF(AND(G143-E143&lt;=asetukset!$B$4,E143&lt;=asetukset!$B$3),asetukset!$B$6,0))))</f>
        <v/>
      </c>
      <c r="P143" s="20">
        <f>IF(F143&gt;D143,G143-asetukset!$B$5,IF(AND(D143=F143,E143&lt;=asetukset!$B$6),G143-E143,0))</f>
        <v>0</v>
      </c>
      <c r="Q143" s="19" t="str">
        <f>IF(and(K143=6,E143&gt;asetukset!$B$7),"", IF(and(K143&lt;&gt;6,L143=6,G143&lt;asetukset!$B$7),G143,IF(K143=6,asetukset!$B$7-E143,IF(K143=6,asetukset!$B$7-E143,IF(K143=6,asetukset!$B$7-E143,"")))))</f>
        <v/>
      </c>
      <c r="R143" s="19" t="str">
        <f t="shared" si="11"/>
        <v/>
      </c>
      <c r="S143" s="19" t="str">
        <f t="shared" si="12"/>
        <v/>
      </c>
      <c r="T143" s="21" t="str">
        <f>IF(A143="","",IF(SUMIFS($M$2:M143,$I$2:I143,I143,$A$2:A143,A143)&lt;=asetukset!$B$2,"",SUMIFS($M$2:M143,$I$2:I143,I143,$A$2:A143,A143)-asetukset!$B$2))</f>
        <v/>
      </c>
    </row>
    <row r="144">
      <c r="A144" s="32"/>
      <c r="B144" s="26"/>
      <c r="C144" s="26"/>
      <c r="D144" s="15">
        <f t="shared" si="2"/>
        <v>0</v>
      </c>
      <c r="E144" s="15">
        <f t="shared" si="3"/>
        <v>0</v>
      </c>
      <c r="F144" s="15">
        <f t="shared" si="4"/>
        <v>0</v>
      </c>
      <c r="G144" s="15">
        <f t="shared" si="5"/>
        <v>0</v>
      </c>
      <c r="H144" s="18" t="str">
        <f t="shared" si="6"/>
        <v/>
      </c>
      <c r="I144" s="18" t="str">
        <f t="shared" si="7"/>
        <v/>
      </c>
      <c r="J144" s="18" t="str">
        <f t="shared" si="8"/>
        <v>-</v>
      </c>
      <c r="K144" s="27" t="str">
        <f t="shared" ref="K144:L144" si="154">IF(A144="","",WEEKDAY(B144,2))</f>
        <v/>
      </c>
      <c r="L144" s="27" t="str">
        <f t="shared" si="154"/>
        <v/>
      </c>
      <c r="M144" s="20">
        <f t="shared" si="10"/>
        <v>0</v>
      </c>
      <c r="N144" s="20">
        <f t="shared" si="14"/>
        <v>0</v>
      </c>
      <c r="O144" s="21" t="str">
        <f>IF(A144="","",IF(G144&gt;=asetukset!$B$3,G144-asetukset!$B$3,IF(AND(G144-E144&lt;=asetukset!$B$4,E144&gt;=asetukset!$B$3),1-E144,IF(AND(G144-E144&lt;=asetukset!$B$4,E144&lt;=asetukset!$B$3),asetukset!$B$6,0))))</f>
        <v/>
      </c>
      <c r="P144" s="20">
        <f>IF(F144&gt;D144,G144-asetukset!$B$5,IF(AND(D144=F144,E144&lt;=asetukset!$B$6),G144-E144,0))</f>
        <v>0</v>
      </c>
      <c r="Q144" s="19" t="str">
        <f>IF(and(K144=6,E144&gt;asetukset!$B$7),"", IF(and(K144&lt;&gt;6,L144=6,G144&lt;asetukset!$B$7),G144,IF(K144=6,asetukset!$B$7-E144,IF(K144=6,asetukset!$B$7-E144,IF(K144=6,asetukset!$B$7-E144,"")))))</f>
        <v/>
      </c>
      <c r="R144" s="19" t="str">
        <f t="shared" si="11"/>
        <v/>
      </c>
      <c r="S144" s="19" t="str">
        <f t="shared" si="12"/>
        <v/>
      </c>
      <c r="T144" s="21" t="str">
        <f>IF(A144="","",IF(SUMIFS($M$2:M144,$I$2:I144,I144,$A$2:A144,A144)&lt;=asetukset!$B$2,"",SUMIFS($M$2:M144,$I$2:I144,I144,$A$2:A144,A144)-asetukset!$B$2))</f>
        <v/>
      </c>
    </row>
    <row r="145">
      <c r="A145" s="32"/>
      <c r="B145" s="26"/>
      <c r="C145" s="26"/>
      <c r="D145" s="15">
        <f t="shared" si="2"/>
        <v>0</v>
      </c>
      <c r="E145" s="15">
        <f t="shared" si="3"/>
        <v>0</v>
      </c>
      <c r="F145" s="15">
        <f t="shared" si="4"/>
        <v>0</v>
      </c>
      <c r="G145" s="15">
        <f t="shared" si="5"/>
        <v>0</v>
      </c>
      <c r="H145" s="18" t="str">
        <f t="shared" si="6"/>
        <v/>
      </c>
      <c r="I145" s="18" t="str">
        <f t="shared" si="7"/>
        <v/>
      </c>
      <c r="J145" s="18" t="str">
        <f t="shared" si="8"/>
        <v>-</v>
      </c>
      <c r="K145" s="27" t="str">
        <f t="shared" ref="K145:L145" si="155">IF(A145="","",WEEKDAY(B145,2))</f>
        <v/>
      </c>
      <c r="L145" s="27" t="str">
        <f t="shared" si="155"/>
        <v/>
      </c>
      <c r="M145" s="20">
        <f t="shared" si="10"/>
        <v>0</v>
      </c>
      <c r="N145" s="20">
        <f t="shared" si="14"/>
        <v>0</v>
      </c>
      <c r="O145" s="21" t="str">
        <f>IF(A145="","",IF(G145&gt;=asetukset!$B$3,G145-asetukset!$B$3,IF(AND(G145-E145&lt;=asetukset!$B$4,E145&gt;=asetukset!$B$3),1-E145,IF(AND(G145-E145&lt;=asetukset!$B$4,E145&lt;=asetukset!$B$3),asetukset!$B$6,0))))</f>
        <v/>
      </c>
      <c r="P145" s="20">
        <f>IF(F145&gt;D145,G145-asetukset!$B$5,IF(AND(D145=F145,E145&lt;=asetukset!$B$6),G145-E145,0))</f>
        <v>0</v>
      </c>
      <c r="Q145" s="19" t="str">
        <f>IF(and(K145=6,E145&gt;asetukset!$B$7),"", IF(and(K145&lt;&gt;6,L145=6,G145&lt;asetukset!$B$7),G145,IF(K145=6,asetukset!$B$7-E145,IF(K145=6,asetukset!$B$7-E145,IF(K145=6,asetukset!$B$7-E145,"")))))</f>
        <v/>
      </c>
      <c r="R145" s="19" t="str">
        <f t="shared" si="11"/>
        <v/>
      </c>
      <c r="S145" s="19" t="str">
        <f t="shared" si="12"/>
        <v/>
      </c>
      <c r="T145" s="21" t="str">
        <f>IF(A145="","",IF(SUMIFS($M$2:M145,$I$2:I145,I145,$A$2:A145,A145)&lt;=asetukset!$B$2,"",SUMIFS($M$2:M145,$I$2:I145,I145,$A$2:A145,A145)-asetukset!$B$2))</f>
        <v/>
      </c>
    </row>
    <row r="146">
      <c r="A146" s="32"/>
      <c r="B146" s="26"/>
      <c r="C146" s="26"/>
      <c r="D146" s="15">
        <f t="shared" si="2"/>
        <v>0</v>
      </c>
      <c r="E146" s="15">
        <f t="shared" si="3"/>
        <v>0</v>
      </c>
      <c r="F146" s="15">
        <f t="shared" si="4"/>
        <v>0</v>
      </c>
      <c r="G146" s="15">
        <f t="shared" si="5"/>
        <v>0</v>
      </c>
      <c r="H146" s="18" t="str">
        <f t="shared" si="6"/>
        <v/>
      </c>
      <c r="I146" s="18" t="str">
        <f t="shared" si="7"/>
        <v/>
      </c>
      <c r="J146" s="18" t="str">
        <f t="shared" si="8"/>
        <v>-</v>
      </c>
      <c r="K146" s="27" t="str">
        <f t="shared" ref="K146:L146" si="156">IF(A146="","",WEEKDAY(B146,2))</f>
        <v/>
      </c>
      <c r="L146" s="27" t="str">
        <f t="shared" si="156"/>
        <v/>
      </c>
      <c r="M146" s="20">
        <f t="shared" si="10"/>
        <v>0</v>
      </c>
      <c r="N146" s="20">
        <f t="shared" si="14"/>
        <v>0</v>
      </c>
      <c r="O146" s="21" t="str">
        <f>IF(A146="","",IF(G146&gt;=asetukset!$B$3,G146-asetukset!$B$3,IF(AND(G146-E146&lt;=asetukset!$B$4,E146&gt;=asetukset!$B$3),1-E146,IF(AND(G146-E146&lt;=asetukset!$B$4,E146&lt;=asetukset!$B$3),asetukset!$B$6,0))))</f>
        <v/>
      </c>
      <c r="P146" s="20">
        <f>IF(F146&gt;D146,G146-asetukset!$B$5,IF(AND(D146=F146,E146&lt;=asetukset!$B$6),G146-E146,0))</f>
        <v>0</v>
      </c>
      <c r="Q146" s="19" t="str">
        <f>IF(and(K146=6,E146&gt;asetukset!$B$7),"", IF(and(K146&lt;&gt;6,L146=6,G146&lt;asetukset!$B$7),G146,IF(K146=6,asetukset!$B$7-E146,IF(K146=6,asetukset!$B$7-E146,IF(K146=6,asetukset!$B$7-E146,"")))))</f>
        <v/>
      </c>
      <c r="R146" s="19" t="str">
        <f t="shared" si="11"/>
        <v/>
      </c>
      <c r="S146" s="19" t="str">
        <f t="shared" si="12"/>
        <v/>
      </c>
      <c r="T146" s="21" t="str">
        <f>IF(A146="","",IF(SUMIFS($M$2:M146,$I$2:I146,I146,$A$2:A146,A146)&lt;=asetukset!$B$2,"",SUMIFS($M$2:M146,$I$2:I146,I146,$A$2:A146,A146)-asetukset!$B$2))</f>
        <v/>
      </c>
    </row>
    <row r="147">
      <c r="A147" s="32"/>
      <c r="B147" s="26"/>
      <c r="C147" s="26"/>
      <c r="D147" s="15">
        <f t="shared" si="2"/>
        <v>0</v>
      </c>
      <c r="E147" s="15">
        <f t="shared" si="3"/>
        <v>0</v>
      </c>
      <c r="F147" s="15">
        <f t="shared" si="4"/>
        <v>0</v>
      </c>
      <c r="G147" s="15">
        <f t="shared" si="5"/>
        <v>0</v>
      </c>
      <c r="H147" s="18" t="str">
        <f t="shared" si="6"/>
        <v/>
      </c>
      <c r="I147" s="18" t="str">
        <f t="shared" si="7"/>
        <v/>
      </c>
      <c r="J147" s="18" t="str">
        <f t="shared" si="8"/>
        <v>-</v>
      </c>
      <c r="K147" s="27" t="str">
        <f t="shared" ref="K147:L147" si="157">IF(A147="","",WEEKDAY(B147,2))</f>
        <v/>
      </c>
      <c r="L147" s="27" t="str">
        <f t="shared" si="157"/>
        <v/>
      </c>
      <c r="M147" s="20">
        <f t="shared" si="10"/>
        <v>0</v>
      </c>
      <c r="N147" s="20">
        <f t="shared" si="14"/>
        <v>0</v>
      </c>
      <c r="O147" s="21" t="str">
        <f>IF(A147="","",IF(G147&gt;=asetukset!$B$3,G147-asetukset!$B$3,IF(AND(G147-E147&lt;=asetukset!$B$4,E147&gt;=asetukset!$B$3),1-E147,IF(AND(G147-E147&lt;=asetukset!$B$4,E147&lt;=asetukset!$B$3),asetukset!$B$6,0))))</f>
        <v/>
      </c>
      <c r="P147" s="20">
        <f>IF(F147&gt;D147,G147-asetukset!$B$5,IF(AND(D147=F147,E147&lt;=asetukset!$B$6),G147-E147,0))</f>
        <v>0</v>
      </c>
      <c r="Q147" s="19" t="str">
        <f>IF(and(K147=6,E147&gt;asetukset!$B$7),"", IF(and(K147&lt;&gt;6,L147=6,G147&lt;asetukset!$B$7),G147,IF(K147=6,asetukset!$B$7-E147,IF(K147=6,asetukset!$B$7-E147,IF(K147=6,asetukset!$B$7-E147,"")))))</f>
        <v/>
      </c>
      <c r="R147" s="19" t="str">
        <f t="shared" si="11"/>
        <v/>
      </c>
      <c r="S147" s="19" t="str">
        <f t="shared" si="12"/>
        <v/>
      </c>
      <c r="T147" s="21" t="str">
        <f>IF(A147="","",IF(SUMIFS($M$2:M147,$I$2:I147,I147,$A$2:A147,A147)&lt;=asetukset!$B$2,"",SUMIFS($M$2:M147,$I$2:I147,I147,$A$2:A147,A147)-asetukset!$B$2))</f>
        <v/>
      </c>
    </row>
    <row r="148">
      <c r="A148" s="32"/>
      <c r="B148" s="26"/>
      <c r="C148" s="26"/>
      <c r="D148" s="15">
        <f t="shared" si="2"/>
        <v>0</v>
      </c>
      <c r="E148" s="15">
        <f t="shared" si="3"/>
        <v>0</v>
      </c>
      <c r="F148" s="15">
        <f t="shared" si="4"/>
        <v>0</v>
      </c>
      <c r="G148" s="15">
        <f t="shared" si="5"/>
        <v>0</v>
      </c>
      <c r="H148" s="18" t="str">
        <f t="shared" si="6"/>
        <v/>
      </c>
      <c r="I148" s="18" t="str">
        <f t="shared" si="7"/>
        <v/>
      </c>
      <c r="J148" s="18" t="str">
        <f t="shared" si="8"/>
        <v>-</v>
      </c>
      <c r="K148" s="27" t="str">
        <f t="shared" ref="K148:L148" si="158">IF(A148="","",WEEKDAY(B148,2))</f>
        <v/>
      </c>
      <c r="L148" s="27" t="str">
        <f t="shared" si="158"/>
        <v/>
      </c>
      <c r="M148" s="20">
        <f t="shared" si="10"/>
        <v>0</v>
      </c>
      <c r="N148" s="20">
        <f t="shared" si="14"/>
        <v>0</v>
      </c>
      <c r="O148" s="21" t="str">
        <f>IF(A148="","",IF(G148&gt;=asetukset!$B$3,G148-asetukset!$B$3,IF(AND(G148-E148&lt;=asetukset!$B$4,E148&gt;=asetukset!$B$3),1-E148,IF(AND(G148-E148&lt;=asetukset!$B$4,E148&lt;=asetukset!$B$3),asetukset!$B$6,0))))</f>
        <v/>
      </c>
      <c r="P148" s="20">
        <f>IF(F148&gt;D148,G148-asetukset!$B$5,IF(AND(D148=F148,E148&lt;=asetukset!$B$6),G148-E148,0))</f>
        <v>0</v>
      </c>
      <c r="Q148" s="19" t="str">
        <f>IF(and(K148=6,E148&gt;asetukset!$B$7),"", IF(and(K148&lt;&gt;6,L148=6,G148&lt;asetukset!$B$7),G148,IF(K148=6,asetukset!$B$7-E148,IF(K148=6,asetukset!$B$7-E148,IF(K148=6,asetukset!$B$7-E148,"")))))</f>
        <v/>
      </c>
      <c r="R148" s="19" t="str">
        <f t="shared" si="11"/>
        <v/>
      </c>
      <c r="S148" s="19" t="str">
        <f t="shared" si="12"/>
        <v/>
      </c>
      <c r="T148" s="21" t="str">
        <f>IF(A148="","",IF(SUMIFS($M$2:M148,$I$2:I148,I148,$A$2:A148,A148)&lt;=asetukset!$B$2,"",SUMIFS($M$2:M148,$I$2:I148,I148,$A$2:A148,A148)-asetukset!$B$2))</f>
        <v/>
      </c>
    </row>
    <row r="149">
      <c r="A149" s="32"/>
      <c r="B149" s="26"/>
      <c r="C149" s="26"/>
      <c r="D149" s="15">
        <f t="shared" si="2"/>
        <v>0</v>
      </c>
      <c r="E149" s="15">
        <f t="shared" si="3"/>
        <v>0</v>
      </c>
      <c r="F149" s="15">
        <f t="shared" si="4"/>
        <v>0</v>
      </c>
      <c r="G149" s="15">
        <f t="shared" si="5"/>
        <v>0</v>
      </c>
      <c r="H149" s="18" t="str">
        <f t="shared" si="6"/>
        <v/>
      </c>
      <c r="I149" s="18" t="str">
        <f t="shared" si="7"/>
        <v/>
      </c>
      <c r="J149" s="18" t="str">
        <f t="shared" si="8"/>
        <v>-</v>
      </c>
      <c r="K149" s="27" t="str">
        <f t="shared" ref="K149:L149" si="159">IF(A149="","",WEEKDAY(B149,2))</f>
        <v/>
      </c>
      <c r="L149" s="27" t="str">
        <f t="shared" si="159"/>
        <v/>
      </c>
      <c r="M149" s="20">
        <f t="shared" si="10"/>
        <v>0</v>
      </c>
      <c r="N149" s="20">
        <f t="shared" si="14"/>
        <v>0</v>
      </c>
      <c r="O149" s="21" t="str">
        <f>IF(A149="","",IF(G149&gt;=asetukset!$B$3,G149-asetukset!$B$3,IF(AND(G149-E149&lt;=asetukset!$B$4,E149&gt;=asetukset!$B$3),1-E149,IF(AND(G149-E149&lt;=asetukset!$B$4,E149&lt;=asetukset!$B$3),asetukset!$B$6,0))))</f>
        <v/>
      </c>
      <c r="P149" s="20">
        <f>IF(F149&gt;D149,G149-asetukset!$B$5,IF(AND(D149=F149,E149&lt;=asetukset!$B$6),G149-E149,0))</f>
        <v>0</v>
      </c>
      <c r="Q149" s="19" t="str">
        <f>IF(and(K149=6,E149&gt;asetukset!$B$7),"", IF(and(K149&lt;&gt;6,L149=6,G149&lt;asetukset!$B$7),G149,IF(K149=6,asetukset!$B$7-E149,IF(K149=6,asetukset!$B$7-E149,IF(K149=6,asetukset!$B$7-E149,"")))))</f>
        <v/>
      </c>
      <c r="R149" s="19" t="str">
        <f t="shared" si="11"/>
        <v/>
      </c>
      <c r="S149" s="19" t="str">
        <f t="shared" si="12"/>
        <v/>
      </c>
      <c r="T149" s="21" t="str">
        <f>IF(A149="","",IF(SUMIFS($M$2:M149,$I$2:I149,I149,$A$2:A149,A149)&lt;=asetukset!$B$2,"",SUMIFS($M$2:M149,$I$2:I149,I149,$A$2:A149,A149)-asetukset!$B$2))</f>
        <v/>
      </c>
    </row>
    <row r="150">
      <c r="A150" s="32"/>
      <c r="B150" s="26"/>
      <c r="C150" s="26"/>
      <c r="D150" s="15">
        <f t="shared" si="2"/>
        <v>0</v>
      </c>
      <c r="E150" s="15">
        <f t="shared" si="3"/>
        <v>0</v>
      </c>
      <c r="F150" s="15">
        <f t="shared" si="4"/>
        <v>0</v>
      </c>
      <c r="G150" s="15">
        <f t="shared" si="5"/>
        <v>0</v>
      </c>
      <c r="H150" s="18" t="str">
        <f t="shared" si="6"/>
        <v/>
      </c>
      <c r="I150" s="18" t="str">
        <f t="shared" si="7"/>
        <v/>
      </c>
      <c r="J150" s="18" t="str">
        <f t="shared" si="8"/>
        <v>-</v>
      </c>
      <c r="K150" s="27" t="str">
        <f t="shared" ref="K150:L150" si="160">IF(A150="","",WEEKDAY(B150,2))</f>
        <v/>
      </c>
      <c r="L150" s="27" t="str">
        <f t="shared" si="160"/>
        <v/>
      </c>
      <c r="M150" s="20">
        <f t="shared" si="10"/>
        <v>0</v>
      </c>
      <c r="N150" s="20">
        <f t="shared" si="14"/>
        <v>0</v>
      </c>
      <c r="O150" s="21" t="str">
        <f>IF(A150="","",IF(G150&gt;=asetukset!$B$3,G150-asetukset!$B$3,IF(AND(G150-E150&lt;=asetukset!$B$4,E150&gt;=asetukset!$B$3),1-E150,IF(AND(G150-E150&lt;=asetukset!$B$4,E150&lt;=asetukset!$B$3),asetukset!$B$6,0))))</f>
        <v/>
      </c>
      <c r="P150" s="20">
        <f>IF(F150&gt;D150,G150-asetukset!$B$5,IF(AND(D150=F150,E150&lt;=asetukset!$B$6),G150-E150,0))</f>
        <v>0</v>
      </c>
      <c r="Q150" s="19" t="str">
        <f>IF(and(K150=6,E150&gt;asetukset!$B$7),"", IF(and(K150&lt;&gt;6,L150=6,G150&lt;asetukset!$B$7),G150,IF(K150=6,asetukset!$B$7-E150,IF(K150=6,asetukset!$B$7-E150,IF(K150=6,asetukset!$B$7-E150,"")))))</f>
        <v/>
      </c>
      <c r="R150" s="19" t="str">
        <f t="shared" si="11"/>
        <v/>
      </c>
      <c r="S150" s="19" t="str">
        <f t="shared" si="12"/>
        <v/>
      </c>
      <c r="T150" s="21" t="str">
        <f>IF(A150="","",IF(SUMIFS($M$2:M150,$I$2:I150,I150,$A$2:A150,A150)&lt;=asetukset!$B$2,"",SUMIFS($M$2:M150,$I$2:I150,I150,$A$2:A150,A150)-asetukset!$B$2))</f>
        <v/>
      </c>
    </row>
    <row r="151">
      <c r="A151" s="32"/>
      <c r="B151" s="26"/>
      <c r="C151" s="26"/>
      <c r="D151" s="15">
        <f t="shared" si="2"/>
        <v>0</v>
      </c>
      <c r="E151" s="15">
        <f t="shared" si="3"/>
        <v>0</v>
      </c>
      <c r="F151" s="15">
        <f t="shared" si="4"/>
        <v>0</v>
      </c>
      <c r="G151" s="15">
        <f t="shared" si="5"/>
        <v>0</v>
      </c>
      <c r="H151" s="18" t="str">
        <f t="shared" si="6"/>
        <v/>
      </c>
      <c r="I151" s="18" t="str">
        <f t="shared" si="7"/>
        <v/>
      </c>
      <c r="J151" s="18" t="str">
        <f t="shared" si="8"/>
        <v>-</v>
      </c>
      <c r="K151" s="27" t="str">
        <f t="shared" ref="K151:L151" si="161">IF(A151="","",WEEKDAY(B151,2))</f>
        <v/>
      </c>
      <c r="L151" s="27" t="str">
        <f t="shared" si="161"/>
        <v/>
      </c>
      <c r="M151" s="20">
        <f t="shared" si="10"/>
        <v>0</v>
      </c>
      <c r="N151" s="20">
        <f t="shared" si="14"/>
        <v>0</v>
      </c>
      <c r="O151" s="21" t="str">
        <f>IF(A151="","",IF(G151&gt;=asetukset!$B$3,G151-asetukset!$B$3,IF(AND(G151-E151&lt;=asetukset!$B$4,E151&gt;=asetukset!$B$3),1-E151,IF(AND(G151-E151&lt;=asetukset!$B$4,E151&lt;=asetukset!$B$3),asetukset!$B$6,0))))</f>
        <v/>
      </c>
      <c r="P151" s="20">
        <f>IF(F151&gt;D151,G151-asetukset!$B$5,IF(AND(D151=F151,E151&lt;=asetukset!$B$6),G151-E151,0))</f>
        <v>0</v>
      </c>
      <c r="Q151" s="19" t="str">
        <f>IF(and(K151=6,E151&gt;asetukset!$B$7),"", IF(and(K151&lt;&gt;6,L151=6,G151&lt;asetukset!$B$7),G151,IF(K151=6,asetukset!$B$7-E151,IF(K151=6,asetukset!$B$7-E151,IF(K151=6,asetukset!$B$7-E151,"")))))</f>
        <v/>
      </c>
      <c r="R151" s="19" t="str">
        <f t="shared" si="11"/>
        <v/>
      </c>
      <c r="S151" s="19" t="str">
        <f t="shared" si="12"/>
        <v/>
      </c>
      <c r="T151" s="21" t="str">
        <f>IF(A151="","",IF(SUMIFS($M$2:M151,$I$2:I151,I151,$A$2:A151,A151)&lt;=asetukset!$B$2,"",SUMIFS($M$2:M151,$I$2:I151,I151,$A$2:A151,A151)-asetukset!$B$2))</f>
        <v/>
      </c>
    </row>
    <row r="152">
      <c r="A152" s="32"/>
      <c r="B152" s="26"/>
      <c r="C152" s="26"/>
      <c r="D152" s="15">
        <f t="shared" si="2"/>
        <v>0</v>
      </c>
      <c r="E152" s="15">
        <f t="shared" si="3"/>
        <v>0</v>
      </c>
      <c r="F152" s="15">
        <f t="shared" si="4"/>
        <v>0</v>
      </c>
      <c r="G152" s="15">
        <f t="shared" si="5"/>
        <v>0</v>
      </c>
      <c r="H152" s="18" t="str">
        <f t="shared" si="6"/>
        <v/>
      </c>
      <c r="I152" s="18" t="str">
        <f t="shared" si="7"/>
        <v/>
      </c>
      <c r="J152" s="18" t="str">
        <f t="shared" si="8"/>
        <v>-</v>
      </c>
      <c r="K152" s="27" t="str">
        <f t="shared" ref="K152:L152" si="162">IF(A152="","",WEEKDAY(B152,2))</f>
        <v/>
      </c>
      <c r="L152" s="27" t="str">
        <f t="shared" si="162"/>
        <v/>
      </c>
      <c r="M152" s="20">
        <f t="shared" si="10"/>
        <v>0</v>
      </c>
      <c r="N152" s="20">
        <f t="shared" si="14"/>
        <v>0</v>
      </c>
      <c r="O152" s="21" t="str">
        <f>IF(A152="","",IF(G152&gt;=asetukset!$B$3,G152-asetukset!$B$3,IF(AND(G152-E152&lt;=asetukset!$B$4,E152&gt;=asetukset!$B$3),1-E152,IF(AND(G152-E152&lt;=asetukset!$B$4,E152&lt;=asetukset!$B$3),asetukset!$B$6,0))))</f>
        <v/>
      </c>
      <c r="P152" s="20">
        <f>IF(F152&gt;D152,G152-asetukset!$B$5,IF(AND(D152=F152,E152&lt;=asetukset!$B$6),G152-E152,0))</f>
        <v>0</v>
      </c>
      <c r="Q152" s="19" t="str">
        <f>IF(and(K152=6,E152&gt;asetukset!$B$7),"", IF(and(K152&lt;&gt;6,L152=6,G152&lt;asetukset!$B$7),G152,IF(K152=6,asetukset!$B$7-E152,IF(K152=6,asetukset!$B$7-E152,IF(K152=6,asetukset!$B$7-E152,"")))))</f>
        <v/>
      </c>
      <c r="R152" s="19" t="str">
        <f t="shared" si="11"/>
        <v/>
      </c>
      <c r="S152" s="19" t="str">
        <f t="shared" si="12"/>
        <v/>
      </c>
      <c r="T152" s="21" t="str">
        <f>IF(A152="","",IF(SUMIFS($M$2:M152,$I$2:I152,I152,$A$2:A152,A152)&lt;=asetukset!$B$2,"",SUMIFS($M$2:M152,$I$2:I152,I152,$A$2:A152,A152)-asetukset!$B$2))</f>
        <v/>
      </c>
    </row>
    <row r="153">
      <c r="A153" s="32"/>
      <c r="B153" s="26"/>
      <c r="C153" s="26"/>
      <c r="D153" s="15">
        <f t="shared" si="2"/>
        <v>0</v>
      </c>
      <c r="E153" s="15">
        <f t="shared" si="3"/>
        <v>0</v>
      </c>
      <c r="F153" s="15">
        <f t="shared" si="4"/>
        <v>0</v>
      </c>
      <c r="G153" s="15">
        <f t="shared" si="5"/>
        <v>0</v>
      </c>
      <c r="H153" s="18" t="str">
        <f t="shared" si="6"/>
        <v/>
      </c>
      <c r="I153" s="18" t="str">
        <f t="shared" si="7"/>
        <v/>
      </c>
      <c r="J153" s="18" t="str">
        <f t="shared" si="8"/>
        <v>-</v>
      </c>
      <c r="K153" s="27" t="str">
        <f t="shared" ref="K153:L153" si="163">IF(A153="","",WEEKDAY(B153,2))</f>
        <v/>
      </c>
      <c r="L153" s="27" t="str">
        <f t="shared" si="163"/>
        <v/>
      </c>
      <c r="M153" s="20">
        <f t="shared" si="10"/>
        <v>0</v>
      </c>
      <c r="N153" s="20">
        <f t="shared" si="14"/>
        <v>0</v>
      </c>
      <c r="O153" s="21" t="str">
        <f>IF(A153="","",IF(G153&gt;=asetukset!$B$3,G153-asetukset!$B$3,IF(AND(G153-E153&lt;=asetukset!$B$4,E153&gt;=asetukset!$B$3),1-E153,IF(AND(G153-E153&lt;=asetukset!$B$4,E153&lt;=asetukset!$B$3),asetukset!$B$6,0))))</f>
        <v/>
      </c>
      <c r="P153" s="20">
        <f>IF(F153&gt;D153,G153-asetukset!$B$5,IF(AND(D153=F153,E153&lt;=asetukset!$B$6),G153-E153,0))</f>
        <v>0</v>
      </c>
      <c r="Q153" s="19" t="str">
        <f>IF(and(K153=6,E153&gt;asetukset!$B$7),"", IF(and(K153&lt;&gt;6,L153=6,G153&lt;asetukset!$B$7),G153,IF(K153=6,asetukset!$B$7-E153,IF(K153=6,asetukset!$B$7-E153,IF(K153=6,asetukset!$B$7-E153,"")))))</f>
        <v/>
      </c>
      <c r="R153" s="19" t="str">
        <f t="shared" si="11"/>
        <v/>
      </c>
      <c r="S153" s="19" t="str">
        <f t="shared" si="12"/>
        <v/>
      </c>
      <c r="T153" s="21" t="str">
        <f>IF(A153="","",IF(SUMIFS($M$2:M153,$I$2:I153,I153,$A$2:A153,A153)&lt;=asetukset!$B$2,"",SUMIFS($M$2:M153,$I$2:I153,I153,$A$2:A153,A153)-asetukset!$B$2))</f>
        <v/>
      </c>
    </row>
    <row r="154">
      <c r="A154" s="32"/>
      <c r="B154" s="26"/>
      <c r="C154" s="26"/>
      <c r="D154" s="15">
        <f t="shared" si="2"/>
        <v>0</v>
      </c>
      <c r="E154" s="15">
        <f t="shared" si="3"/>
        <v>0</v>
      </c>
      <c r="F154" s="15">
        <f t="shared" si="4"/>
        <v>0</v>
      </c>
      <c r="G154" s="15">
        <f t="shared" si="5"/>
        <v>0</v>
      </c>
      <c r="H154" s="18" t="str">
        <f t="shared" si="6"/>
        <v/>
      </c>
      <c r="I154" s="18" t="str">
        <f t="shared" si="7"/>
        <v/>
      </c>
      <c r="J154" s="18" t="str">
        <f t="shared" si="8"/>
        <v>-</v>
      </c>
      <c r="K154" s="27" t="str">
        <f t="shared" ref="K154:L154" si="164">IF(A154="","",WEEKDAY(B154,2))</f>
        <v/>
      </c>
      <c r="L154" s="27" t="str">
        <f t="shared" si="164"/>
        <v/>
      </c>
      <c r="M154" s="20">
        <f t="shared" si="10"/>
        <v>0</v>
      </c>
      <c r="N154" s="20">
        <f t="shared" si="14"/>
        <v>0</v>
      </c>
      <c r="O154" s="21" t="str">
        <f>IF(A154="","",IF(G154&gt;=asetukset!$B$3,G154-asetukset!$B$3,IF(AND(G154-E154&lt;=asetukset!$B$4,E154&gt;=asetukset!$B$3),1-E154,IF(AND(G154-E154&lt;=asetukset!$B$4,E154&lt;=asetukset!$B$3),asetukset!$B$6,0))))</f>
        <v/>
      </c>
      <c r="P154" s="20">
        <f>IF(F154&gt;D154,G154-asetukset!$B$5,IF(AND(D154=F154,E154&lt;=asetukset!$B$6),G154-E154,0))</f>
        <v>0</v>
      </c>
      <c r="Q154" s="19" t="str">
        <f>IF(and(K154=6,E154&gt;asetukset!$B$7),"", IF(and(K154&lt;&gt;6,L154=6,G154&lt;asetukset!$B$7),G154,IF(K154=6,asetukset!$B$7-E154,IF(K154=6,asetukset!$B$7-E154,IF(K154=6,asetukset!$B$7-E154,"")))))</f>
        <v/>
      </c>
      <c r="R154" s="19" t="str">
        <f t="shared" si="11"/>
        <v/>
      </c>
      <c r="S154" s="19" t="str">
        <f t="shared" si="12"/>
        <v/>
      </c>
      <c r="T154" s="21" t="str">
        <f>IF(A154="","",IF(SUMIFS($M$2:M154,$I$2:I154,I154,$A$2:A154,A154)&lt;=asetukset!$B$2,"",SUMIFS($M$2:M154,$I$2:I154,I154,$A$2:A154,A154)-asetukset!$B$2))</f>
        <v/>
      </c>
    </row>
    <row r="155">
      <c r="A155" s="32"/>
      <c r="B155" s="26"/>
      <c r="C155" s="26"/>
      <c r="D155" s="15">
        <f t="shared" si="2"/>
        <v>0</v>
      </c>
      <c r="E155" s="15">
        <f t="shared" si="3"/>
        <v>0</v>
      </c>
      <c r="F155" s="15">
        <f t="shared" si="4"/>
        <v>0</v>
      </c>
      <c r="G155" s="15">
        <f t="shared" si="5"/>
        <v>0</v>
      </c>
      <c r="H155" s="18" t="str">
        <f t="shared" si="6"/>
        <v/>
      </c>
      <c r="I155" s="18" t="str">
        <f t="shared" si="7"/>
        <v/>
      </c>
      <c r="J155" s="18" t="str">
        <f t="shared" si="8"/>
        <v>-</v>
      </c>
      <c r="K155" s="27" t="str">
        <f t="shared" ref="K155:L155" si="165">IF(A155="","",WEEKDAY(B155,2))</f>
        <v/>
      </c>
      <c r="L155" s="27" t="str">
        <f t="shared" si="165"/>
        <v/>
      </c>
      <c r="M155" s="20">
        <f t="shared" si="10"/>
        <v>0</v>
      </c>
      <c r="N155" s="20">
        <f t="shared" si="14"/>
        <v>0</v>
      </c>
      <c r="O155" s="21" t="str">
        <f>IF(A155="","",IF(G155&gt;=asetukset!$B$3,G155-asetukset!$B$3,IF(AND(G155-E155&lt;=asetukset!$B$4,E155&gt;=asetukset!$B$3),1-E155,IF(AND(G155-E155&lt;=asetukset!$B$4,E155&lt;=asetukset!$B$3),asetukset!$B$6,0))))</f>
        <v/>
      </c>
      <c r="P155" s="20">
        <f>IF(F155&gt;D155,G155-asetukset!$B$5,IF(AND(D155=F155,E155&lt;=asetukset!$B$6),G155-E155,0))</f>
        <v>0</v>
      </c>
      <c r="Q155" s="19" t="str">
        <f>IF(and(K155=6,E155&gt;asetukset!$B$7),"", IF(and(K155&lt;&gt;6,L155=6,G155&lt;asetukset!$B$7),G155,IF(K155=6,asetukset!$B$7-E155,IF(K155=6,asetukset!$B$7-E155,IF(K155=6,asetukset!$B$7-E155,"")))))</f>
        <v/>
      </c>
      <c r="R155" s="19" t="str">
        <f t="shared" si="11"/>
        <v/>
      </c>
      <c r="S155" s="19" t="str">
        <f t="shared" si="12"/>
        <v/>
      </c>
      <c r="T155" s="21" t="str">
        <f>IF(A155="","",IF(SUMIFS($M$2:M155,$I$2:I155,I155,$A$2:A155,A155)&lt;=asetukset!$B$2,"",SUMIFS($M$2:M155,$I$2:I155,I155,$A$2:A155,A155)-asetukset!$B$2))</f>
        <v/>
      </c>
    </row>
    <row r="156">
      <c r="A156" s="32"/>
      <c r="B156" s="26"/>
      <c r="C156" s="26"/>
      <c r="D156" s="15">
        <f t="shared" si="2"/>
        <v>0</v>
      </c>
      <c r="E156" s="15">
        <f t="shared" si="3"/>
        <v>0</v>
      </c>
      <c r="F156" s="15">
        <f t="shared" si="4"/>
        <v>0</v>
      </c>
      <c r="G156" s="15">
        <f t="shared" si="5"/>
        <v>0</v>
      </c>
      <c r="H156" s="18" t="str">
        <f t="shared" si="6"/>
        <v/>
      </c>
      <c r="I156" s="18" t="str">
        <f t="shared" si="7"/>
        <v/>
      </c>
      <c r="J156" s="18" t="str">
        <f t="shared" si="8"/>
        <v>-</v>
      </c>
      <c r="K156" s="27" t="str">
        <f t="shared" ref="K156:L156" si="166">IF(A156="","",WEEKDAY(B156,2))</f>
        <v/>
      </c>
      <c r="L156" s="27" t="str">
        <f t="shared" si="166"/>
        <v/>
      </c>
      <c r="M156" s="20">
        <f t="shared" si="10"/>
        <v>0</v>
      </c>
      <c r="N156" s="20">
        <f t="shared" si="14"/>
        <v>0</v>
      </c>
      <c r="O156" s="21" t="str">
        <f>IF(A156="","",IF(G156&gt;=asetukset!$B$3,G156-asetukset!$B$3,IF(AND(G156-E156&lt;=asetukset!$B$4,E156&gt;=asetukset!$B$3),1-E156,IF(AND(G156-E156&lt;=asetukset!$B$4,E156&lt;=asetukset!$B$3),asetukset!$B$6,0))))</f>
        <v/>
      </c>
      <c r="P156" s="20">
        <f>IF(F156&gt;D156,G156-asetukset!$B$5,IF(AND(D156=F156,E156&lt;=asetukset!$B$6),G156-E156,0))</f>
        <v>0</v>
      </c>
      <c r="Q156" s="19" t="str">
        <f>IF(and(K156=6,E156&gt;asetukset!$B$7),"", IF(and(K156&lt;&gt;6,L156=6,G156&lt;asetukset!$B$7),G156,IF(K156=6,asetukset!$B$7-E156,IF(K156=6,asetukset!$B$7-E156,IF(K156=6,asetukset!$B$7-E156,"")))))</f>
        <v/>
      </c>
      <c r="R156" s="19" t="str">
        <f t="shared" si="11"/>
        <v/>
      </c>
      <c r="S156" s="19" t="str">
        <f t="shared" si="12"/>
        <v/>
      </c>
      <c r="T156" s="21" t="str">
        <f>IF(A156="","",IF(SUMIFS($M$2:M156,$I$2:I156,I156,$A$2:A156,A156)&lt;=asetukset!$B$2,"",SUMIFS($M$2:M156,$I$2:I156,I156,$A$2:A156,A156)-asetukset!$B$2))</f>
        <v/>
      </c>
    </row>
    <row r="157">
      <c r="A157" s="32"/>
      <c r="B157" s="26"/>
      <c r="C157" s="26"/>
      <c r="D157" s="15">
        <f t="shared" si="2"/>
        <v>0</v>
      </c>
      <c r="E157" s="15">
        <f t="shared" si="3"/>
        <v>0</v>
      </c>
      <c r="F157" s="15">
        <f t="shared" si="4"/>
        <v>0</v>
      </c>
      <c r="G157" s="15">
        <f t="shared" si="5"/>
        <v>0</v>
      </c>
      <c r="H157" s="18" t="str">
        <f t="shared" si="6"/>
        <v/>
      </c>
      <c r="I157" s="18" t="str">
        <f t="shared" si="7"/>
        <v/>
      </c>
      <c r="J157" s="18" t="str">
        <f t="shared" si="8"/>
        <v>-</v>
      </c>
      <c r="K157" s="27" t="str">
        <f t="shared" ref="K157:L157" si="167">IF(A157="","",WEEKDAY(B157,2))</f>
        <v/>
      </c>
      <c r="L157" s="27" t="str">
        <f t="shared" si="167"/>
        <v/>
      </c>
      <c r="M157" s="20">
        <f t="shared" si="10"/>
        <v>0</v>
      </c>
      <c r="N157" s="20">
        <f t="shared" si="14"/>
        <v>0</v>
      </c>
      <c r="O157" s="21" t="str">
        <f>IF(A157="","",IF(G157&gt;=asetukset!$B$3,G157-asetukset!$B$3,IF(AND(G157-E157&lt;=asetukset!$B$4,E157&gt;=asetukset!$B$3),1-E157,IF(AND(G157-E157&lt;=asetukset!$B$4,E157&lt;=asetukset!$B$3),asetukset!$B$6,0))))</f>
        <v/>
      </c>
      <c r="P157" s="20">
        <f>IF(F157&gt;D157,G157-asetukset!$B$5,IF(AND(D157=F157,E157&lt;=asetukset!$B$6),G157-E157,0))</f>
        <v>0</v>
      </c>
      <c r="Q157" s="19" t="str">
        <f>IF(and(K157=6,E157&gt;asetukset!$B$7),"", IF(and(K157&lt;&gt;6,L157=6,G157&lt;asetukset!$B$7),G157,IF(K157=6,asetukset!$B$7-E157,IF(K157=6,asetukset!$B$7-E157,IF(K157=6,asetukset!$B$7-E157,"")))))</f>
        <v/>
      </c>
      <c r="R157" s="19" t="str">
        <f t="shared" si="11"/>
        <v/>
      </c>
      <c r="S157" s="19" t="str">
        <f t="shared" si="12"/>
        <v/>
      </c>
      <c r="T157" s="21" t="str">
        <f>IF(A157="","",IF(SUMIFS($M$2:M157,$I$2:I157,I157,$A$2:A157,A157)&lt;=asetukset!$B$2,"",SUMIFS($M$2:M157,$I$2:I157,I157,$A$2:A157,A157)-asetukset!$B$2))</f>
        <v/>
      </c>
    </row>
    <row r="158">
      <c r="A158" s="32"/>
      <c r="B158" s="26"/>
      <c r="C158" s="26"/>
      <c r="D158" s="15">
        <f t="shared" si="2"/>
        <v>0</v>
      </c>
      <c r="E158" s="15">
        <f t="shared" si="3"/>
        <v>0</v>
      </c>
      <c r="F158" s="15">
        <f t="shared" si="4"/>
        <v>0</v>
      </c>
      <c r="G158" s="15">
        <f t="shared" si="5"/>
        <v>0</v>
      </c>
      <c r="H158" s="18" t="str">
        <f t="shared" si="6"/>
        <v/>
      </c>
      <c r="I158" s="18" t="str">
        <f t="shared" si="7"/>
        <v/>
      </c>
      <c r="J158" s="18" t="str">
        <f t="shared" si="8"/>
        <v>-</v>
      </c>
      <c r="K158" s="27" t="str">
        <f t="shared" ref="K158:L158" si="168">IF(A158="","",WEEKDAY(B158,2))</f>
        <v/>
      </c>
      <c r="L158" s="27" t="str">
        <f t="shared" si="168"/>
        <v/>
      </c>
      <c r="M158" s="20">
        <f t="shared" si="10"/>
        <v>0</v>
      </c>
      <c r="N158" s="20">
        <f t="shared" si="14"/>
        <v>0</v>
      </c>
      <c r="O158" s="21" t="str">
        <f>IF(A158="","",IF(G158&gt;=asetukset!$B$3,G158-asetukset!$B$3,IF(AND(G158-E158&lt;=asetukset!$B$4,E158&gt;=asetukset!$B$3),1-E158,IF(AND(G158-E158&lt;=asetukset!$B$4,E158&lt;=asetukset!$B$3),asetukset!$B$6,0))))</f>
        <v/>
      </c>
      <c r="P158" s="20">
        <f>IF(F158&gt;D158,G158-asetukset!$B$5,IF(AND(D158=F158,E158&lt;=asetukset!$B$6),G158-E158,0))</f>
        <v>0</v>
      </c>
      <c r="Q158" s="19" t="str">
        <f>IF(and(K158=6,E158&gt;asetukset!$B$7),"", IF(and(K158&lt;&gt;6,L158=6,G158&lt;asetukset!$B$7),G158,IF(K158=6,asetukset!$B$7-E158,IF(K158=6,asetukset!$B$7-E158,IF(K158=6,asetukset!$B$7-E158,"")))))</f>
        <v/>
      </c>
      <c r="R158" s="19" t="str">
        <f t="shared" si="11"/>
        <v/>
      </c>
      <c r="S158" s="19" t="str">
        <f t="shared" si="12"/>
        <v/>
      </c>
      <c r="T158" s="21" t="str">
        <f>IF(A158="","",IF(SUMIFS($M$2:M158,$I$2:I158,I158,$A$2:A158,A158)&lt;=asetukset!$B$2,"",SUMIFS($M$2:M158,$I$2:I158,I158,$A$2:A158,A158)-asetukset!$B$2))</f>
        <v/>
      </c>
    </row>
    <row r="159">
      <c r="A159" s="32"/>
      <c r="B159" s="26"/>
      <c r="C159" s="26"/>
      <c r="D159" s="15">
        <f t="shared" si="2"/>
        <v>0</v>
      </c>
      <c r="E159" s="15">
        <f t="shared" si="3"/>
        <v>0</v>
      </c>
      <c r="F159" s="15">
        <f t="shared" si="4"/>
        <v>0</v>
      </c>
      <c r="G159" s="15">
        <f t="shared" si="5"/>
        <v>0</v>
      </c>
      <c r="H159" s="18" t="str">
        <f t="shared" si="6"/>
        <v/>
      </c>
      <c r="I159" s="18" t="str">
        <f t="shared" si="7"/>
        <v/>
      </c>
      <c r="J159" s="18" t="str">
        <f t="shared" si="8"/>
        <v>-</v>
      </c>
      <c r="K159" s="27" t="str">
        <f t="shared" ref="K159:L159" si="169">IF(A159="","",WEEKDAY(B159,2))</f>
        <v/>
      </c>
      <c r="L159" s="27" t="str">
        <f t="shared" si="169"/>
        <v/>
      </c>
      <c r="M159" s="20">
        <f t="shared" si="10"/>
        <v>0</v>
      </c>
      <c r="N159" s="20">
        <f t="shared" si="14"/>
        <v>0</v>
      </c>
      <c r="O159" s="21" t="str">
        <f>IF(A159="","",IF(G159&gt;=asetukset!$B$3,G159-asetukset!$B$3,IF(AND(G159-E159&lt;=asetukset!$B$4,E159&gt;=asetukset!$B$3),1-E159,IF(AND(G159-E159&lt;=asetukset!$B$4,E159&lt;=asetukset!$B$3),asetukset!$B$6,0))))</f>
        <v/>
      </c>
      <c r="P159" s="20">
        <f>IF(F159&gt;D159,G159-asetukset!$B$5,IF(AND(D159=F159,E159&lt;=asetukset!$B$6),G159-E159,0))</f>
        <v>0</v>
      </c>
      <c r="Q159" s="19" t="str">
        <f>IF(and(K159=6,E159&gt;asetukset!$B$7),"", IF(and(K159&lt;&gt;6,L159=6,G159&lt;asetukset!$B$7),G159,IF(K159=6,asetukset!$B$7-E159,IF(K159=6,asetukset!$B$7-E159,IF(K159=6,asetukset!$B$7-E159,"")))))</f>
        <v/>
      </c>
      <c r="R159" s="19" t="str">
        <f t="shared" si="11"/>
        <v/>
      </c>
      <c r="S159" s="19" t="str">
        <f t="shared" si="12"/>
        <v/>
      </c>
      <c r="T159" s="21" t="str">
        <f>IF(A159="","",IF(SUMIFS($M$2:M159,$I$2:I159,I159,$A$2:A159,A159)&lt;=asetukset!$B$2,"",SUMIFS($M$2:M159,$I$2:I159,I159,$A$2:A159,A159)-asetukset!$B$2))</f>
        <v/>
      </c>
    </row>
    <row r="160">
      <c r="A160" s="32"/>
      <c r="B160" s="26"/>
      <c r="C160" s="26"/>
      <c r="D160" s="15">
        <f t="shared" si="2"/>
        <v>0</v>
      </c>
      <c r="E160" s="15">
        <f t="shared" si="3"/>
        <v>0</v>
      </c>
      <c r="F160" s="15">
        <f t="shared" si="4"/>
        <v>0</v>
      </c>
      <c r="G160" s="15">
        <f t="shared" si="5"/>
        <v>0</v>
      </c>
      <c r="H160" s="18" t="str">
        <f t="shared" si="6"/>
        <v/>
      </c>
      <c r="I160" s="18" t="str">
        <f t="shared" si="7"/>
        <v/>
      </c>
      <c r="J160" s="18" t="str">
        <f t="shared" si="8"/>
        <v>-</v>
      </c>
      <c r="K160" s="27" t="str">
        <f t="shared" ref="K160:L160" si="170">IF(A160="","",WEEKDAY(B160,2))</f>
        <v/>
      </c>
      <c r="L160" s="27" t="str">
        <f t="shared" si="170"/>
        <v/>
      </c>
      <c r="M160" s="20">
        <f t="shared" si="10"/>
        <v>0</v>
      </c>
      <c r="N160" s="20">
        <f t="shared" si="14"/>
        <v>0</v>
      </c>
      <c r="O160" s="21" t="str">
        <f>IF(A160="","",IF(G160&gt;=asetukset!$B$3,G160-asetukset!$B$3,IF(AND(G160-E160&lt;=asetukset!$B$4,E160&gt;=asetukset!$B$3),1-E160,IF(AND(G160-E160&lt;=asetukset!$B$4,E160&lt;=asetukset!$B$3),asetukset!$B$6,0))))</f>
        <v/>
      </c>
      <c r="P160" s="20">
        <f>IF(F160&gt;D160,G160-asetukset!$B$5,IF(AND(D160=F160,E160&lt;=asetukset!$B$6),G160-E160,0))</f>
        <v>0</v>
      </c>
      <c r="Q160" s="19" t="str">
        <f>IF(and(K160=6,E160&gt;asetukset!$B$7),"", IF(and(K160&lt;&gt;6,L160=6,G160&lt;asetukset!$B$7),G160,IF(K160=6,asetukset!$B$7-E160,IF(K160=6,asetukset!$B$7-E160,IF(K160=6,asetukset!$B$7-E160,"")))))</f>
        <v/>
      </c>
      <c r="R160" s="19" t="str">
        <f t="shared" si="11"/>
        <v/>
      </c>
      <c r="S160" s="19" t="str">
        <f t="shared" si="12"/>
        <v/>
      </c>
      <c r="T160" s="21" t="str">
        <f>IF(A160="","",IF(SUMIFS($M$2:M160,$I$2:I160,I160,$A$2:A160,A160)&lt;=asetukset!$B$2,"",SUMIFS($M$2:M160,$I$2:I160,I160,$A$2:A160,A160)-asetukset!$B$2))</f>
        <v/>
      </c>
    </row>
    <row r="161">
      <c r="A161" s="32"/>
      <c r="B161" s="26"/>
      <c r="C161" s="26"/>
      <c r="D161" s="15">
        <f t="shared" si="2"/>
        <v>0</v>
      </c>
      <c r="E161" s="15">
        <f t="shared" si="3"/>
        <v>0</v>
      </c>
      <c r="F161" s="15">
        <f t="shared" si="4"/>
        <v>0</v>
      </c>
      <c r="G161" s="15">
        <f t="shared" si="5"/>
        <v>0</v>
      </c>
      <c r="H161" s="18" t="str">
        <f t="shared" si="6"/>
        <v/>
      </c>
      <c r="I161" s="18" t="str">
        <f t="shared" si="7"/>
        <v/>
      </c>
      <c r="J161" s="18" t="str">
        <f t="shared" si="8"/>
        <v>-</v>
      </c>
      <c r="K161" s="27" t="str">
        <f t="shared" ref="K161:L161" si="171">IF(A161="","",WEEKDAY(B161,2))</f>
        <v/>
      </c>
      <c r="L161" s="27" t="str">
        <f t="shared" si="171"/>
        <v/>
      </c>
      <c r="M161" s="20">
        <f t="shared" si="10"/>
        <v>0</v>
      </c>
      <c r="N161" s="20">
        <f t="shared" si="14"/>
        <v>0</v>
      </c>
      <c r="O161" s="21" t="str">
        <f>IF(A161="","",IF(G161&gt;=asetukset!$B$3,G161-asetukset!$B$3,IF(AND(G161-E161&lt;=asetukset!$B$4,E161&gt;=asetukset!$B$3),1-E161,IF(AND(G161-E161&lt;=asetukset!$B$4,E161&lt;=asetukset!$B$3),asetukset!$B$6,0))))</f>
        <v/>
      </c>
      <c r="P161" s="20">
        <f>IF(F161&gt;D161,G161-asetukset!$B$5,IF(AND(D161=F161,E161&lt;=asetukset!$B$6),G161-E161,0))</f>
        <v>0</v>
      </c>
      <c r="Q161" s="19" t="str">
        <f>IF(and(K161=6,E161&gt;asetukset!$B$7),"", IF(and(K161&lt;&gt;6,L161=6,G161&lt;asetukset!$B$7),G161,IF(K161=6,asetukset!$B$7-E161,IF(K161=6,asetukset!$B$7-E161,IF(K161=6,asetukset!$B$7-E161,"")))))</f>
        <v/>
      </c>
      <c r="R161" s="19" t="str">
        <f t="shared" si="11"/>
        <v/>
      </c>
      <c r="S161" s="19" t="str">
        <f t="shared" si="12"/>
        <v/>
      </c>
      <c r="T161" s="21" t="str">
        <f>IF(A161="","",IF(SUMIFS($M$2:M161,$I$2:I161,I161,$A$2:A161,A161)&lt;=asetukset!$B$2,"",SUMIFS($M$2:M161,$I$2:I161,I161,$A$2:A161,A161)-asetukset!$B$2))</f>
        <v/>
      </c>
    </row>
    <row r="162">
      <c r="A162" s="32"/>
      <c r="B162" s="26"/>
      <c r="C162" s="26"/>
      <c r="D162" s="15">
        <f t="shared" si="2"/>
        <v>0</v>
      </c>
      <c r="E162" s="15">
        <f t="shared" si="3"/>
        <v>0</v>
      </c>
      <c r="F162" s="15">
        <f t="shared" si="4"/>
        <v>0</v>
      </c>
      <c r="G162" s="15">
        <f t="shared" si="5"/>
        <v>0</v>
      </c>
      <c r="H162" s="18" t="str">
        <f t="shared" si="6"/>
        <v/>
      </c>
      <c r="I162" s="18" t="str">
        <f t="shared" si="7"/>
        <v/>
      </c>
      <c r="J162" s="18" t="str">
        <f t="shared" si="8"/>
        <v>-</v>
      </c>
      <c r="K162" s="27" t="str">
        <f t="shared" ref="K162:L162" si="172">IF(A162="","",WEEKDAY(B162,2))</f>
        <v/>
      </c>
      <c r="L162" s="27" t="str">
        <f t="shared" si="172"/>
        <v/>
      </c>
      <c r="M162" s="20">
        <f t="shared" si="10"/>
        <v>0</v>
      </c>
      <c r="N162" s="20">
        <f t="shared" si="14"/>
        <v>0</v>
      </c>
      <c r="O162" s="21" t="str">
        <f>IF(A162="","",IF(G162&gt;=asetukset!$B$3,G162-asetukset!$B$3,IF(AND(G162-E162&lt;=asetukset!$B$4,E162&gt;=asetukset!$B$3),1-E162,IF(AND(G162-E162&lt;=asetukset!$B$4,E162&lt;=asetukset!$B$3),asetukset!$B$6,0))))</f>
        <v/>
      </c>
      <c r="P162" s="20">
        <f>IF(F162&gt;D162,G162-asetukset!$B$5,IF(AND(D162=F162,E162&lt;=asetukset!$B$6),G162-E162,0))</f>
        <v>0</v>
      </c>
      <c r="Q162" s="19" t="str">
        <f>IF(and(K162=6,E162&gt;asetukset!$B$7),"", IF(and(K162&lt;&gt;6,L162=6,G162&lt;asetukset!$B$7),G162,IF(K162=6,asetukset!$B$7-E162,IF(K162=6,asetukset!$B$7-E162,IF(K162=6,asetukset!$B$7-E162,"")))))</f>
        <v/>
      </c>
      <c r="R162" s="19" t="str">
        <f t="shared" si="11"/>
        <v/>
      </c>
      <c r="S162" s="19" t="str">
        <f t="shared" si="12"/>
        <v/>
      </c>
      <c r="T162" s="21" t="str">
        <f>IF(A162="","",IF(SUMIFS($M$2:M162,$I$2:I162,I162,$A$2:A162,A162)&lt;=asetukset!$B$2,"",SUMIFS($M$2:M162,$I$2:I162,I162,$A$2:A162,A162)-asetukset!$B$2))</f>
        <v/>
      </c>
    </row>
    <row r="163">
      <c r="A163" s="32"/>
      <c r="B163" s="26"/>
      <c r="C163" s="26"/>
      <c r="D163" s="15">
        <f t="shared" si="2"/>
        <v>0</v>
      </c>
      <c r="E163" s="15">
        <f t="shared" si="3"/>
        <v>0</v>
      </c>
      <c r="F163" s="15">
        <f t="shared" si="4"/>
        <v>0</v>
      </c>
      <c r="G163" s="15">
        <f t="shared" si="5"/>
        <v>0</v>
      </c>
      <c r="H163" s="18" t="str">
        <f t="shared" si="6"/>
        <v/>
      </c>
      <c r="I163" s="18" t="str">
        <f t="shared" si="7"/>
        <v/>
      </c>
      <c r="J163" s="18" t="str">
        <f t="shared" si="8"/>
        <v>-</v>
      </c>
      <c r="K163" s="27" t="str">
        <f t="shared" ref="K163:L163" si="173">IF(A163="","",WEEKDAY(B163,2))</f>
        <v/>
      </c>
      <c r="L163" s="27" t="str">
        <f t="shared" si="173"/>
        <v/>
      </c>
      <c r="M163" s="20">
        <f t="shared" si="10"/>
        <v>0</v>
      </c>
      <c r="N163" s="20">
        <f t="shared" si="14"/>
        <v>0</v>
      </c>
      <c r="O163" s="21" t="str">
        <f>IF(A163="","",IF(G163&gt;=asetukset!$B$3,G163-asetukset!$B$3,IF(AND(G163-E163&lt;=asetukset!$B$4,E163&gt;=asetukset!$B$3),1-E163,IF(AND(G163-E163&lt;=asetukset!$B$4,E163&lt;=asetukset!$B$3),asetukset!$B$6,0))))</f>
        <v/>
      </c>
      <c r="P163" s="20">
        <f>IF(F163&gt;D163,G163-asetukset!$B$5,IF(AND(D163=F163,E163&lt;=asetukset!$B$6),G163-E163,0))</f>
        <v>0</v>
      </c>
      <c r="Q163" s="19" t="str">
        <f>IF(and(K163=6,E163&gt;asetukset!$B$7),"", IF(and(K163&lt;&gt;6,L163=6,G163&lt;asetukset!$B$7),G163,IF(K163=6,asetukset!$B$7-E163,IF(K163=6,asetukset!$B$7-E163,IF(K163=6,asetukset!$B$7-E163,"")))))</f>
        <v/>
      </c>
      <c r="R163" s="19" t="str">
        <f t="shared" si="11"/>
        <v/>
      </c>
      <c r="S163" s="19" t="str">
        <f t="shared" si="12"/>
        <v/>
      </c>
      <c r="T163" s="21" t="str">
        <f>IF(A163="","",IF(SUMIFS($M$2:M163,$I$2:I163,I163,$A$2:A163,A163)&lt;=asetukset!$B$2,"",SUMIFS($M$2:M163,$I$2:I163,I163,$A$2:A163,A163)-asetukset!$B$2))</f>
        <v/>
      </c>
    </row>
    <row r="164">
      <c r="A164" s="32"/>
      <c r="B164" s="26"/>
      <c r="C164" s="26"/>
      <c r="D164" s="15">
        <f t="shared" si="2"/>
        <v>0</v>
      </c>
      <c r="E164" s="15">
        <f t="shared" si="3"/>
        <v>0</v>
      </c>
      <c r="F164" s="15">
        <f t="shared" si="4"/>
        <v>0</v>
      </c>
      <c r="G164" s="15">
        <f t="shared" si="5"/>
        <v>0</v>
      </c>
      <c r="H164" s="18" t="str">
        <f t="shared" si="6"/>
        <v/>
      </c>
      <c r="I164" s="18" t="str">
        <f t="shared" si="7"/>
        <v/>
      </c>
      <c r="J164" s="18" t="str">
        <f t="shared" si="8"/>
        <v>-</v>
      </c>
      <c r="K164" s="27" t="str">
        <f t="shared" ref="K164:L164" si="174">IF(A164="","",WEEKDAY(B164,2))</f>
        <v/>
      </c>
      <c r="L164" s="27" t="str">
        <f t="shared" si="174"/>
        <v/>
      </c>
      <c r="M164" s="20">
        <f t="shared" si="10"/>
        <v>0</v>
      </c>
      <c r="N164" s="20">
        <f t="shared" si="14"/>
        <v>0</v>
      </c>
      <c r="O164" s="21" t="str">
        <f>IF(A164="","",IF(G164&gt;=asetukset!$B$3,G164-asetukset!$B$3,IF(AND(G164-E164&lt;=asetukset!$B$4,E164&gt;=asetukset!$B$3),1-E164,IF(AND(G164-E164&lt;=asetukset!$B$4,E164&lt;=asetukset!$B$3),asetukset!$B$6,0))))</f>
        <v/>
      </c>
      <c r="P164" s="20">
        <f>IF(F164&gt;D164,G164-asetukset!$B$5,IF(AND(D164=F164,E164&lt;=asetukset!$B$6),G164-E164,0))</f>
        <v>0</v>
      </c>
      <c r="Q164" s="19" t="str">
        <f>IF(and(K164=6,E164&gt;asetukset!$B$7),"", IF(and(K164&lt;&gt;6,L164=6,G164&lt;asetukset!$B$7),G164,IF(K164=6,asetukset!$B$7-E164,IF(K164=6,asetukset!$B$7-E164,IF(K164=6,asetukset!$B$7-E164,"")))))</f>
        <v/>
      </c>
      <c r="R164" s="19" t="str">
        <f t="shared" si="11"/>
        <v/>
      </c>
      <c r="S164" s="19" t="str">
        <f t="shared" si="12"/>
        <v/>
      </c>
      <c r="T164" s="21" t="str">
        <f>IF(A164="","",IF(SUMIFS($M$2:M164,$I$2:I164,I164,$A$2:A164,A164)&lt;=asetukset!$B$2,"",SUMIFS($M$2:M164,$I$2:I164,I164,$A$2:A164,A164)-asetukset!$B$2))</f>
        <v/>
      </c>
    </row>
    <row r="165">
      <c r="A165" s="32"/>
      <c r="B165" s="26"/>
      <c r="C165" s="26"/>
      <c r="D165" s="15">
        <f t="shared" si="2"/>
        <v>0</v>
      </c>
      <c r="E165" s="15">
        <f t="shared" si="3"/>
        <v>0</v>
      </c>
      <c r="F165" s="15">
        <f t="shared" si="4"/>
        <v>0</v>
      </c>
      <c r="G165" s="15">
        <f t="shared" si="5"/>
        <v>0</v>
      </c>
      <c r="H165" s="18" t="str">
        <f t="shared" si="6"/>
        <v/>
      </c>
      <c r="I165" s="18" t="str">
        <f t="shared" si="7"/>
        <v/>
      </c>
      <c r="J165" s="18" t="str">
        <f t="shared" si="8"/>
        <v>-</v>
      </c>
      <c r="K165" s="27" t="str">
        <f t="shared" ref="K165:L165" si="175">IF(A165="","",WEEKDAY(B165,2))</f>
        <v/>
      </c>
      <c r="L165" s="27" t="str">
        <f t="shared" si="175"/>
        <v/>
      </c>
      <c r="M165" s="20">
        <f t="shared" si="10"/>
        <v>0</v>
      </c>
      <c r="N165" s="20">
        <f t="shared" si="14"/>
        <v>0</v>
      </c>
      <c r="O165" s="21" t="str">
        <f>IF(A165="","",IF(G165&gt;=asetukset!$B$3,G165-asetukset!$B$3,IF(AND(G165-E165&lt;=asetukset!$B$4,E165&gt;=asetukset!$B$3),1-E165,IF(AND(G165-E165&lt;=asetukset!$B$4,E165&lt;=asetukset!$B$3),asetukset!$B$6,0))))</f>
        <v/>
      </c>
      <c r="P165" s="20">
        <f>IF(F165&gt;D165,G165-asetukset!$B$5,IF(AND(D165=F165,E165&lt;=asetukset!$B$6),G165-E165,0))</f>
        <v>0</v>
      </c>
      <c r="Q165" s="19" t="str">
        <f>IF(and(K165=6,E165&gt;asetukset!$B$7),"", IF(and(K165&lt;&gt;6,L165=6,G165&lt;asetukset!$B$7),G165,IF(K165=6,asetukset!$B$7-E165,IF(K165=6,asetukset!$B$7-E165,IF(K165=6,asetukset!$B$7-E165,"")))))</f>
        <v/>
      </c>
      <c r="R165" s="19" t="str">
        <f t="shared" si="11"/>
        <v/>
      </c>
      <c r="S165" s="19" t="str">
        <f t="shared" si="12"/>
        <v/>
      </c>
      <c r="T165" s="21" t="str">
        <f>IF(A165="","",IF(SUMIFS($M$2:M165,$I$2:I165,I165,$A$2:A165,A165)&lt;=asetukset!$B$2,"",SUMIFS($M$2:M165,$I$2:I165,I165,$A$2:A165,A165)-asetukset!$B$2))</f>
        <v/>
      </c>
    </row>
    <row r="166">
      <c r="A166" s="32"/>
      <c r="B166" s="26"/>
      <c r="C166" s="26"/>
      <c r="D166" s="15">
        <f t="shared" si="2"/>
        <v>0</v>
      </c>
      <c r="E166" s="15">
        <f t="shared" si="3"/>
        <v>0</v>
      </c>
      <c r="F166" s="15">
        <f t="shared" si="4"/>
        <v>0</v>
      </c>
      <c r="G166" s="15">
        <f t="shared" si="5"/>
        <v>0</v>
      </c>
      <c r="H166" s="18" t="str">
        <f t="shared" si="6"/>
        <v/>
      </c>
      <c r="I166" s="18" t="str">
        <f t="shared" si="7"/>
        <v/>
      </c>
      <c r="J166" s="18" t="str">
        <f t="shared" si="8"/>
        <v>-</v>
      </c>
      <c r="K166" s="27" t="str">
        <f t="shared" ref="K166:L166" si="176">IF(A166="","",WEEKDAY(B166,2))</f>
        <v/>
      </c>
      <c r="L166" s="27" t="str">
        <f t="shared" si="176"/>
        <v/>
      </c>
      <c r="M166" s="20">
        <f t="shared" si="10"/>
        <v>0</v>
      </c>
      <c r="N166" s="20">
        <f t="shared" si="14"/>
        <v>0</v>
      </c>
      <c r="O166" s="21" t="str">
        <f>IF(A166="","",IF(G166&gt;=asetukset!$B$3,G166-asetukset!$B$3,IF(AND(G166-E166&lt;=asetukset!$B$4,E166&gt;=asetukset!$B$3),1-E166,IF(AND(G166-E166&lt;=asetukset!$B$4,E166&lt;=asetukset!$B$3),asetukset!$B$6,0))))</f>
        <v/>
      </c>
      <c r="P166" s="20">
        <f>IF(F166&gt;D166,G166-asetukset!$B$5,IF(AND(D166=F166,E166&lt;=asetukset!$B$6),G166-E166,0))</f>
        <v>0</v>
      </c>
      <c r="Q166" s="19" t="str">
        <f>IF(and(K166=6,E166&gt;asetukset!$B$7),"", IF(and(K166&lt;&gt;6,L166=6,G166&lt;asetukset!$B$7),G166,IF(K166=6,asetukset!$B$7-E166,IF(K166=6,asetukset!$B$7-E166,IF(K166=6,asetukset!$B$7-E166,"")))))</f>
        <v/>
      </c>
      <c r="R166" s="19" t="str">
        <f t="shared" si="11"/>
        <v/>
      </c>
      <c r="S166" s="19" t="str">
        <f t="shared" si="12"/>
        <v/>
      </c>
      <c r="T166" s="21" t="str">
        <f>IF(A166="","",IF(SUMIFS($M$2:M166,$I$2:I166,I166,$A$2:A166,A166)&lt;=asetukset!$B$2,"",SUMIFS($M$2:M166,$I$2:I166,I166,$A$2:A166,A166)-asetukset!$B$2))</f>
        <v/>
      </c>
    </row>
    <row r="167">
      <c r="A167" s="32"/>
      <c r="B167" s="26"/>
      <c r="C167" s="26"/>
      <c r="D167" s="15">
        <f t="shared" si="2"/>
        <v>0</v>
      </c>
      <c r="E167" s="15">
        <f t="shared" si="3"/>
        <v>0</v>
      </c>
      <c r="F167" s="15">
        <f t="shared" si="4"/>
        <v>0</v>
      </c>
      <c r="G167" s="15">
        <f t="shared" si="5"/>
        <v>0</v>
      </c>
      <c r="H167" s="18" t="str">
        <f t="shared" si="6"/>
        <v/>
      </c>
      <c r="I167" s="18" t="str">
        <f t="shared" si="7"/>
        <v/>
      </c>
      <c r="J167" s="18" t="str">
        <f t="shared" si="8"/>
        <v>-</v>
      </c>
      <c r="K167" s="27" t="str">
        <f t="shared" ref="K167:L167" si="177">IF(A167="","",WEEKDAY(B167,2))</f>
        <v/>
      </c>
      <c r="L167" s="27" t="str">
        <f t="shared" si="177"/>
        <v/>
      </c>
      <c r="M167" s="20">
        <f t="shared" si="10"/>
        <v>0</v>
      </c>
      <c r="N167" s="20">
        <f t="shared" si="14"/>
        <v>0</v>
      </c>
      <c r="O167" s="21" t="str">
        <f>IF(A167="","",IF(G167&gt;=asetukset!$B$3,G167-asetukset!$B$3,IF(AND(G167-E167&lt;=asetukset!$B$4,E167&gt;=asetukset!$B$3),1-E167,IF(AND(G167-E167&lt;=asetukset!$B$4,E167&lt;=asetukset!$B$3),asetukset!$B$6,0))))</f>
        <v/>
      </c>
      <c r="P167" s="20">
        <f>IF(F167&gt;D167,G167-asetukset!$B$5,IF(AND(D167=F167,E167&lt;=asetukset!$B$6),G167-E167,0))</f>
        <v>0</v>
      </c>
      <c r="Q167" s="19" t="str">
        <f>IF(and(K167=6,E167&gt;asetukset!$B$7),"", IF(and(K167&lt;&gt;6,L167=6,G167&lt;asetukset!$B$7),G167,IF(K167=6,asetukset!$B$7-E167,IF(K167=6,asetukset!$B$7-E167,IF(K167=6,asetukset!$B$7-E167,"")))))</f>
        <v/>
      </c>
      <c r="R167" s="19" t="str">
        <f t="shared" si="11"/>
        <v/>
      </c>
      <c r="S167" s="19" t="str">
        <f t="shared" si="12"/>
        <v/>
      </c>
      <c r="T167" s="21" t="str">
        <f>IF(A167="","",IF(SUMIFS($M$2:M167,$I$2:I167,I167,$A$2:A167,A167)&lt;=asetukset!$B$2,"",SUMIFS($M$2:M167,$I$2:I167,I167,$A$2:A167,A167)-asetukset!$B$2))</f>
        <v/>
      </c>
    </row>
    <row r="168">
      <c r="A168" s="32"/>
      <c r="B168" s="26"/>
      <c r="C168" s="26"/>
      <c r="D168" s="15">
        <f t="shared" si="2"/>
        <v>0</v>
      </c>
      <c r="E168" s="15">
        <f t="shared" si="3"/>
        <v>0</v>
      </c>
      <c r="F168" s="15">
        <f t="shared" si="4"/>
        <v>0</v>
      </c>
      <c r="G168" s="15">
        <f t="shared" si="5"/>
        <v>0</v>
      </c>
      <c r="H168" s="18" t="str">
        <f t="shared" si="6"/>
        <v/>
      </c>
      <c r="I168" s="18" t="str">
        <f t="shared" si="7"/>
        <v/>
      </c>
      <c r="J168" s="18" t="str">
        <f t="shared" si="8"/>
        <v>-</v>
      </c>
      <c r="K168" s="27" t="str">
        <f t="shared" ref="K168:L168" si="178">IF(A168="","",WEEKDAY(B168,2))</f>
        <v/>
      </c>
      <c r="L168" s="27" t="str">
        <f t="shared" si="178"/>
        <v/>
      </c>
      <c r="M168" s="20">
        <f t="shared" si="10"/>
        <v>0</v>
      </c>
      <c r="N168" s="20">
        <f t="shared" si="14"/>
        <v>0</v>
      </c>
      <c r="O168" s="21" t="str">
        <f>IF(A168="","",IF(G168&gt;=asetukset!$B$3,G168-asetukset!$B$3,IF(AND(G168-E168&lt;=asetukset!$B$4,E168&gt;=asetukset!$B$3),1-E168,IF(AND(G168-E168&lt;=asetukset!$B$4,E168&lt;=asetukset!$B$3),asetukset!$B$6,0))))</f>
        <v/>
      </c>
      <c r="P168" s="20">
        <f>IF(F168&gt;D168,G168-asetukset!$B$5,IF(AND(D168=F168,E168&lt;=asetukset!$B$6),G168-E168,0))</f>
        <v>0</v>
      </c>
      <c r="Q168" s="19" t="str">
        <f>IF(and(K168=6,E168&gt;asetukset!$B$7),"", IF(and(K168&lt;&gt;6,L168=6,G168&lt;asetukset!$B$7),G168,IF(K168=6,asetukset!$B$7-E168,IF(K168=6,asetukset!$B$7-E168,IF(K168=6,asetukset!$B$7-E168,"")))))</f>
        <v/>
      </c>
      <c r="R168" s="19" t="str">
        <f t="shared" si="11"/>
        <v/>
      </c>
      <c r="S168" s="19" t="str">
        <f t="shared" si="12"/>
        <v/>
      </c>
      <c r="T168" s="21" t="str">
        <f>IF(A168="","",IF(SUMIFS($M$2:M168,$I$2:I168,I168,$A$2:A168,A168)&lt;=asetukset!$B$2,"",SUMIFS($M$2:M168,$I$2:I168,I168,$A$2:A168,A168)-asetukset!$B$2))</f>
        <v/>
      </c>
    </row>
    <row r="169">
      <c r="A169" s="32"/>
      <c r="B169" s="26"/>
      <c r="C169" s="26"/>
      <c r="D169" s="15">
        <f t="shared" si="2"/>
        <v>0</v>
      </c>
      <c r="E169" s="15">
        <f t="shared" si="3"/>
        <v>0</v>
      </c>
      <c r="F169" s="15">
        <f t="shared" si="4"/>
        <v>0</v>
      </c>
      <c r="G169" s="15">
        <f t="shared" si="5"/>
        <v>0</v>
      </c>
      <c r="H169" s="18" t="str">
        <f t="shared" si="6"/>
        <v/>
      </c>
      <c r="I169" s="18" t="str">
        <f t="shared" si="7"/>
        <v/>
      </c>
      <c r="J169" s="18" t="str">
        <f t="shared" si="8"/>
        <v>-</v>
      </c>
      <c r="K169" s="27" t="str">
        <f t="shared" ref="K169:L169" si="179">IF(A169="","",WEEKDAY(B169,2))</f>
        <v/>
      </c>
      <c r="L169" s="27" t="str">
        <f t="shared" si="179"/>
        <v/>
      </c>
      <c r="M169" s="20">
        <f t="shared" si="10"/>
        <v>0</v>
      </c>
      <c r="N169" s="20">
        <f t="shared" si="14"/>
        <v>0</v>
      </c>
      <c r="O169" s="21" t="str">
        <f>IF(A169="","",IF(G169&gt;=asetukset!$B$3,G169-asetukset!$B$3,IF(AND(G169-E169&lt;=asetukset!$B$4,E169&gt;=asetukset!$B$3),1-E169,IF(AND(G169-E169&lt;=asetukset!$B$4,E169&lt;=asetukset!$B$3),asetukset!$B$6,0))))</f>
        <v/>
      </c>
      <c r="P169" s="20">
        <f>IF(F169&gt;D169,G169-asetukset!$B$5,IF(AND(D169=F169,E169&lt;=asetukset!$B$6),G169-E169,0))</f>
        <v>0</v>
      </c>
      <c r="Q169" s="19" t="str">
        <f>IF(and(K169=6,E169&gt;asetukset!$B$7),"", IF(and(K169&lt;&gt;6,L169=6,G169&lt;asetukset!$B$7),G169,IF(K169=6,asetukset!$B$7-E169,IF(K169=6,asetukset!$B$7-E169,IF(K169=6,asetukset!$B$7-E169,"")))))</f>
        <v/>
      </c>
      <c r="R169" s="19" t="str">
        <f t="shared" si="11"/>
        <v/>
      </c>
      <c r="S169" s="19" t="str">
        <f t="shared" si="12"/>
        <v/>
      </c>
      <c r="T169" s="21" t="str">
        <f>IF(A169="","",IF(SUMIFS($M$2:M169,$I$2:I169,I169,$A$2:A169,A169)&lt;=asetukset!$B$2,"",SUMIFS($M$2:M169,$I$2:I169,I169,$A$2:A169,A169)-asetukset!$B$2))</f>
        <v/>
      </c>
    </row>
    <row r="170">
      <c r="A170" s="32"/>
      <c r="B170" s="26"/>
      <c r="C170" s="26"/>
      <c r="D170" s="15">
        <f t="shared" si="2"/>
        <v>0</v>
      </c>
      <c r="E170" s="15">
        <f t="shared" si="3"/>
        <v>0</v>
      </c>
      <c r="F170" s="15">
        <f t="shared" si="4"/>
        <v>0</v>
      </c>
      <c r="G170" s="15">
        <f t="shared" si="5"/>
        <v>0</v>
      </c>
      <c r="H170" s="18" t="str">
        <f t="shared" si="6"/>
        <v/>
      </c>
      <c r="I170" s="18" t="str">
        <f t="shared" si="7"/>
        <v/>
      </c>
      <c r="J170" s="18" t="str">
        <f t="shared" si="8"/>
        <v>-</v>
      </c>
      <c r="K170" s="27" t="str">
        <f t="shared" ref="K170:L170" si="180">IF(A170="","",WEEKDAY(B170,2))</f>
        <v/>
      </c>
      <c r="L170" s="27" t="str">
        <f t="shared" si="180"/>
        <v/>
      </c>
      <c r="M170" s="20">
        <f t="shared" si="10"/>
        <v>0</v>
      </c>
      <c r="N170" s="20">
        <f t="shared" si="14"/>
        <v>0</v>
      </c>
      <c r="O170" s="21" t="str">
        <f>IF(A170="","",IF(G170&gt;=asetukset!$B$3,G170-asetukset!$B$3,IF(AND(G170-E170&lt;=asetukset!$B$4,E170&gt;=asetukset!$B$3),1-E170,IF(AND(G170-E170&lt;=asetukset!$B$4,E170&lt;=asetukset!$B$3),asetukset!$B$6,0))))</f>
        <v/>
      </c>
      <c r="P170" s="20">
        <f>IF(F170&gt;D170,G170-asetukset!$B$5,IF(AND(D170=F170,E170&lt;=asetukset!$B$6),G170-E170,0))</f>
        <v>0</v>
      </c>
      <c r="Q170" s="19" t="str">
        <f>IF(and(K170=6,E170&gt;asetukset!$B$7),"", IF(and(K170&lt;&gt;6,L170=6,G170&lt;asetukset!$B$7),G170,IF(K170=6,asetukset!$B$7-E170,IF(K170=6,asetukset!$B$7-E170,IF(K170=6,asetukset!$B$7-E170,"")))))</f>
        <v/>
      </c>
      <c r="R170" s="19" t="str">
        <f t="shared" si="11"/>
        <v/>
      </c>
      <c r="S170" s="19" t="str">
        <f t="shared" si="12"/>
        <v/>
      </c>
      <c r="T170" s="21" t="str">
        <f>IF(A170="","",IF(SUMIFS($M$2:M170,$I$2:I170,I170,$A$2:A170,A170)&lt;=asetukset!$B$2,"",SUMIFS($M$2:M170,$I$2:I170,I170,$A$2:A170,A170)-asetukset!$B$2))</f>
        <v/>
      </c>
    </row>
    <row r="171">
      <c r="A171" s="32"/>
      <c r="B171" s="26"/>
      <c r="C171" s="26"/>
      <c r="D171" s="15">
        <f t="shared" si="2"/>
        <v>0</v>
      </c>
      <c r="E171" s="15">
        <f t="shared" si="3"/>
        <v>0</v>
      </c>
      <c r="F171" s="15">
        <f t="shared" si="4"/>
        <v>0</v>
      </c>
      <c r="G171" s="15">
        <f t="shared" si="5"/>
        <v>0</v>
      </c>
      <c r="H171" s="18" t="str">
        <f t="shared" si="6"/>
        <v/>
      </c>
      <c r="I171" s="18" t="str">
        <f t="shared" si="7"/>
        <v/>
      </c>
      <c r="J171" s="18" t="str">
        <f t="shared" si="8"/>
        <v>-</v>
      </c>
      <c r="K171" s="27" t="str">
        <f t="shared" ref="K171:L171" si="181">IF(A171="","",WEEKDAY(B171,2))</f>
        <v/>
      </c>
      <c r="L171" s="27" t="str">
        <f t="shared" si="181"/>
        <v/>
      </c>
      <c r="M171" s="20">
        <f t="shared" si="10"/>
        <v>0</v>
      </c>
      <c r="N171" s="20">
        <f t="shared" si="14"/>
        <v>0</v>
      </c>
      <c r="O171" s="21" t="str">
        <f>IF(A171="","",IF(G171&gt;=asetukset!$B$3,G171-asetukset!$B$3,IF(AND(G171-E171&lt;=asetukset!$B$4,E171&gt;=asetukset!$B$3),1-E171,IF(AND(G171-E171&lt;=asetukset!$B$4,E171&lt;=asetukset!$B$3),asetukset!$B$6,0))))</f>
        <v/>
      </c>
      <c r="P171" s="20">
        <f>IF(F171&gt;D171,G171-asetukset!$B$5,IF(AND(D171=F171,E171&lt;=asetukset!$B$6),G171-E171,0))</f>
        <v>0</v>
      </c>
      <c r="Q171" s="19" t="str">
        <f>IF(and(K171=6,E171&gt;asetukset!$B$7),"", IF(and(K171&lt;&gt;6,L171=6,G171&lt;asetukset!$B$7),G171,IF(K171=6,asetukset!$B$7-E171,IF(K171=6,asetukset!$B$7-E171,IF(K171=6,asetukset!$B$7-E171,"")))))</f>
        <v/>
      </c>
      <c r="R171" s="19" t="str">
        <f t="shared" si="11"/>
        <v/>
      </c>
      <c r="S171" s="19" t="str">
        <f t="shared" si="12"/>
        <v/>
      </c>
      <c r="T171" s="21" t="str">
        <f>IF(A171="","",IF(SUMIFS($M$2:M171,$I$2:I171,I171,$A$2:A171,A171)&lt;=asetukset!$B$2,"",SUMIFS($M$2:M171,$I$2:I171,I171,$A$2:A171,A171)-asetukset!$B$2))</f>
        <v/>
      </c>
    </row>
    <row r="172">
      <c r="A172" s="32"/>
      <c r="B172" s="26"/>
      <c r="C172" s="26"/>
      <c r="D172" s="15">
        <f t="shared" si="2"/>
        <v>0</v>
      </c>
      <c r="E172" s="15">
        <f t="shared" si="3"/>
        <v>0</v>
      </c>
      <c r="F172" s="15">
        <f t="shared" si="4"/>
        <v>0</v>
      </c>
      <c r="G172" s="15">
        <f t="shared" si="5"/>
        <v>0</v>
      </c>
      <c r="H172" s="18" t="str">
        <f t="shared" si="6"/>
        <v/>
      </c>
      <c r="I172" s="18" t="str">
        <f t="shared" si="7"/>
        <v/>
      </c>
      <c r="J172" s="18" t="str">
        <f t="shared" si="8"/>
        <v>-</v>
      </c>
      <c r="K172" s="27" t="str">
        <f t="shared" ref="K172:L172" si="182">IF(A172="","",WEEKDAY(B172,2))</f>
        <v/>
      </c>
      <c r="L172" s="27" t="str">
        <f t="shared" si="182"/>
        <v/>
      </c>
      <c r="M172" s="20">
        <f t="shared" si="10"/>
        <v>0</v>
      </c>
      <c r="N172" s="20">
        <f t="shared" si="14"/>
        <v>0</v>
      </c>
      <c r="O172" s="21" t="str">
        <f>IF(A172="","",IF(G172&gt;=asetukset!$B$3,G172-asetukset!$B$3,IF(AND(G172-E172&lt;=asetukset!$B$4,E172&gt;=asetukset!$B$3),1-E172,IF(AND(G172-E172&lt;=asetukset!$B$4,E172&lt;=asetukset!$B$3),asetukset!$B$6,0))))</f>
        <v/>
      </c>
      <c r="P172" s="20">
        <f>IF(F172&gt;D172,G172-asetukset!$B$5,IF(AND(D172=F172,E172&lt;=asetukset!$B$6),G172-E172,0))</f>
        <v>0</v>
      </c>
      <c r="Q172" s="19" t="str">
        <f>IF(and(K172=6,E172&gt;asetukset!$B$7),"", IF(and(K172&lt;&gt;6,L172=6,G172&lt;asetukset!$B$7),G172,IF(K172=6,asetukset!$B$7-E172,IF(K172=6,asetukset!$B$7-E172,IF(K172=6,asetukset!$B$7-E172,"")))))</f>
        <v/>
      </c>
      <c r="R172" s="19" t="str">
        <f t="shared" si="11"/>
        <v/>
      </c>
      <c r="S172" s="19" t="str">
        <f t="shared" si="12"/>
        <v/>
      </c>
      <c r="T172" s="21" t="str">
        <f>IF(A172="","",IF(SUMIFS($M$2:M172,$I$2:I172,I172,$A$2:A172,A172)&lt;=asetukset!$B$2,"",SUMIFS($M$2:M172,$I$2:I172,I172,$A$2:A172,A172)-asetukset!$B$2))</f>
        <v/>
      </c>
    </row>
    <row r="173">
      <c r="A173" s="32"/>
      <c r="B173" s="26"/>
      <c r="C173" s="26"/>
      <c r="D173" s="15">
        <f t="shared" si="2"/>
        <v>0</v>
      </c>
      <c r="E173" s="15">
        <f t="shared" si="3"/>
        <v>0</v>
      </c>
      <c r="F173" s="15">
        <f t="shared" si="4"/>
        <v>0</v>
      </c>
      <c r="G173" s="15">
        <f t="shared" si="5"/>
        <v>0</v>
      </c>
      <c r="H173" s="18" t="str">
        <f t="shared" si="6"/>
        <v/>
      </c>
      <c r="I173" s="18" t="str">
        <f t="shared" si="7"/>
        <v/>
      </c>
      <c r="J173" s="18" t="str">
        <f t="shared" si="8"/>
        <v>-</v>
      </c>
      <c r="K173" s="27" t="str">
        <f t="shared" ref="K173:L173" si="183">IF(A173="","",WEEKDAY(B173,2))</f>
        <v/>
      </c>
      <c r="L173" s="27" t="str">
        <f t="shared" si="183"/>
        <v/>
      </c>
      <c r="M173" s="20">
        <f t="shared" si="10"/>
        <v>0</v>
      </c>
      <c r="N173" s="20">
        <f t="shared" si="14"/>
        <v>0</v>
      </c>
      <c r="O173" s="21" t="str">
        <f>IF(A173="","",IF(G173&gt;=asetukset!$B$3,G173-asetukset!$B$3,IF(AND(G173-E173&lt;=asetukset!$B$4,E173&gt;=asetukset!$B$3),1-E173,IF(AND(G173-E173&lt;=asetukset!$B$4,E173&lt;=asetukset!$B$3),asetukset!$B$6,0))))</f>
        <v/>
      </c>
      <c r="P173" s="20">
        <f>IF(F173&gt;D173,G173-asetukset!$B$5,IF(AND(D173=F173,E173&lt;=asetukset!$B$6),G173-E173,0))</f>
        <v>0</v>
      </c>
      <c r="Q173" s="19" t="str">
        <f>IF(and(K173=6,E173&gt;asetukset!$B$7),"", IF(and(K173&lt;&gt;6,L173=6,G173&lt;asetukset!$B$7),G173,IF(K173=6,asetukset!$B$7-E173,IF(K173=6,asetukset!$B$7-E173,IF(K173=6,asetukset!$B$7-E173,"")))))</f>
        <v/>
      </c>
      <c r="R173" s="19" t="str">
        <f t="shared" si="11"/>
        <v/>
      </c>
      <c r="S173" s="19" t="str">
        <f t="shared" si="12"/>
        <v/>
      </c>
      <c r="T173" s="21" t="str">
        <f>IF(A173="","",IF(SUMIFS($M$2:M173,$I$2:I173,I173,$A$2:A173,A173)&lt;=asetukset!$B$2,"",SUMIFS($M$2:M173,$I$2:I173,I173,$A$2:A173,A173)-asetukset!$B$2))</f>
        <v/>
      </c>
    </row>
    <row r="174">
      <c r="A174" s="32"/>
      <c r="B174" s="26"/>
      <c r="C174" s="26"/>
      <c r="D174" s="15">
        <f t="shared" si="2"/>
        <v>0</v>
      </c>
      <c r="E174" s="15">
        <f t="shared" si="3"/>
        <v>0</v>
      </c>
      <c r="F174" s="15">
        <f t="shared" si="4"/>
        <v>0</v>
      </c>
      <c r="G174" s="15">
        <f t="shared" si="5"/>
        <v>0</v>
      </c>
      <c r="H174" s="18" t="str">
        <f t="shared" si="6"/>
        <v/>
      </c>
      <c r="I174" s="18" t="str">
        <f t="shared" si="7"/>
        <v/>
      </c>
      <c r="J174" s="18" t="str">
        <f t="shared" si="8"/>
        <v>-</v>
      </c>
      <c r="K174" s="27" t="str">
        <f t="shared" ref="K174:L174" si="184">IF(A174="","",WEEKDAY(B174,2))</f>
        <v/>
      </c>
      <c r="L174" s="27" t="str">
        <f t="shared" si="184"/>
        <v/>
      </c>
      <c r="M174" s="20">
        <f t="shared" si="10"/>
        <v>0</v>
      </c>
      <c r="N174" s="20">
        <f t="shared" si="14"/>
        <v>0</v>
      </c>
      <c r="O174" s="21" t="str">
        <f>IF(A174="","",IF(G174&gt;=asetukset!$B$3,G174-asetukset!$B$3,IF(AND(G174-E174&lt;=asetukset!$B$4,E174&gt;=asetukset!$B$3),1-E174,IF(AND(G174-E174&lt;=asetukset!$B$4,E174&lt;=asetukset!$B$3),asetukset!$B$6,0))))</f>
        <v/>
      </c>
      <c r="P174" s="20">
        <f>IF(F174&gt;D174,G174-asetukset!$B$5,IF(AND(D174=F174,E174&lt;=asetukset!$B$6),G174-E174,0))</f>
        <v>0</v>
      </c>
      <c r="Q174" s="19" t="str">
        <f>IF(and(K174=6,E174&gt;asetukset!$B$7),"", IF(and(K174&lt;&gt;6,L174=6,G174&lt;asetukset!$B$7),G174,IF(K174=6,asetukset!$B$7-E174,IF(K174=6,asetukset!$B$7-E174,IF(K174=6,asetukset!$B$7-E174,"")))))</f>
        <v/>
      </c>
      <c r="R174" s="19" t="str">
        <f t="shared" si="11"/>
        <v/>
      </c>
      <c r="S174" s="19" t="str">
        <f t="shared" si="12"/>
        <v/>
      </c>
      <c r="T174" s="21" t="str">
        <f>IF(A174="","",IF(SUMIFS($M$2:M174,$I$2:I174,I174,$A$2:A174,A174)&lt;=asetukset!$B$2,"",SUMIFS($M$2:M174,$I$2:I174,I174,$A$2:A174,A174)-asetukset!$B$2))</f>
        <v/>
      </c>
    </row>
    <row r="175">
      <c r="A175" s="32"/>
      <c r="B175" s="26"/>
      <c r="C175" s="26"/>
      <c r="D175" s="15">
        <f t="shared" si="2"/>
        <v>0</v>
      </c>
      <c r="E175" s="15">
        <f t="shared" si="3"/>
        <v>0</v>
      </c>
      <c r="F175" s="15">
        <f t="shared" si="4"/>
        <v>0</v>
      </c>
      <c r="G175" s="15">
        <f t="shared" si="5"/>
        <v>0</v>
      </c>
      <c r="H175" s="18" t="str">
        <f t="shared" si="6"/>
        <v/>
      </c>
      <c r="I175" s="18" t="str">
        <f t="shared" si="7"/>
        <v/>
      </c>
      <c r="J175" s="18" t="str">
        <f t="shared" si="8"/>
        <v>-</v>
      </c>
      <c r="K175" s="27" t="str">
        <f t="shared" ref="K175:L175" si="185">IF(A175="","",WEEKDAY(B175,2))</f>
        <v/>
      </c>
      <c r="L175" s="27" t="str">
        <f t="shared" si="185"/>
        <v/>
      </c>
      <c r="M175" s="20">
        <f t="shared" si="10"/>
        <v>0</v>
      </c>
      <c r="N175" s="20">
        <f t="shared" si="14"/>
        <v>0</v>
      </c>
      <c r="O175" s="21" t="str">
        <f>IF(A175="","",IF(G175&gt;=asetukset!$B$3,G175-asetukset!$B$3,IF(AND(G175-E175&lt;=asetukset!$B$4,E175&gt;=asetukset!$B$3),1-E175,IF(AND(G175-E175&lt;=asetukset!$B$4,E175&lt;=asetukset!$B$3),asetukset!$B$6,0))))</f>
        <v/>
      </c>
      <c r="P175" s="20">
        <f>IF(F175&gt;D175,G175-asetukset!$B$5,IF(AND(D175=F175,E175&lt;=asetukset!$B$6),G175-E175,0))</f>
        <v>0</v>
      </c>
      <c r="Q175" s="19" t="str">
        <f>IF(and(K175=6,E175&gt;asetukset!$B$7),"", IF(and(K175&lt;&gt;6,L175=6,G175&lt;asetukset!$B$7),G175,IF(K175=6,asetukset!$B$7-E175,IF(K175=6,asetukset!$B$7-E175,IF(K175=6,asetukset!$B$7-E175,"")))))</f>
        <v/>
      </c>
      <c r="R175" s="19" t="str">
        <f t="shared" si="11"/>
        <v/>
      </c>
      <c r="S175" s="19" t="str">
        <f t="shared" si="12"/>
        <v/>
      </c>
      <c r="T175" s="21" t="str">
        <f>IF(A175="","",IF(SUMIFS($M$2:M175,$I$2:I175,I175,$A$2:A175,A175)&lt;=asetukset!$B$2,"",SUMIFS($M$2:M175,$I$2:I175,I175,$A$2:A175,A175)-asetukset!$B$2))</f>
        <v/>
      </c>
    </row>
    <row r="176">
      <c r="A176" s="32"/>
      <c r="B176" s="26"/>
      <c r="C176" s="26"/>
      <c r="D176" s="15">
        <f t="shared" si="2"/>
        <v>0</v>
      </c>
      <c r="E176" s="15">
        <f t="shared" si="3"/>
        <v>0</v>
      </c>
      <c r="F176" s="15">
        <f t="shared" si="4"/>
        <v>0</v>
      </c>
      <c r="G176" s="15">
        <f t="shared" si="5"/>
        <v>0</v>
      </c>
      <c r="H176" s="18" t="str">
        <f t="shared" si="6"/>
        <v/>
      </c>
      <c r="I176" s="18" t="str">
        <f t="shared" si="7"/>
        <v/>
      </c>
      <c r="J176" s="18" t="str">
        <f t="shared" si="8"/>
        <v>-</v>
      </c>
      <c r="K176" s="27" t="str">
        <f t="shared" ref="K176:L176" si="186">IF(A176="","",WEEKDAY(B176,2))</f>
        <v/>
      </c>
      <c r="L176" s="27" t="str">
        <f t="shared" si="186"/>
        <v/>
      </c>
      <c r="M176" s="20">
        <f t="shared" si="10"/>
        <v>0</v>
      </c>
      <c r="N176" s="20">
        <f t="shared" si="14"/>
        <v>0</v>
      </c>
      <c r="O176" s="21" t="str">
        <f>IF(A176="","",IF(G176&gt;=asetukset!$B$3,G176-asetukset!$B$3,IF(AND(G176-E176&lt;=asetukset!$B$4,E176&gt;=asetukset!$B$3),1-E176,IF(AND(G176-E176&lt;=asetukset!$B$4,E176&lt;=asetukset!$B$3),asetukset!$B$6,0))))</f>
        <v/>
      </c>
      <c r="P176" s="20">
        <f>IF(F176&gt;D176,G176-asetukset!$B$5,IF(AND(D176=F176,E176&lt;=asetukset!$B$6),G176-E176,0))</f>
        <v>0</v>
      </c>
      <c r="Q176" s="19" t="str">
        <f>IF(and(K176=6,E176&gt;asetukset!$B$7),"", IF(and(K176&lt;&gt;6,L176=6,G176&lt;asetukset!$B$7),G176,IF(K176=6,asetukset!$B$7-E176,IF(K176=6,asetukset!$B$7-E176,IF(K176=6,asetukset!$B$7-E176,"")))))</f>
        <v/>
      </c>
      <c r="R176" s="19" t="str">
        <f t="shared" si="11"/>
        <v/>
      </c>
      <c r="S176" s="19" t="str">
        <f t="shared" si="12"/>
        <v/>
      </c>
      <c r="T176" s="21" t="str">
        <f>IF(A176="","",IF(SUMIFS($M$2:M176,$I$2:I176,I176,$A$2:A176,A176)&lt;=asetukset!$B$2,"",SUMIFS($M$2:M176,$I$2:I176,I176,$A$2:A176,A176)-asetukset!$B$2))</f>
        <v/>
      </c>
    </row>
    <row r="177">
      <c r="A177" s="32"/>
      <c r="B177" s="26"/>
      <c r="C177" s="26"/>
      <c r="D177" s="15">
        <f t="shared" si="2"/>
        <v>0</v>
      </c>
      <c r="E177" s="15">
        <f t="shared" si="3"/>
        <v>0</v>
      </c>
      <c r="F177" s="15">
        <f t="shared" si="4"/>
        <v>0</v>
      </c>
      <c r="G177" s="15">
        <f t="shared" si="5"/>
        <v>0</v>
      </c>
      <c r="H177" s="18" t="str">
        <f t="shared" si="6"/>
        <v/>
      </c>
      <c r="I177" s="18" t="str">
        <f t="shared" si="7"/>
        <v/>
      </c>
      <c r="J177" s="18" t="str">
        <f t="shared" si="8"/>
        <v>-</v>
      </c>
      <c r="K177" s="27" t="str">
        <f t="shared" ref="K177:L177" si="187">IF(A177="","",WEEKDAY(B177,2))</f>
        <v/>
      </c>
      <c r="L177" s="27" t="str">
        <f t="shared" si="187"/>
        <v/>
      </c>
      <c r="M177" s="20">
        <f t="shared" si="10"/>
        <v>0</v>
      </c>
      <c r="N177" s="20">
        <f t="shared" si="14"/>
        <v>0</v>
      </c>
      <c r="O177" s="21" t="str">
        <f>IF(A177="","",IF(G177&gt;=asetukset!$B$3,G177-asetukset!$B$3,IF(AND(G177-E177&lt;=asetukset!$B$4,E177&gt;=asetukset!$B$3),1-E177,IF(AND(G177-E177&lt;=asetukset!$B$4,E177&lt;=asetukset!$B$3),asetukset!$B$6,0))))</f>
        <v/>
      </c>
      <c r="P177" s="20">
        <f>IF(F177&gt;D177,G177-asetukset!$B$5,IF(AND(D177=F177,E177&lt;=asetukset!$B$6),G177-E177,0))</f>
        <v>0</v>
      </c>
      <c r="Q177" s="19" t="str">
        <f>IF(and(K177=6,E177&gt;asetukset!$B$7),"", IF(and(K177&lt;&gt;6,L177=6,G177&lt;asetukset!$B$7),G177,IF(K177=6,asetukset!$B$7-E177,IF(K177=6,asetukset!$B$7-E177,IF(K177=6,asetukset!$B$7-E177,"")))))</f>
        <v/>
      </c>
      <c r="R177" s="19" t="str">
        <f t="shared" si="11"/>
        <v/>
      </c>
      <c r="S177" s="19" t="str">
        <f t="shared" si="12"/>
        <v/>
      </c>
      <c r="T177" s="21" t="str">
        <f>IF(A177="","",IF(SUMIFS($M$2:M177,$I$2:I177,I177,$A$2:A177,A177)&lt;=asetukset!$B$2,"",SUMIFS($M$2:M177,$I$2:I177,I177,$A$2:A177,A177)-asetukset!$B$2))</f>
        <v/>
      </c>
    </row>
    <row r="178">
      <c r="A178" s="32"/>
      <c r="B178" s="26"/>
      <c r="C178" s="26"/>
      <c r="D178" s="15">
        <f t="shared" si="2"/>
        <v>0</v>
      </c>
      <c r="E178" s="15">
        <f t="shared" si="3"/>
        <v>0</v>
      </c>
      <c r="F178" s="15">
        <f t="shared" si="4"/>
        <v>0</v>
      </c>
      <c r="G178" s="15">
        <f t="shared" si="5"/>
        <v>0</v>
      </c>
      <c r="H178" s="18" t="str">
        <f t="shared" si="6"/>
        <v/>
      </c>
      <c r="I178" s="18" t="str">
        <f t="shared" si="7"/>
        <v/>
      </c>
      <c r="J178" s="18" t="str">
        <f t="shared" si="8"/>
        <v>-</v>
      </c>
      <c r="K178" s="27" t="str">
        <f t="shared" ref="K178:L178" si="188">IF(A178="","",WEEKDAY(B178,2))</f>
        <v/>
      </c>
      <c r="L178" s="27" t="str">
        <f t="shared" si="188"/>
        <v/>
      </c>
      <c r="M178" s="20">
        <f t="shared" si="10"/>
        <v>0</v>
      </c>
      <c r="N178" s="20">
        <f t="shared" si="14"/>
        <v>0</v>
      </c>
      <c r="O178" s="21" t="str">
        <f>IF(A178="","",IF(G178&gt;=asetukset!$B$3,G178-asetukset!$B$3,IF(AND(G178-E178&lt;=asetukset!$B$4,E178&gt;=asetukset!$B$3),1-E178,IF(AND(G178-E178&lt;=asetukset!$B$4,E178&lt;=asetukset!$B$3),asetukset!$B$6,0))))</f>
        <v/>
      </c>
      <c r="P178" s="20">
        <f>IF(F178&gt;D178,G178-asetukset!$B$5,IF(AND(D178=F178,E178&lt;=asetukset!$B$6),G178-E178,0))</f>
        <v>0</v>
      </c>
      <c r="Q178" s="19" t="str">
        <f>IF(and(K178=6,E178&gt;asetukset!$B$7),"", IF(and(K178&lt;&gt;6,L178=6,G178&lt;asetukset!$B$7),G178,IF(K178=6,asetukset!$B$7-E178,IF(K178=6,asetukset!$B$7-E178,IF(K178=6,asetukset!$B$7-E178,"")))))</f>
        <v/>
      </c>
      <c r="R178" s="19" t="str">
        <f t="shared" si="11"/>
        <v/>
      </c>
      <c r="S178" s="19" t="str">
        <f t="shared" si="12"/>
        <v/>
      </c>
      <c r="T178" s="21" t="str">
        <f>IF(A178="","",IF(SUMIFS($M$2:M178,$I$2:I178,I178,$A$2:A178,A178)&lt;=asetukset!$B$2,"",SUMIFS($M$2:M178,$I$2:I178,I178,$A$2:A178,A178)-asetukset!$B$2))</f>
        <v/>
      </c>
    </row>
    <row r="179">
      <c r="A179" s="32"/>
      <c r="B179" s="26"/>
      <c r="C179" s="26"/>
      <c r="D179" s="15">
        <f t="shared" si="2"/>
        <v>0</v>
      </c>
      <c r="E179" s="15">
        <f t="shared" si="3"/>
        <v>0</v>
      </c>
      <c r="F179" s="15">
        <f t="shared" si="4"/>
        <v>0</v>
      </c>
      <c r="G179" s="15">
        <f t="shared" si="5"/>
        <v>0</v>
      </c>
      <c r="H179" s="18" t="str">
        <f t="shared" si="6"/>
        <v/>
      </c>
      <c r="I179" s="18" t="str">
        <f t="shared" si="7"/>
        <v/>
      </c>
      <c r="J179" s="18" t="str">
        <f t="shared" si="8"/>
        <v>-</v>
      </c>
      <c r="K179" s="27" t="str">
        <f t="shared" ref="K179:L179" si="189">IF(A179="","",WEEKDAY(B179,2))</f>
        <v/>
      </c>
      <c r="L179" s="27" t="str">
        <f t="shared" si="189"/>
        <v/>
      </c>
      <c r="M179" s="20">
        <f t="shared" si="10"/>
        <v>0</v>
      </c>
      <c r="N179" s="20">
        <f t="shared" si="14"/>
        <v>0</v>
      </c>
      <c r="O179" s="21" t="str">
        <f>IF(A179="","",IF(G179&gt;=asetukset!$B$3,G179-asetukset!$B$3,IF(AND(G179-E179&lt;=asetukset!$B$4,E179&gt;=asetukset!$B$3),1-E179,IF(AND(G179-E179&lt;=asetukset!$B$4,E179&lt;=asetukset!$B$3),asetukset!$B$6,0))))</f>
        <v/>
      </c>
      <c r="P179" s="20">
        <f>IF(F179&gt;D179,G179-asetukset!$B$5,IF(AND(D179=F179,E179&lt;=asetukset!$B$6),G179-E179,0))</f>
        <v>0</v>
      </c>
      <c r="Q179" s="19" t="str">
        <f>IF(and(K179=6,E179&gt;asetukset!$B$7),"", IF(and(K179&lt;&gt;6,L179=6,G179&lt;asetukset!$B$7),G179,IF(K179=6,asetukset!$B$7-E179,IF(K179=6,asetukset!$B$7-E179,IF(K179=6,asetukset!$B$7-E179,"")))))</f>
        <v/>
      </c>
      <c r="R179" s="19" t="str">
        <f t="shared" si="11"/>
        <v/>
      </c>
      <c r="S179" s="19" t="str">
        <f t="shared" si="12"/>
        <v/>
      </c>
      <c r="T179" s="21" t="str">
        <f>IF(A179="","",IF(SUMIFS($M$2:M179,$I$2:I179,I179,$A$2:A179,A179)&lt;=asetukset!$B$2,"",SUMIFS($M$2:M179,$I$2:I179,I179,$A$2:A179,A179)-asetukset!$B$2))</f>
        <v/>
      </c>
    </row>
    <row r="180">
      <c r="A180" s="32"/>
      <c r="B180" s="26"/>
      <c r="C180" s="26"/>
      <c r="D180" s="15">
        <f t="shared" si="2"/>
        <v>0</v>
      </c>
      <c r="E180" s="15">
        <f t="shared" si="3"/>
        <v>0</v>
      </c>
      <c r="F180" s="15">
        <f t="shared" si="4"/>
        <v>0</v>
      </c>
      <c r="G180" s="15">
        <f t="shared" si="5"/>
        <v>0</v>
      </c>
      <c r="H180" s="18" t="str">
        <f t="shared" si="6"/>
        <v/>
      </c>
      <c r="I180" s="18" t="str">
        <f t="shared" si="7"/>
        <v/>
      </c>
      <c r="J180" s="18" t="str">
        <f t="shared" si="8"/>
        <v>-</v>
      </c>
      <c r="K180" s="27" t="str">
        <f t="shared" ref="K180:L180" si="190">IF(A180="","",WEEKDAY(B180,2))</f>
        <v/>
      </c>
      <c r="L180" s="27" t="str">
        <f t="shared" si="190"/>
        <v/>
      </c>
      <c r="M180" s="20">
        <f t="shared" si="10"/>
        <v>0</v>
      </c>
      <c r="N180" s="20">
        <f t="shared" si="14"/>
        <v>0</v>
      </c>
      <c r="O180" s="21" t="str">
        <f>IF(A180="","",IF(G180&gt;=asetukset!$B$3,G180-asetukset!$B$3,IF(AND(G180-E180&lt;=asetukset!$B$4,E180&gt;=asetukset!$B$3),1-E180,IF(AND(G180-E180&lt;=asetukset!$B$4,E180&lt;=asetukset!$B$3),asetukset!$B$6,0))))</f>
        <v/>
      </c>
      <c r="P180" s="20">
        <f>IF(F180&gt;D180,G180-asetukset!$B$5,IF(AND(D180=F180,E180&lt;=asetukset!$B$6),G180-E180,0))</f>
        <v>0</v>
      </c>
      <c r="Q180" s="19" t="str">
        <f>IF(and(K180=6,E180&gt;asetukset!$B$7),"", IF(and(K180&lt;&gt;6,L180=6,G180&lt;asetukset!$B$7),G180,IF(K180=6,asetukset!$B$7-E180,IF(K180=6,asetukset!$B$7-E180,IF(K180=6,asetukset!$B$7-E180,"")))))</f>
        <v/>
      </c>
      <c r="R180" s="19" t="str">
        <f t="shared" si="11"/>
        <v/>
      </c>
      <c r="S180" s="19" t="str">
        <f t="shared" si="12"/>
        <v/>
      </c>
      <c r="T180" s="21" t="str">
        <f>IF(A180="","",IF(SUMIFS($M$2:M180,$I$2:I180,I180,$A$2:A180,A180)&lt;=asetukset!$B$2,"",SUMIFS($M$2:M180,$I$2:I180,I180,$A$2:A180,A180)-asetukset!$B$2))</f>
        <v/>
      </c>
    </row>
    <row r="181">
      <c r="A181" s="32"/>
      <c r="B181" s="26"/>
      <c r="C181" s="26"/>
      <c r="D181" s="15">
        <f t="shared" si="2"/>
        <v>0</v>
      </c>
      <c r="E181" s="15">
        <f t="shared" si="3"/>
        <v>0</v>
      </c>
      <c r="F181" s="15">
        <f t="shared" si="4"/>
        <v>0</v>
      </c>
      <c r="G181" s="15">
        <f t="shared" si="5"/>
        <v>0</v>
      </c>
      <c r="H181" s="18" t="str">
        <f t="shared" si="6"/>
        <v/>
      </c>
      <c r="I181" s="18" t="str">
        <f t="shared" si="7"/>
        <v/>
      </c>
      <c r="J181" s="18" t="str">
        <f t="shared" si="8"/>
        <v>-</v>
      </c>
      <c r="K181" s="27" t="str">
        <f t="shared" ref="K181:L181" si="191">IF(A181="","",WEEKDAY(B181,2))</f>
        <v/>
      </c>
      <c r="L181" s="27" t="str">
        <f t="shared" si="191"/>
        <v/>
      </c>
      <c r="M181" s="20">
        <f t="shared" si="10"/>
        <v>0</v>
      </c>
      <c r="N181" s="20">
        <f t="shared" si="14"/>
        <v>0</v>
      </c>
      <c r="O181" s="21" t="str">
        <f>IF(A181="","",IF(G181&gt;=asetukset!$B$3,G181-asetukset!$B$3,IF(AND(G181-E181&lt;=asetukset!$B$4,E181&gt;=asetukset!$B$3),1-E181,IF(AND(G181-E181&lt;=asetukset!$B$4,E181&lt;=asetukset!$B$3),asetukset!$B$6,0))))</f>
        <v/>
      </c>
      <c r="P181" s="20">
        <f>IF(F181&gt;D181,G181-asetukset!$B$5,IF(AND(D181=F181,E181&lt;=asetukset!$B$6),G181-E181,0))</f>
        <v>0</v>
      </c>
      <c r="Q181" s="19" t="str">
        <f>IF(and(K181=6,E181&gt;asetukset!$B$7),"", IF(and(K181&lt;&gt;6,L181=6,G181&lt;asetukset!$B$7),G181,IF(K181=6,asetukset!$B$7-E181,IF(K181=6,asetukset!$B$7-E181,IF(K181=6,asetukset!$B$7-E181,"")))))</f>
        <v/>
      </c>
      <c r="R181" s="19" t="str">
        <f t="shared" si="11"/>
        <v/>
      </c>
      <c r="S181" s="19" t="str">
        <f t="shared" si="12"/>
        <v/>
      </c>
      <c r="T181" s="21" t="str">
        <f>IF(A181="","",IF(SUMIFS($M$2:M181,$I$2:I181,I181,$A$2:A181,A181)&lt;=asetukset!$B$2,"",SUMIFS($M$2:M181,$I$2:I181,I181,$A$2:A181,A181)-asetukset!$B$2))</f>
        <v/>
      </c>
    </row>
    <row r="182">
      <c r="A182" s="32"/>
      <c r="B182" s="26"/>
      <c r="C182" s="26"/>
      <c r="D182" s="15">
        <f t="shared" si="2"/>
        <v>0</v>
      </c>
      <c r="E182" s="15">
        <f t="shared" si="3"/>
        <v>0</v>
      </c>
      <c r="F182" s="15">
        <f t="shared" si="4"/>
        <v>0</v>
      </c>
      <c r="G182" s="15">
        <f t="shared" si="5"/>
        <v>0</v>
      </c>
      <c r="H182" s="18" t="str">
        <f t="shared" si="6"/>
        <v/>
      </c>
      <c r="I182" s="18" t="str">
        <f t="shared" si="7"/>
        <v/>
      </c>
      <c r="J182" s="18" t="str">
        <f t="shared" si="8"/>
        <v>-</v>
      </c>
      <c r="K182" s="27" t="str">
        <f t="shared" ref="K182:L182" si="192">IF(A182="","",WEEKDAY(B182,2))</f>
        <v/>
      </c>
      <c r="L182" s="27" t="str">
        <f t="shared" si="192"/>
        <v/>
      </c>
      <c r="M182" s="20">
        <f t="shared" si="10"/>
        <v>0</v>
      </c>
      <c r="N182" s="20">
        <f t="shared" si="14"/>
        <v>0</v>
      </c>
      <c r="O182" s="21" t="str">
        <f>IF(A182="","",IF(G182&gt;=asetukset!$B$3,G182-asetukset!$B$3,IF(AND(G182-E182&lt;=asetukset!$B$4,E182&gt;=asetukset!$B$3),1-E182,IF(AND(G182-E182&lt;=asetukset!$B$4,E182&lt;=asetukset!$B$3),asetukset!$B$6,0))))</f>
        <v/>
      </c>
      <c r="P182" s="20">
        <f>IF(F182&gt;D182,G182-asetukset!$B$5,IF(AND(D182=F182,E182&lt;=asetukset!$B$6),G182-E182,0))</f>
        <v>0</v>
      </c>
      <c r="Q182" s="19" t="str">
        <f>IF(and(K182=6,E182&gt;asetukset!$B$7),"", IF(and(K182&lt;&gt;6,L182=6,G182&lt;asetukset!$B$7),G182,IF(K182=6,asetukset!$B$7-E182,IF(K182=6,asetukset!$B$7-E182,IF(K182=6,asetukset!$B$7-E182,"")))))</f>
        <v/>
      </c>
      <c r="R182" s="19" t="str">
        <f t="shared" si="11"/>
        <v/>
      </c>
      <c r="S182" s="19" t="str">
        <f t="shared" si="12"/>
        <v/>
      </c>
      <c r="T182" s="21" t="str">
        <f>IF(A182="","",IF(SUMIFS($M$2:M182,$I$2:I182,I182,$A$2:A182,A182)&lt;=asetukset!$B$2,"",SUMIFS($M$2:M182,$I$2:I182,I182,$A$2:A182,A182)-asetukset!$B$2))</f>
        <v/>
      </c>
    </row>
    <row r="183">
      <c r="A183" s="32"/>
      <c r="B183" s="26"/>
      <c r="C183" s="26"/>
      <c r="D183" s="15">
        <f t="shared" si="2"/>
        <v>0</v>
      </c>
      <c r="E183" s="15">
        <f t="shared" si="3"/>
        <v>0</v>
      </c>
      <c r="F183" s="15">
        <f t="shared" si="4"/>
        <v>0</v>
      </c>
      <c r="G183" s="15">
        <f t="shared" si="5"/>
        <v>0</v>
      </c>
      <c r="H183" s="18" t="str">
        <f t="shared" si="6"/>
        <v/>
      </c>
      <c r="I183" s="18" t="str">
        <f t="shared" si="7"/>
        <v/>
      </c>
      <c r="J183" s="18" t="str">
        <f t="shared" si="8"/>
        <v>-</v>
      </c>
      <c r="K183" s="27" t="str">
        <f t="shared" ref="K183:L183" si="193">IF(A183="","",WEEKDAY(B183,2))</f>
        <v/>
      </c>
      <c r="L183" s="27" t="str">
        <f t="shared" si="193"/>
        <v/>
      </c>
      <c r="M183" s="20">
        <f t="shared" si="10"/>
        <v>0</v>
      </c>
      <c r="N183" s="20">
        <f t="shared" si="14"/>
        <v>0</v>
      </c>
      <c r="O183" s="21" t="str">
        <f>IF(A183="","",IF(G183&gt;=asetukset!$B$3,G183-asetukset!$B$3,IF(AND(G183-E183&lt;=asetukset!$B$4,E183&gt;=asetukset!$B$3),1-E183,IF(AND(G183-E183&lt;=asetukset!$B$4,E183&lt;=asetukset!$B$3),asetukset!$B$6,0))))</f>
        <v/>
      </c>
      <c r="P183" s="20">
        <f>IF(F183&gt;D183,G183-asetukset!$B$5,IF(AND(D183=F183,E183&lt;=asetukset!$B$6),G183-E183,0))</f>
        <v>0</v>
      </c>
      <c r="Q183" s="19" t="str">
        <f>IF(and(K183=6,E183&gt;asetukset!$B$7),"", IF(and(K183&lt;&gt;6,L183=6,G183&lt;asetukset!$B$7),G183,IF(K183=6,asetukset!$B$7-E183,IF(K183=6,asetukset!$B$7-E183,IF(K183=6,asetukset!$B$7-E183,"")))))</f>
        <v/>
      </c>
      <c r="R183" s="19" t="str">
        <f t="shared" si="11"/>
        <v/>
      </c>
      <c r="S183" s="19" t="str">
        <f t="shared" si="12"/>
        <v/>
      </c>
      <c r="T183" s="21" t="str">
        <f>IF(A183="","",IF(SUMIFS($M$2:M183,$I$2:I183,I183,$A$2:A183,A183)&lt;=asetukset!$B$2,"",SUMIFS($M$2:M183,$I$2:I183,I183,$A$2:A183,A183)-asetukset!$B$2))</f>
        <v/>
      </c>
    </row>
    <row r="184">
      <c r="A184" s="32"/>
      <c r="B184" s="26"/>
      <c r="C184" s="26"/>
      <c r="D184" s="15">
        <f t="shared" si="2"/>
        <v>0</v>
      </c>
      <c r="E184" s="15">
        <f t="shared" si="3"/>
        <v>0</v>
      </c>
      <c r="F184" s="15">
        <f t="shared" si="4"/>
        <v>0</v>
      </c>
      <c r="G184" s="15">
        <f t="shared" si="5"/>
        <v>0</v>
      </c>
      <c r="H184" s="18" t="str">
        <f t="shared" si="6"/>
        <v/>
      </c>
      <c r="I184" s="18" t="str">
        <f t="shared" si="7"/>
        <v/>
      </c>
      <c r="J184" s="18" t="str">
        <f t="shared" si="8"/>
        <v>-</v>
      </c>
      <c r="K184" s="27" t="str">
        <f t="shared" ref="K184:L184" si="194">IF(A184="","",WEEKDAY(B184,2))</f>
        <v/>
      </c>
      <c r="L184" s="27" t="str">
        <f t="shared" si="194"/>
        <v/>
      </c>
      <c r="M184" s="20">
        <f t="shared" si="10"/>
        <v>0</v>
      </c>
      <c r="N184" s="20">
        <f t="shared" si="14"/>
        <v>0</v>
      </c>
      <c r="O184" s="21" t="str">
        <f>IF(A184="","",IF(G184&gt;=asetukset!$B$3,G184-asetukset!$B$3,IF(AND(G184-E184&lt;=asetukset!$B$4,E184&gt;=asetukset!$B$3),1-E184,IF(AND(G184-E184&lt;=asetukset!$B$4,E184&lt;=asetukset!$B$3),asetukset!$B$6,0))))</f>
        <v/>
      </c>
      <c r="P184" s="20">
        <f>IF(F184&gt;D184,G184-asetukset!$B$5,IF(AND(D184=F184,E184&lt;=asetukset!$B$6),G184-E184,0))</f>
        <v>0</v>
      </c>
      <c r="Q184" s="19" t="str">
        <f>IF(and(K184=6,E184&gt;asetukset!$B$7),"", IF(and(K184&lt;&gt;6,L184=6,G184&lt;asetukset!$B$7),G184,IF(K184=6,asetukset!$B$7-E184,IF(K184=6,asetukset!$B$7-E184,IF(K184=6,asetukset!$B$7-E184,"")))))</f>
        <v/>
      </c>
      <c r="R184" s="19" t="str">
        <f t="shared" si="11"/>
        <v/>
      </c>
      <c r="S184" s="19" t="str">
        <f t="shared" si="12"/>
        <v/>
      </c>
      <c r="T184" s="21" t="str">
        <f>IF(A184="","",IF(SUMIFS($M$2:M184,$I$2:I184,I184,$A$2:A184,A184)&lt;=asetukset!$B$2,"",SUMIFS($M$2:M184,$I$2:I184,I184,$A$2:A184,A184)-asetukset!$B$2))</f>
        <v/>
      </c>
    </row>
    <row r="185">
      <c r="A185" s="32"/>
      <c r="B185" s="26"/>
      <c r="C185" s="26"/>
      <c r="D185" s="15">
        <f t="shared" si="2"/>
        <v>0</v>
      </c>
      <c r="E185" s="15">
        <f t="shared" si="3"/>
        <v>0</v>
      </c>
      <c r="F185" s="15">
        <f t="shared" si="4"/>
        <v>0</v>
      </c>
      <c r="G185" s="15">
        <f t="shared" si="5"/>
        <v>0</v>
      </c>
      <c r="H185" s="18" t="str">
        <f t="shared" si="6"/>
        <v/>
      </c>
      <c r="I185" s="18" t="str">
        <f t="shared" si="7"/>
        <v/>
      </c>
      <c r="J185" s="18" t="str">
        <f t="shared" si="8"/>
        <v>-</v>
      </c>
      <c r="K185" s="27" t="str">
        <f t="shared" ref="K185:L185" si="195">IF(A185="","",WEEKDAY(B185,2))</f>
        <v/>
      </c>
      <c r="L185" s="27" t="str">
        <f t="shared" si="195"/>
        <v/>
      </c>
      <c r="M185" s="20">
        <f t="shared" si="10"/>
        <v>0</v>
      </c>
      <c r="N185" s="20">
        <f t="shared" si="14"/>
        <v>0</v>
      </c>
      <c r="O185" s="21" t="str">
        <f>IF(A185="","",IF(G185&gt;=asetukset!$B$3,G185-asetukset!$B$3,IF(AND(G185-E185&lt;=asetukset!$B$4,E185&gt;=asetukset!$B$3),1-E185,IF(AND(G185-E185&lt;=asetukset!$B$4,E185&lt;=asetukset!$B$3),asetukset!$B$6,0))))</f>
        <v/>
      </c>
      <c r="P185" s="20">
        <f>IF(F185&gt;D185,G185-asetukset!$B$5,IF(AND(D185=F185,E185&lt;=asetukset!$B$6),G185-E185,0))</f>
        <v>0</v>
      </c>
      <c r="Q185" s="19" t="str">
        <f>IF(and(K185=6,E185&gt;asetukset!$B$7),"", IF(and(K185&lt;&gt;6,L185=6,G185&lt;asetukset!$B$7),G185,IF(K185=6,asetukset!$B$7-E185,IF(K185=6,asetukset!$B$7-E185,IF(K185=6,asetukset!$B$7-E185,"")))))</f>
        <v/>
      </c>
      <c r="R185" s="19" t="str">
        <f t="shared" si="11"/>
        <v/>
      </c>
      <c r="S185" s="19" t="str">
        <f t="shared" si="12"/>
        <v/>
      </c>
      <c r="T185" s="21" t="str">
        <f>IF(A185="","",IF(SUMIFS($M$2:M185,$I$2:I185,I185,$A$2:A185,A185)&lt;=asetukset!$B$2,"",SUMIFS($M$2:M185,$I$2:I185,I185,$A$2:A185,A185)-asetukset!$B$2))</f>
        <v/>
      </c>
    </row>
    <row r="186">
      <c r="A186" s="32"/>
      <c r="B186" s="26"/>
      <c r="C186" s="26"/>
      <c r="D186" s="15">
        <f t="shared" si="2"/>
        <v>0</v>
      </c>
      <c r="E186" s="15">
        <f t="shared" si="3"/>
        <v>0</v>
      </c>
      <c r="F186" s="15">
        <f t="shared" si="4"/>
        <v>0</v>
      </c>
      <c r="G186" s="15">
        <f t="shared" si="5"/>
        <v>0</v>
      </c>
      <c r="H186" s="18" t="str">
        <f t="shared" si="6"/>
        <v/>
      </c>
      <c r="I186" s="18" t="str">
        <f t="shared" si="7"/>
        <v/>
      </c>
      <c r="J186" s="18" t="str">
        <f t="shared" si="8"/>
        <v>-</v>
      </c>
      <c r="K186" s="27" t="str">
        <f t="shared" ref="K186:L186" si="196">IF(A186="","",WEEKDAY(B186,2))</f>
        <v/>
      </c>
      <c r="L186" s="27" t="str">
        <f t="shared" si="196"/>
        <v/>
      </c>
      <c r="M186" s="20">
        <f t="shared" si="10"/>
        <v>0</v>
      </c>
      <c r="N186" s="20">
        <f t="shared" si="14"/>
        <v>0</v>
      </c>
      <c r="O186" s="21" t="str">
        <f>IF(A186="","",IF(G186&gt;=asetukset!$B$3,G186-asetukset!$B$3,IF(AND(G186-E186&lt;=asetukset!$B$4,E186&gt;=asetukset!$B$3),1-E186,IF(AND(G186-E186&lt;=asetukset!$B$4,E186&lt;=asetukset!$B$3),asetukset!$B$6,0))))</f>
        <v/>
      </c>
      <c r="P186" s="20">
        <f>IF(F186&gt;D186,G186-asetukset!$B$5,IF(AND(D186=F186,E186&lt;=asetukset!$B$6),G186-E186,0))</f>
        <v>0</v>
      </c>
      <c r="Q186" s="19" t="str">
        <f>IF(and(K186=6,E186&gt;asetukset!$B$7),"", IF(and(K186&lt;&gt;6,L186=6,G186&lt;asetukset!$B$7),G186,IF(K186=6,asetukset!$B$7-E186,IF(K186=6,asetukset!$B$7-E186,IF(K186=6,asetukset!$B$7-E186,"")))))</f>
        <v/>
      </c>
      <c r="R186" s="19" t="str">
        <f t="shared" si="11"/>
        <v/>
      </c>
      <c r="S186" s="19" t="str">
        <f t="shared" si="12"/>
        <v/>
      </c>
      <c r="T186" s="21" t="str">
        <f>IF(A186="","",IF(SUMIFS($M$2:M186,$I$2:I186,I186,$A$2:A186,A186)&lt;=asetukset!$B$2,"",SUMIFS($M$2:M186,$I$2:I186,I186,$A$2:A186,A186)-asetukset!$B$2))</f>
        <v/>
      </c>
    </row>
    <row r="187">
      <c r="A187" s="32"/>
      <c r="B187" s="26"/>
      <c r="C187" s="26"/>
      <c r="D187" s="15">
        <f t="shared" si="2"/>
        <v>0</v>
      </c>
      <c r="E187" s="15">
        <f t="shared" si="3"/>
        <v>0</v>
      </c>
      <c r="F187" s="15">
        <f t="shared" si="4"/>
        <v>0</v>
      </c>
      <c r="G187" s="15">
        <f t="shared" si="5"/>
        <v>0</v>
      </c>
      <c r="H187" s="18" t="str">
        <f t="shared" si="6"/>
        <v/>
      </c>
      <c r="I187" s="18" t="str">
        <f t="shared" si="7"/>
        <v/>
      </c>
      <c r="J187" s="18" t="str">
        <f t="shared" si="8"/>
        <v>-</v>
      </c>
      <c r="K187" s="27" t="str">
        <f t="shared" ref="K187:L187" si="197">IF(A187="","",WEEKDAY(B187,2))</f>
        <v/>
      </c>
      <c r="L187" s="27" t="str">
        <f t="shared" si="197"/>
        <v/>
      </c>
      <c r="M187" s="20">
        <f t="shared" si="10"/>
        <v>0</v>
      </c>
      <c r="N187" s="20">
        <f t="shared" si="14"/>
        <v>0</v>
      </c>
      <c r="O187" s="21" t="str">
        <f>IF(A187="","",IF(G187&gt;=asetukset!$B$3,G187-asetukset!$B$3,IF(AND(G187-E187&lt;=asetukset!$B$4,E187&gt;=asetukset!$B$3),1-E187,IF(AND(G187-E187&lt;=asetukset!$B$4,E187&lt;=asetukset!$B$3),asetukset!$B$6,0))))</f>
        <v/>
      </c>
      <c r="P187" s="20">
        <f>IF(F187&gt;D187,G187-asetukset!$B$5,IF(AND(D187=F187,E187&lt;=asetukset!$B$6),G187-E187,0))</f>
        <v>0</v>
      </c>
      <c r="Q187" s="19" t="str">
        <f>IF(and(K187=6,E187&gt;asetukset!$B$7),"", IF(and(K187&lt;&gt;6,L187=6,G187&lt;asetukset!$B$7),G187,IF(K187=6,asetukset!$B$7-E187,IF(K187=6,asetukset!$B$7-E187,IF(K187=6,asetukset!$B$7-E187,"")))))</f>
        <v/>
      </c>
      <c r="R187" s="19" t="str">
        <f t="shared" si="11"/>
        <v/>
      </c>
      <c r="S187" s="19" t="str">
        <f t="shared" si="12"/>
        <v/>
      </c>
      <c r="T187" s="21" t="str">
        <f>IF(A187="","",IF(SUMIFS($M$2:M187,$I$2:I187,I187,$A$2:A187,A187)&lt;=asetukset!$B$2,"",SUMIFS($M$2:M187,$I$2:I187,I187,$A$2:A187,A187)-asetukset!$B$2))</f>
        <v/>
      </c>
    </row>
    <row r="188">
      <c r="A188" s="32"/>
      <c r="B188" s="26"/>
      <c r="C188" s="26"/>
      <c r="D188" s="15">
        <f t="shared" si="2"/>
        <v>0</v>
      </c>
      <c r="E188" s="15">
        <f t="shared" si="3"/>
        <v>0</v>
      </c>
      <c r="F188" s="15">
        <f t="shared" si="4"/>
        <v>0</v>
      </c>
      <c r="G188" s="15">
        <f t="shared" si="5"/>
        <v>0</v>
      </c>
      <c r="H188" s="18" t="str">
        <f t="shared" si="6"/>
        <v/>
      </c>
      <c r="I188" s="18" t="str">
        <f t="shared" si="7"/>
        <v/>
      </c>
      <c r="J188" s="18" t="str">
        <f t="shared" si="8"/>
        <v>-</v>
      </c>
      <c r="K188" s="27" t="str">
        <f t="shared" ref="K188:L188" si="198">IF(A188="","",WEEKDAY(B188,2))</f>
        <v/>
      </c>
      <c r="L188" s="27" t="str">
        <f t="shared" si="198"/>
        <v/>
      </c>
      <c r="M188" s="20">
        <f t="shared" si="10"/>
        <v>0</v>
      </c>
      <c r="N188" s="20">
        <f t="shared" si="14"/>
        <v>0</v>
      </c>
      <c r="O188" s="21" t="str">
        <f>IF(A188="","",IF(G188&gt;=asetukset!$B$3,G188-asetukset!$B$3,IF(AND(G188-E188&lt;=asetukset!$B$4,E188&gt;=asetukset!$B$3),1-E188,IF(AND(G188-E188&lt;=asetukset!$B$4,E188&lt;=asetukset!$B$3),asetukset!$B$6,0))))</f>
        <v/>
      </c>
      <c r="P188" s="20">
        <f>IF(F188&gt;D188,G188-asetukset!$B$5,IF(AND(D188=F188,E188&lt;=asetukset!$B$6),G188-E188,0))</f>
        <v>0</v>
      </c>
      <c r="Q188" s="19" t="str">
        <f>IF(and(K188=6,E188&gt;asetukset!$B$7),"", IF(and(K188&lt;&gt;6,L188=6,G188&lt;asetukset!$B$7),G188,IF(K188=6,asetukset!$B$7-E188,IF(K188=6,asetukset!$B$7-E188,IF(K188=6,asetukset!$B$7-E188,"")))))</f>
        <v/>
      </c>
      <c r="R188" s="19" t="str">
        <f t="shared" si="11"/>
        <v/>
      </c>
      <c r="S188" s="19" t="str">
        <f t="shared" si="12"/>
        <v/>
      </c>
      <c r="T188" s="21" t="str">
        <f>IF(A188="","",IF(SUMIFS($M$2:M188,$I$2:I188,I188,$A$2:A188,A188)&lt;=asetukset!$B$2,"",SUMIFS($M$2:M188,$I$2:I188,I188,$A$2:A188,A188)-asetukset!$B$2))</f>
        <v/>
      </c>
    </row>
    <row r="189">
      <c r="A189" s="32"/>
      <c r="B189" s="26"/>
      <c r="C189" s="26"/>
      <c r="D189" s="15">
        <f t="shared" si="2"/>
        <v>0</v>
      </c>
      <c r="E189" s="15">
        <f t="shared" si="3"/>
        <v>0</v>
      </c>
      <c r="F189" s="15">
        <f t="shared" si="4"/>
        <v>0</v>
      </c>
      <c r="G189" s="15">
        <f t="shared" si="5"/>
        <v>0</v>
      </c>
      <c r="H189" s="18" t="str">
        <f t="shared" si="6"/>
        <v/>
      </c>
      <c r="I189" s="18" t="str">
        <f t="shared" si="7"/>
        <v/>
      </c>
      <c r="J189" s="18" t="str">
        <f t="shared" si="8"/>
        <v>-</v>
      </c>
      <c r="K189" s="27" t="str">
        <f t="shared" ref="K189:L189" si="199">IF(A189="","",WEEKDAY(B189,2))</f>
        <v/>
      </c>
      <c r="L189" s="27" t="str">
        <f t="shared" si="199"/>
        <v/>
      </c>
      <c r="M189" s="20">
        <f t="shared" si="10"/>
        <v>0</v>
      </c>
      <c r="N189" s="20">
        <f t="shared" si="14"/>
        <v>0</v>
      </c>
      <c r="O189" s="21" t="str">
        <f>IF(A189="","",IF(G189&gt;=asetukset!$B$3,G189-asetukset!$B$3,IF(AND(G189-E189&lt;=asetukset!$B$4,E189&gt;=asetukset!$B$3),1-E189,IF(AND(G189-E189&lt;=asetukset!$B$4,E189&lt;=asetukset!$B$3),asetukset!$B$6,0))))</f>
        <v/>
      </c>
      <c r="P189" s="20">
        <f>IF(F189&gt;D189,G189-asetukset!$B$5,IF(AND(D189=F189,E189&lt;=asetukset!$B$6),G189-E189,0))</f>
        <v>0</v>
      </c>
      <c r="Q189" s="19" t="str">
        <f>IF(and(K189=6,E189&gt;asetukset!$B$7),"", IF(and(K189&lt;&gt;6,L189=6,G189&lt;asetukset!$B$7),G189,IF(K189=6,asetukset!$B$7-E189,IF(K189=6,asetukset!$B$7-E189,IF(K189=6,asetukset!$B$7-E189,"")))))</f>
        <v/>
      </c>
      <c r="R189" s="19" t="str">
        <f t="shared" si="11"/>
        <v/>
      </c>
      <c r="S189" s="19" t="str">
        <f t="shared" si="12"/>
        <v/>
      </c>
      <c r="T189" s="21" t="str">
        <f>IF(A189="","",IF(SUMIFS($M$2:M189,$I$2:I189,I189,$A$2:A189,A189)&lt;=asetukset!$B$2,"",SUMIFS($M$2:M189,$I$2:I189,I189,$A$2:A189,A189)-asetukset!$B$2))</f>
        <v/>
      </c>
    </row>
    <row r="190">
      <c r="A190" s="32"/>
      <c r="B190" s="26"/>
      <c r="C190" s="26"/>
      <c r="D190" s="15">
        <f t="shared" si="2"/>
        <v>0</v>
      </c>
      <c r="E190" s="15">
        <f t="shared" si="3"/>
        <v>0</v>
      </c>
      <c r="F190" s="15">
        <f t="shared" si="4"/>
        <v>0</v>
      </c>
      <c r="G190" s="15">
        <f t="shared" si="5"/>
        <v>0</v>
      </c>
      <c r="H190" s="18" t="str">
        <f t="shared" si="6"/>
        <v/>
      </c>
      <c r="I190" s="18" t="str">
        <f t="shared" si="7"/>
        <v/>
      </c>
      <c r="J190" s="18" t="str">
        <f t="shared" si="8"/>
        <v>-</v>
      </c>
      <c r="K190" s="27" t="str">
        <f t="shared" ref="K190:L190" si="200">IF(A190="","",WEEKDAY(B190,2))</f>
        <v/>
      </c>
      <c r="L190" s="27" t="str">
        <f t="shared" si="200"/>
        <v/>
      </c>
      <c r="M190" s="20">
        <f t="shared" si="10"/>
        <v>0</v>
      </c>
      <c r="N190" s="20">
        <f t="shared" si="14"/>
        <v>0</v>
      </c>
      <c r="O190" s="21" t="str">
        <f>IF(A190="","",IF(G190&gt;=asetukset!$B$3,G190-asetukset!$B$3,IF(AND(G190-E190&lt;=asetukset!$B$4,E190&gt;=asetukset!$B$3),1-E190,IF(AND(G190-E190&lt;=asetukset!$B$4,E190&lt;=asetukset!$B$3),asetukset!$B$6,0))))</f>
        <v/>
      </c>
      <c r="P190" s="20">
        <f>IF(F190&gt;D190,G190-asetukset!$B$5,IF(AND(D190=F190,E190&lt;=asetukset!$B$6),G190-E190,0))</f>
        <v>0</v>
      </c>
      <c r="Q190" s="19" t="str">
        <f>IF(and(K190=6,E190&gt;asetukset!$B$7),"", IF(and(K190&lt;&gt;6,L190=6,G190&lt;asetukset!$B$7),G190,IF(K190=6,asetukset!$B$7-E190,IF(K190=6,asetukset!$B$7-E190,IF(K190=6,asetukset!$B$7-E190,"")))))</f>
        <v/>
      </c>
      <c r="R190" s="19" t="str">
        <f t="shared" si="11"/>
        <v/>
      </c>
      <c r="S190" s="19" t="str">
        <f t="shared" si="12"/>
        <v/>
      </c>
      <c r="T190" s="21" t="str">
        <f>IF(A190="","",IF(SUMIFS($M$2:M190,$I$2:I190,I190,$A$2:A190,A190)&lt;=asetukset!$B$2,"",SUMIFS($M$2:M190,$I$2:I190,I190,$A$2:A190,A190)-asetukset!$B$2))</f>
        <v/>
      </c>
    </row>
    <row r="191">
      <c r="A191" s="32"/>
      <c r="B191" s="26"/>
      <c r="C191" s="26"/>
      <c r="D191" s="15">
        <f t="shared" si="2"/>
        <v>0</v>
      </c>
      <c r="E191" s="15">
        <f t="shared" si="3"/>
        <v>0</v>
      </c>
      <c r="F191" s="15">
        <f t="shared" si="4"/>
        <v>0</v>
      </c>
      <c r="G191" s="15">
        <f t="shared" si="5"/>
        <v>0</v>
      </c>
      <c r="H191" s="18" t="str">
        <f t="shared" si="6"/>
        <v/>
      </c>
      <c r="I191" s="18" t="str">
        <f t="shared" si="7"/>
        <v/>
      </c>
      <c r="J191" s="18" t="str">
        <f t="shared" si="8"/>
        <v>-</v>
      </c>
      <c r="K191" s="27" t="str">
        <f t="shared" ref="K191:L191" si="201">IF(A191="","",WEEKDAY(B191,2))</f>
        <v/>
      </c>
      <c r="L191" s="27" t="str">
        <f t="shared" si="201"/>
        <v/>
      </c>
      <c r="M191" s="20">
        <f t="shared" si="10"/>
        <v>0</v>
      </c>
      <c r="N191" s="20">
        <f t="shared" si="14"/>
        <v>0</v>
      </c>
      <c r="O191" s="21" t="str">
        <f>IF(A191="","",IF(G191&gt;=asetukset!$B$3,G191-asetukset!$B$3,IF(AND(G191-E191&lt;=asetukset!$B$4,E191&gt;=asetukset!$B$3),1-E191,IF(AND(G191-E191&lt;=asetukset!$B$4,E191&lt;=asetukset!$B$3),asetukset!$B$6,0))))</f>
        <v/>
      </c>
      <c r="P191" s="20">
        <f>IF(F191&gt;D191,G191-asetukset!$B$5,IF(AND(D191=F191,E191&lt;=asetukset!$B$6),G191-E191,0))</f>
        <v>0</v>
      </c>
      <c r="Q191" s="19" t="str">
        <f>IF(and(K191=6,E191&gt;asetukset!$B$7),"", IF(and(K191&lt;&gt;6,L191=6,G191&lt;asetukset!$B$7),G191,IF(K191=6,asetukset!$B$7-E191,IF(K191=6,asetukset!$B$7-E191,IF(K191=6,asetukset!$B$7-E191,"")))))</f>
        <v/>
      </c>
      <c r="R191" s="19" t="str">
        <f t="shared" si="11"/>
        <v/>
      </c>
      <c r="S191" s="19" t="str">
        <f t="shared" si="12"/>
        <v/>
      </c>
      <c r="T191" s="21" t="str">
        <f>IF(A191="","",IF(SUMIFS($M$2:M191,$I$2:I191,I191,$A$2:A191,A191)&lt;=asetukset!$B$2,"",SUMIFS($M$2:M191,$I$2:I191,I191,$A$2:A191,A191)-asetukset!$B$2))</f>
        <v/>
      </c>
    </row>
    <row r="192">
      <c r="A192" s="32"/>
      <c r="B192" s="26"/>
      <c r="C192" s="26"/>
      <c r="D192" s="15">
        <f t="shared" si="2"/>
        <v>0</v>
      </c>
      <c r="E192" s="15">
        <f t="shared" si="3"/>
        <v>0</v>
      </c>
      <c r="F192" s="15">
        <f t="shared" si="4"/>
        <v>0</v>
      </c>
      <c r="G192" s="15">
        <f t="shared" si="5"/>
        <v>0</v>
      </c>
      <c r="H192" s="18" t="str">
        <f t="shared" si="6"/>
        <v/>
      </c>
      <c r="I192" s="18" t="str">
        <f t="shared" si="7"/>
        <v/>
      </c>
      <c r="J192" s="18" t="str">
        <f t="shared" si="8"/>
        <v>-</v>
      </c>
      <c r="K192" s="27" t="str">
        <f t="shared" ref="K192:L192" si="202">IF(A192="","",WEEKDAY(B192,2))</f>
        <v/>
      </c>
      <c r="L192" s="27" t="str">
        <f t="shared" si="202"/>
        <v/>
      </c>
      <c r="M192" s="20">
        <f t="shared" si="10"/>
        <v>0</v>
      </c>
      <c r="N192" s="20">
        <f t="shared" si="14"/>
        <v>0</v>
      </c>
      <c r="O192" s="21" t="str">
        <f>IF(A192="","",IF(G192&gt;=asetukset!$B$3,G192-asetukset!$B$3,IF(AND(G192-E192&lt;=asetukset!$B$4,E192&gt;=asetukset!$B$3),1-E192,IF(AND(G192-E192&lt;=asetukset!$B$4,E192&lt;=asetukset!$B$3),asetukset!$B$6,0))))</f>
        <v/>
      </c>
      <c r="P192" s="20">
        <f>IF(F192&gt;D192,G192-asetukset!$B$5,IF(AND(D192=F192,E192&lt;=asetukset!$B$6),G192-E192,0))</f>
        <v>0</v>
      </c>
      <c r="Q192" s="19" t="str">
        <f>IF(and(K192=6,E192&gt;asetukset!$B$7),"", IF(and(K192&lt;&gt;6,L192=6,G192&lt;asetukset!$B$7),G192,IF(K192=6,asetukset!$B$7-E192,IF(K192=6,asetukset!$B$7-E192,IF(K192=6,asetukset!$B$7-E192,"")))))</f>
        <v/>
      </c>
      <c r="R192" s="19" t="str">
        <f t="shared" si="11"/>
        <v/>
      </c>
      <c r="S192" s="19" t="str">
        <f t="shared" si="12"/>
        <v/>
      </c>
      <c r="T192" s="21" t="str">
        <f>IF(A192="","",IF(SUMIFS($M$2:M192,$I$2:I192,I192,$A$2:A192,A192)&lt;=asetukset!$B$2,"",SUMIFS($M$2:M192,$I$2:I192,I192,$A$2:A192,A192)-asetukset!$B$2))</f>
        <v/>
      </c>
    </row>
    <row r="193">
      <c r="A193" s="32"/>
      <c r="B193" s="26"/>
      <c r="C193" s="26"/>
      <c r="D193" s="15">
        <f t="shared" si="2"/>
        <v>0</v>
      </c>
      <c r="E193" s="15">
        <f t="shared" si="3"/>
        <v>0</v>
      </c>
      <c r="F193" s="15">
        <f t="shared" si="4"/>
        <v>0</v>
      </c>
      <c r="G193" s="15">
        <f t="shared" si="5"/>
        <v>0</v>
      </c>
      <c r="H193" s="18" t="str">
        <f t="shared" si="6"/>
        <v/>
      </c>
      <c r="I193" s="18" t="str">
        <f t="shared" si="7"/>
        <v/>
      </c>
      <c r="J193" s="18" t="str">
        <f t="shared" si="8"/>
        <v>-</v>
      </c>
      <c r="K193" s="27" t="str">
        <f t="shared" ref="K193:L193" si="203">IF(A193="","",WEEKDAY(B193,2))</f>
        <v/>
      </c>
      <c r="L193" s="27" t="str">
        <f t="shared" si="203"/>
        <v/>
      </c>
      <c r="M193" s="20">
        <f t="shared" si="10"/>
        <v>0</v>
      </c>
      <c r="N193" s="20">
        <f t="shared" si="14"/>
        <v>0</v>
      </c>
      <c r="O193" s="21" t="str">
        <f>IF(A193="","",IF(G193&gt;=asetukset!$B$3,G193-asetukset!$B$3,IF(AND(G193-E193&lt;=asetukset!$B$4,E193&gt;=asetukset!$B$3),1-E193,IF(AND(G193-E193&lt;=asetukset!$B$4,E193&lt;=asetukset!$B$3),asetukset!$B$6,0))))</f>
        <v/>
      </c>
      <c r="P193" s="20">
        <f>IF(F193&gt;D193,G193-asetukset!$B$5,IF(AND(D193=F193,E193&lt;=asetukset!$B$6),G193-E193,0))</f>
        <v>0</v>
      </c>
      <c r="Q193" s="19" t="str">
        <f>IF(and(K193=6,E193&gt;asetukset!$B$7),"", IF(and(K193&lt;&gt;6,L193=6,G193&lt;asetukset!$B$7),G193,IF(K193=6,asetukset!$B$7-E193,IF(K193=6,asetukset!$B$7-E193,IF(K193=6,asetukset!$B$7-E193,"")))))</f>
        <v/>
      </c>
      <c r="R193" s="19" t="str">
        <f t="shared" si="11"/>
        <v/>
      </c>
      <c r="S193" s="19" t="str">
        <f t="shared" si="12"/>
        <v/>
      </c>
      <c r="T193" s="21" t="str">
        <f>IF(A193="","",IF(SUMIFS($M$2:M193,$I$2:I193,I193,$A$2:A193,A193)&lt;=asetukset!$B$2,"",SUMIFS($M$2:M193,$I$2:I193,I193,$A$2:A193,A193)-asetukset!$B$2))</f>
        <v/>
      </c>
    </row>
    <row r="194">
      <c r="A194" s="32"/>
      <c r="B194" s="26"/>
      <c r="C194" s="26"/>
      <c r="D194" s="15">
        <f t="shared" si="2"/>
        <v>0</v>
      </c>
      <c r="E194" s="15">
        <f t="shared" si="3"/>
        <v>0</v>
      </c>
      <c r="F194" s="15">
        <f t="shared" si="4"/>
        <v>0</v>
      </c>
      <c r="G194" s="15">
        <f t="shared" si="5"/>
        <v>0</v>
      </c>
      <c r="H194" s="18" t="str">
        <f t="shared" si="6"/>
        <v/>
      </c>
      <c r="I194" s="18" t="str">
        <f t="shared" si="7"/>
        <v/>
      </c>
      <c r="J194" s="18" t="str">
        <f t="shared" si="8"/>
        <v>-</v>
      </c>
      <c r="K194" s="27" t="str">
        <f t="shared" ref="K194:L194" si="204">IF(A194="","",WEEKDAY(B194,2))</f>
        <v/>
      </c>
      <c r="L194" s="27" t="str">
        <f t="shared" si="204"/>
        <v/>
      </c>
      <c r="M194" s="20">
        <f t="shared" si="10"/>
        <v>0</v>
      </c>
      <c r="N194" s="20">
        <f t="shared" si="14"/>
        <v>0</v>
      </c>
      <c r="O194" s="21" t="str">
        <f>IF(A194="","",IF(G194&gt;=asetukset!$B$3,G194-asetukset!$B$3,IF(AND(G194-E194&lt;=asetukset!$B$4,E194&gt;=asetukset!$B$3),1-E194,IF(AND(G194-E194&lt;=asetukset!$B$4,E194&lt;=asetukset!$B$3),asetukset!$B$6,0))))</f>
        <v/>
      </c>
      <c r="P194" s="20">
        <f>IF(F194&gt;D194,G194-asetukset!$B$5,IF(AND(D194=F194,E194&lt;=asetukset!$B$6),G194-E194,0))</f>
        <v>0</v>
      </c>
      <c r="Q194" s="19" t="str">
        <f>IF(and(K194=6,E194&gt;asetukset!$B$7),"", IF(and(K194&lt;&gt;6,L194=6,G194&lt;asetukset!$B$7),G194,IF(K194=6,asetukset!$B$7-E194,IF(K194=6,asetukset!$B$7-E194,IF(K194=6,asetukset!$B$7-E194,"")))))</f>
        <v/>
      </c>
      <c r="R194" s="19" t="str">
        <f t="shared" si="11"/>
        <v/>
      </c>
      <c r="S194" s="19" t="str">
        <f t="shared" si="12"/>
        <v/>
      </c>
      <c r="T194" s="21" t="str">
        <f>IF(A194="","",IF(SUMIFS($M$2:M194,$I$2:I194,I194,$A$2:A194,A194)&lt;=asetukset!$B$2,"",SUMIFS($M$2:M194,$I$2:I194,I194,$A$2:A194,A194)-asetukset!$B$2))</f>
        <v/>
      </c>
    </row>
    <row r="195">
      <c r="A195" s="32"/>
      <c r="B195" s="26"/>
      <c r="C195" s="26"/>
      <c r="D195" s="15">
        <f t="shared" si="2"/>
        <v>0</v>
      </c>
      <c r="E195" s="15">
        <f t="shared" si="3"/>
        <v>0</v>
      </c>
      <c r="F195" s="15">
        <f t="shared" si="4"/>
        <v>0</v>
      </c>
      <c r="G195" s="15">
        <f t="shared" si="5"/>
        <v>0</v>
      </c>
      <c r="H195" s="18" t="str">
        <f t="shared" si="6"/>
        <v/>
      </c>
      <c r="I195" s="18" t="str">
        <f t="shared" si="7"/>
        <v/>
      </c>
      <c r="J195" s="18" t="str">
        <f t="shared" si="8"/>
        <v>-</v>
      </c>
      <c r="K195" s="27" t="str">
        <f t="shared" ref="K195:L195" si="205">IF(A195="","",WEEKDAY(B195,2))</f>
        <v/>
      </c>
      <c r="L195" s="27" t="str">
        <f t="shared" si="205"/>
        <v/>
      </c>
      <c r="M195" s="20">
        <f t="shared" si="10"/>
        <v>0</v>
      </c>
      <c r="N195" s="20">
        <f t="shared" si="14"/>
        <v>0</v>
      </c>
      <c r="O195" s="21" t="str">
        <f>IF(A195="","",IF(G195&gt;=asetukset!$B$3,G195-asetukset!$B$3,IF(AND(G195-E195&lt;=asetukset!$B$4,E195&gt;=asetukset!$B$3),1-E195,IF(AND(G195-E195&lt;=asetukset!$B$4,E195&lt;=asetukset!$B$3),asetukset!$B$6,0))))</f>
        <v/>
      </c>
      <c r="P195" s="20">
        <f>IF(F195&gt;D195,G195-asetukset!$B$5,IF(AND(D195=F195,E195&lt;=asetukset!$B$6),G195-E195,0))</f>
        <v>0</v>
      </c>
      <c r="Q195" s="19" t="str">
        <f>IF(and(K195=6,E195&gt;asetukset!$B$7),"", IF(and(K195&lt;&gt;6,L195=6,G195&lt;asetukset!$B$7),G195,IF(K195=6,asetukset!$B$7-E195,IF(K195=6,asetukset!$B$7-E195,IF(K195=6,asetukset!$B$7-E195,"")))))</f>
        <v/>
      </c>
      <c r="R195" s="19" t="str">
        <f t="shared" si="11"/>
        <v/>
      </c>
      <c r="S195" s="19" t="str">
        <f t="shared" si="12"/>
        <v/>
      </c>
      <c r="T195" s="21" t="str">
        <f>IF(A195="","",IF(SUMIFS($M$2:M195,$I$2:I195,I195,$A$2:A195,A195)&lt;=asetukset!$B$2,"",SUMIFS($M$2:M195,$I$2:I195,I195,$A$2:A195,A195)-asetukset!$B$2))</f>
        <v/>
      </c>
    </row>
    <row r="196">
      <c r="A196" s="32"/>
      <c r="B196" s="26"/>
      <c r="C196" s="26"/>
      <c r="D196" s="15">
        <f t="shared" si="2"/>
        <v>0</v>
      </c>
      <c r="E196" s="15">
        <f t="shared" si="3"/>
        <v>0</v>
      </c>
      <c r="F196" s="15">
        <f t="shared" si="4"/>
        <v>0</v>
      </c>
      <c r="G196" s="15">
        <f t="shared" si="5"/>
        <v>0</v>
      </c>
      <c r="H196" s="18" t="str">
        <f t="shared" si="6"/>
        <v/>
      </c>
      <c r="I196" s="18" t="str">
        <f t="shared" si="7"/>
        <v/>
      </c>
      <c r="J196" s="18" t="str">
        <f t="shared" si="8"/>
        <v>-</v>
      </c>
      <c r="K196" s="27" t="str">
        <f t="shared" ref="K196:L196" si="206">IF(A196="","",WEEKDAY(B196,2))</f>
        <v/>
      </c>
      <c r="L196" s="27" t="str">
        <f t="shared" si="206"/>
        <v/>
      </c>
      <c r="M196" s="20">
        <f t="shared" si="10"/>
        <v>0</v>
      </c>
      <c r="N196" s="20">
        <f t="shared" si="14"/>
        <v>0</v>
      </c>
      <c r="O196" s="21" t="str">
        <f>IF(A196="","",IF(G196&gt;=asetukset!$B$3,G196-asetukset!$B$3,IF(AND(G196-E196&lt;=asetukset!$B$4,E196&gt;=asetukset!$B$3),1-E196,IF(AND(G196-E196&lt;=asetukset!$B$4,E196&lt;=asetukset!$B$3),asetukset!$B$6,0))))</f>
        <v/>
      </c>
      <c r="P196" s="20">
        <f>IF(F196&gt;D196,G196-asetukset!$B$5,IF(AND(D196=F196,E196&lt;=asetukset!$B$6),G196-E196,0))</f>
        <v>0</v>
      </c>
      <c r="Q196" s="19" t="str">
        <f>IF(and(K196=6,E196&gt;asetukset!$B$7),"", IF(and(K196&lt;&gt;6,L196=6,G196&lt;asetukset!$B$7),G196,IF(K196=6,asetukset!$B$7-E196,IF(K196=6,asetukset!$B$7-E196,IF(K196=6,asetukset!$B$7-E196,"")))))</f>
        <v/>
      </c>
      <c r="R196" s="19" t="str">
        <f t="shared" si="11"/>
        <v/>
      </c>
      <c r="S196" s="19" t="str">
        <f t="shared" si="12"/>
        <v/>
      </c>
      <c r="T196" s="21" t="str">
        <f>IF(A196="","",IF(SUMIFS($M$2:M196,$I$2:I196,I196,$A$2:A196,A196)&lt;=asetukset!$B$2,"",SUMIFS($M$2:M196,$I$2:I196,I196,$A$2:A196,A196)-asetukset!$B$2))</f>
        <v/>
      </c>
    </row>
    <row r="197">
      <c r="A197" s="32"/>
      <c r="B197" s="26"/>
      <c r="C197" s="26"/>
      <c r="D197" s="15">
        <f t="shared" si="2"/>
        <v>0</v>
      </c>
      <c r="E197" s="15">
        <f t="shared" si="3"/>
        <v>0</v>
      </c>
      <c r="F197" s="15">
        <f t="shared" si="4"/>
        <v>0</v>
      </c>
      <c r="G197" s="15">
        <f t="shared" si="5"/>
        <v>0</v>
      </c>
      <c r="H197" s="18" t="str">
        <f t="shared" si="6"/>
        <v/>
      </c>
      <c r="I197" s="18" t="str">
        <f t="shared" si="7"/>
        <v/>
      </c>
      <c r="J197" s="18" t="str">
        <f t="shared" si="8"/>
        <v>-</v>
      </c>
      <c r="K197" s="27" t="str">
        <f t="shared" ref="K197:L197" si="207">IF(A197="","",WEEKDAY(B197,2))</f>
        <v/>
      </c>
      <c r="L197" s="27" t="str">
        <f t="shared" si="207"/>
        <v/>
      </c>
      <c r="M197" s="20">
        <f t="shared" si="10"/>
        <v>0</v>
      </c>
      <c r="N197" s="20">
        <f t="shared" si="14"/>
        <v>0</v>
      </c>
      <c r="O197" s="21" t="str">
        <f>IF(A197="","",IF(G197&gt;=asetukset!$B$3,G197-asetukset!$B$3,IF(AND(G197-E197&lt;=asetukset!$B$4,E197&gt;=asetukset!$B$3),1-E197,IF(AND(G197-E197&lt;=asetukset!$B$4,E197&lt;=asetukset!$B$3),asetukset!$B$6,0))))</f>
        <v/>
      </c>
      <c r="P197" s="20">
        <f>IF(F197&gt;D197,G197-asetukset!$B$5,IF(AND(D197=F197,E197&lt;=asetukset!$B$6),G197-E197,0))</f>
        <v>0</v>
      </c>
      <c r="Q197" s="19" t="str">
        <f>IF(and(K197=6,E197&gt;asetukset!$B$7),"", IF(and(K197&lt;&gt;6,L197=6,G197&lt;asetukset!$B$7),G197,IF(K197=6,asetukset!$B$7-E197,IF(K197=6,asetukset!$B$7-E197,IF(K197=6,asetukset!$B$7-E197,"")))))</f>
        <v/>
      </c>
      <c r="R197" s="19" t="str">
        <f t="shared" si="11"/>
        <v/>
      </c>
      <c r="S197" s="19" t="str">
        <f t="shared" si="12"/>
        <v/>
      </c>
      <c r="T197" s="21" t="str">
        <f>IF(A197="","",IF(SUMIFS($M$2:M197,$I$2:I197,I197,$A$2:A197,A197)&lt;=asetukset!$B$2,"",SUMIFS($M$2:M197,$I$2:I197,I197,$A$2:A197,A197)-asetukset!$B$2))</f>
        <v/>
      </c>
    </row>
    <row r="198">
      <c r="A198" s="32"/>
      <c r="B198" s="26"/>
      <c r="C198" s="26"/>
      <c r="D198" s="15">
        <f t="shared" si="2"/>
        <v>0</v>
      </c>
      <c r="E198" s="15">
        <f t="shared" si="3"/>
        <v>0</v>
      </c>
      <c r="F198" s="15">
        <f t="shared" si="4"/>
        <v>0</v>
      </c>
      <c r="G198" s="15">
        <f t="shared" si="5"/>
        <v>0</v>
      </c>
      <c r="H198" s="18" t="str">
        <f t="shared" si="6"/>
        <v/>
      </c>
      <c r="I198" s="18" t="str">
        <f t="shared" si="7"/>
        <v/>
      </c>
      <c r="J198" s="18" t="str">
        <f t="shared" si="8"/>
        <v>-</v>
      </c>
      <c r="K198" s="27" t="str">
        <f t="shared" ref="K198:L198" si="208">IF(A198="","",WEEKDAY(B198,2))</f>
        <v/>
      </c>
      <c r="L198" s="27" t="str">
        <f t="shared" si="208"/>
        <v/>
      </c>
      <c r="M198" s="20">
        <f t="shared" si="10"/>
        <v>0</v>
      </c>
      <c r="N198" s="20">
        <f t="shared" si="14"/>
        <v>0</v>
      </c>
      <c r="O198" s="21" t="str">
        <f>IF(A198="","",IF(G198&gt;=asetukset!$B$3,G198-asetukset!$B$3,IF(AND(G198-E198&lt;=asetukset!$B$4,E198&gt;=asetukset!$B$3),1-E198,IF(AND(G198-E198&lt;=asetukset!$B$4,E198&lt;=asetukset!$B$3),asetukset!$B$6,0))))</f>
        <v/>
      </c>
      <c r="P198" s="20">
        <f>IF(F198&gt;D198,G198-asetukset!$B$5,IF(AND(D198=F198,E198&lt;=asetukset!$B$6),G198-E198,0))</f>
        <v>0</v>
      </c>
      <c r="Q198" s="19" t="str">
        <f>IF(and(K198=6,E198&gt;asetukset!$B$7),"", IF(and(K198&lt;&gt;6,L198=6,G198&lt;asetukset!$B$7),G198,IF(K198=6,asetukset!$B$7-E198,IF(K198=6,asetukset!$B$7-E198,IF(K198=6,asetukset!$B$7-E198,"")))))</f>
        <v/>
      </c>
      <c r="R198" s="19" t="str">
        <f t="shared" si="11"/>
        <v/>
      </c>
      <c r="S198" s="19" t="str">
        <f t="shared" si="12"/>
        <v/>
      </c>
      <c r="T198" s="21" t="str">
        <f>IF(A198="","",IF(SUMIFS($M$2:M198,$I$2:I198,I198,$A$2:A198,A198)&lt;=asetukset!$B$2,"",SUMIFS($M$2:M198,$I$2:I198,I198,$A$2:A198,A198)-asetukset!$B$2))</f>
        <v/>
      </c>
    </row>
    <row r="199">
      <c r="A199" s="32"/>
      <c r="B199" s="26"/>
      <c r="C199" s="26"/>
      <c r="D199" s="15">
        <f t="shared" si="2"/>
        <v>0</v>
      </c>
      <c r="E199" s="15">
        <f t="shared" si="3"/>
        <v>0</v>
      </c>
      <c r="F199" s="15">
        <f t="shared" si="4"/>
        <v>0</v>
      </c>
      <c r="G199" s="15">
        <f t="shared" si="5"/>
        <v>0</v>
      </c>
      <c r="H199" s="18" t="str">
        <f t="shared" si="6"/>
        <v/>
      </c>
      <c r="I199" s="18" t="str">
        <f t="shared" si="7"/>
        <v/>
      </c>
      <c r="J199" s="18" t="str">
        <f t="shared" si="8"/>
        <v>-</v>
      </c>
      <c r="K199" s="27" t="str">
        <f t="shared" ref="K199:L199" si="209">IF(A199="","",WEEKDAY(B199,2))</f>
        <v/>
      </c>
      <c r="L199" s="27" t="str">
        <f t="shared" si="209"/>
        <v/>
      </c>
      <c r="M199" s="20">
        <f t="shared" si="10"/>
        <v>0</v>
      </c>
      <c r="N199" s="20">
        <f t="shared" si="14"/>
        <v>0</v>
      </c>
      <c r="O199" s="21" t="str">
        <f>IF(A199="","",IF(G199&gt;=asetukset!$B$3,G199-asetukset!$B$3,IF(AND(G199-E199&lt;=asetukset!$B$4,E199&gt;=asetukset!$B$3),1-E199,IF(AND(G199-E199&lt;=asetukset!$B$4,E199&lt;=asetukset!$B$3),asetukset!$B$6,0))))</f>
        <v/>
      </c>
      <c r="P199" s="20">
        <f>IF(F199&gt;D199,G199-asetukset!$B$5,IF(AND(D199=F199,E199&lt;=asetukset!$B$6),G199-E199,0))</f>
        <v>0</v>
      </c>
      <c r="Q199" s="19" t="str">
        <f>IF(and(K199=6,E199&gt;asetukset!$B$7),"", IF(and(K199&lt;&gt;6,L199=6,G199&lt;asetukset!$B$7),G199,IF(K199=6,asetukset!$B$7-E199,IF(K199=6,asetukset!$B$7-E199,IF(K199=6,asetukset!$B$7-E199,"")))))</f>
        <v/>
      </c>
      <c r="R199" s="19" t="str">
        <f t="shared" si="11"/>
        <v/>
      </c>
      <c r="S199" s="19" t="str">
        <f t="shared" si="12"/>
        <v/>
      </c>
      <c r="T199" s="21" t="str">
        <f>IF(A199="","",IF(SUMIFS($M$2:M199,$I$2:I199,I199,$A$2:A199,A199)&lt;=asetukset!$B$2,"",SUMIFS($M$2:M199,$I$2:I199,I199,$A$2:A199,A199)-asetukset!$B$2))</f>
        <v/>
      </c>
    </row>
    <row r="200">
      <c r="A200" s="32"/>
      <c r="B200" s="26"/>
      <c r="C200" s="26"/>
      <c r="D200" s="15">
        <f t="shared" si="2"/>
        <v>0</v>
      </c>
      <c r="E200" s="15">
        <f t="shared" si="3"/>
        <v>0</v>
      </c>
      <c r="F200" s="15">
        <f t="shared" si="4"/>
        <v>0</v>
      </c>
      <c r="G200" s="15">
        <f t="shared" si="5"/>
        <v>0</v>
      </c>
      <c r="H200" s="18" t="str">
        <f t="shared" si="6"/>
        <v/>
      </c>
      <c r="I200" s="18" t="str">
        <f t="shared" si="7"/>
        <v/>
      </c>
      <c r="J200" s="18" t="str">
        <f t="shared" si="8"/>
        <v>-</v>
      </c>
      <c r="K200" s="27" t="str">
        <f t="shared" ref="K200:L200" si="210">IF(A200="","",WEEKDAY(B200,2))</f>
        <v/>
      </c>
      <c r="L200" s="27" t="str">
        <f t="shared" si="210"/>
        <v/>
      </c>
      <c r="M200" s="20">
        <f t="shared" si="10"/>
        <v>0</v>
      </c>
      <c r="N200" s="20">
        <f t="shared" si="14"/>
        <v>0</v>
      </c>
      <c r="O200" s="21" t="str">
        <f>IF(A200="","",IF(G200&gt;=asetukset!$B$3,G200-asetukset!$B$3,IF(AND(G200-E200&lt;=asetukset!$B$4,E200&gt;=asetukset!$B$3),1-E200,IF(AND(G200-E200&lt;=asetukset!$B$4,E200&lt;=asetukset!$B$3),asetukset!$B$6,0))))</f>
        <v/>
      </c>
      <c r="P200" s="20">
        <f>IF(F200&gt;D200,G200-asetukset!$B$5,IF(AND(D200=F200,E200&lt;=asetukset!$B$6),G200-E200,0))</f>
        <v>0</v>
      </c>
      <c r="Q200" s="19" t="str">
        <f>IF(and(K200=6,E200&gt;asetukset!$B$7),"", IF(and(K200&lt;&gt;6,L200=6,G200&lt;asetukset!$B$7),G200,IF(K200=6,asetukset!$B$7-E200,IF(K200=6,asetukset!$B$7-E200,IF(K200=6,asetukset!$B$7-E200,"")))))</f>
        <v/>
      </c>
      <c r="R200" s="19" t="str">
        <f t="shared" si="11"/>
        <v/>
      </c>
      <c r="S200" s="19" t="str">
        <f t="shared" si="12"/>
        <v/>
      </c>
      <c r="T200" s="21" t="str">
        <f>IF(A200="","",IF(SUMIFS($M$2:M200,$I$2:I200,I200,$A$2:A200,A200)&lt;=asetukset!$B$2,"",SUMIFS($M$2:M200,$I$2:I200,I200,$A$2:A200,A200)-asetukset!$B$2))</f>
        <v/>
      </c>
    </row>
    <row r="201">
      <c r="A201" s="32"/>
      <c r="B201" s="26"/>
      <c r="C201" s="26"/>
      <c r="D201" s="15">
        <f t="shared" si="2"/>
        <v>0</v>
      </c>
      <c r="E201" s="15">
        <f t="shared" si="3"/>
        <v>0</v>
      </c>
      <c r="F201" s="15">
        <f t="shared" si="4"/>
        <v>0</v>
      </c>
      <c r="G201" s="15">
        <f t="shared" si="5"/>
        <v>0</v>
      </c>
      <c r="H201" s="18" t="str">
        <f t="shared" si="6"/>
        <v/>
      </c>
      <c r="I201" s="18" t="str">
        <f t="shared" si="7"/>
        <v/>
      </c>
      <c r="J201" s="18" t="str">
        <f t="shared" si="8"/>
        <v>-</v>
      </c>
      <c r="K201" s="27" t="str">
        <f t="shared" ref="K201:L201" si="211">IF(A201="","",WEEKDAY(B201,2))</f>
        <v/>
      </c>
      <c r="L201" s="27" t="str">
        <f t="shared" si="211"/>
        <v/>
      </c>
      <c r="M201" s="20">
        <f t="shared" si="10"/>
        <v>0</v>
      </c>
      <c r="N201" s="20">
        <f t="shared" si="14"/>
        <v>0</v>
      </c>
      <c r="O201" s="21" t="str">
        <f>IF(A201="","",IF(G201&gt;=asetukset!$B$3,G201-asetukset!$B$3,IF(AND(G201-E201&lt;=asetukset!$B$4,E201&gt;=asetukset!$B$3),1-E201,IF(AND(G201-E201&lt;=asetukset!$B$4,E201&lt;=asetukset!$B$3),asetukset!$B$6,0))))</f>
        <v/>
      </c>
      <c r="P201" s="20">
        <f>IF(F201&gt;D201,G201-asetukset!$B$5,IF(AND(D201=F201,E201&lt;=asetukset!$B$6),G201-E201,0))</f>
        <v>0</v>
      </c>
      <c r="Q201" s="19" t="str">
        <f>IF(and(K201=6,E201&gt;asetukset!$B$7),"", IF(and(K201&lt;&gt;6,L201=6,G201&lt;asetukset!$B$7),G201,IF(K201=6,asetukset!$B$7-E201,IF(K201=6,asetukset!$B$7-E201,IF(K201=6,asetukset!$B$7-E201,"")))))</f>
        <v/>
      </c>
      <c r="R201" s="19" t="str">
        <f t="shared" si="11"/>
        <v/>
      </c>
      <c r="S201" s="19" t="str">
        <f t="shared" si="12"/>
        <v/>
      </c>
      <c r="T201" s="21" t="str">
        <f>IF(A201="","",IF(SUMIFS($M$2:M201,$I$2:I201,I201,$A$2:A201,A201)&lt;=asetukset!$B$2,"",SUMIFS($M$2:M201,$I$2:I201,I201,$A$2:A201,A201)-asetukset!$B$2))</f>
        <v/>
      </c>
    </row>
    <row r="202">
      <c r="A202" s="32"/>
      <c r="B202" s="26"/>
      <c r="C202" s="26"/>
      <c r="D202" s="15">
        <f t="shared" si="2"/>
        <v>0</v>
      </c>
      <c r="E202" s="15">
        <f t="shared" si="3"/>
        <v>0</v>
      </c>
      <c r="F202" s="15">
        <f t="shared" si="4"/>
        <v>0</v>
      </c>
      <c r="G202" s="15">
        <f t="shared" si="5"/>
        <v>0</v>
      </c>
      <c r="H202" s="18" t="str">
        <f t="shared" si="6"/>
        <v/>
      </c>
      <c r="I202" s="18" t="str">
        <f t="shared" si="7"/>
        <v/>
      </c>
      <c r="J202" s="18" t="str">
        <f t="shared" si="8"/>
        <v>-</v>
      </c>
      <c r="K202" s="27" t="str">
        <f t="shared" ref="K202:L202" si="212">IF(A202="","",WEEKDAY(B202,2))</f>
        <v/>
      </c>
      <c r="L202" s="27" t="str">
        <f t="shared" si="212"/>
        <v/>
      </c>
      <c r="M202" s="20">
        <f t="shared" si="10"/>
        <v>0</v>
      </c>
      <c r="N202" s="20">
        <f t="shared" si="14"/>
        <v>0</v>
      </c>
      <c r="O202" s="21" t="str">
        <f>IF(A202="","",IF(G202&gt;=asetukset!$B$3,G202-asetukset!$B$3,IF(AND(G202-E202&lt;=asetukset!$B$4,E202&gt;=asetukset!$B$3),1-E202,IF(AND(G202-E202&lt;=asetukset!$B$4,E202&lt;=asetukset!$B$3),asetukset!$B$6,0))))</f>
        <v/>
      </c>
      <c r="P202" s="20">
        <f>IF(F202&gt;D202,G202-asetukset!$B$5,IF(AND(D202=F202,E202&lt;=asetukset!$B$6),G202-E202,0))</f>
        <v>0</v>
      </c>
      <c r="Q202" s="19" t="str">
        <f>IF(and(K202=6,E202&gt;asetukset!$B$7),"", IF(and(K202&lt;&gt;6,L202=6,G202&lt;asetukset!$B$7),G202,IF(K202=6,asetukset!$B$7-E202,IF(K202=6,asetukset!$B$7-E202,IF(K202=6,asetukset!$B$7-E202,"")))))</f>
        <v/>
      </c>
      <c r="R202" s="19" t="str">
        <f t="shared" si="11"/>
        <v/>
      </c>
      <c r="S202" s="19" t="str">
        <f t="shared" si="12"/>
        <v/>
      </c>
      <c r="T202" s="21" t="str">
        <f>IF(A202="","",IF(SUMIFS($M$2:M202,$I$2:I202,I202,$A$2:A202,A202)&lt;=asetukset!$B$2,"",SUMIFS($M$2:M202,$I$2:I202,I202,$A$2:A202,A202)-asetukset!$B$2))</f>
        <v/>
      </c>
    </row>
    <row r="203">
      <c r="A203" s="32"/>
      <c r="B203" s="26"/>
      <c r="C203" s="26"/>
      <c r="D203" s="15">
        <f t="shared" si="2"/>
        <v>0</v>
      </c>
      <c r="E203" s="15">
        <f t="shared" si="3"/>
        <v>0</v>
      </c>
      <c r="F203" s="15">
        <f t="shared" si="4"/>
        <v>0</v>
      </c>
      <c r="G203" s="15">
        <f t="shared" si="5"/>
        <v>0</v>
      </c>
      <c r="H203" s="18" t="str">
        <f t="shared" si="6"/>
        <v/>
      </c>
      <c r="I203" s="18" t="str">
        <f t="shared" si="7"/>
        <v/>
      </c>
      <c r="J203" s="18" t="str">
        <f t="shared" si="8"/>
        <v>-</v>
      </c>
      <c r="K203" s="27" t="str">
        <f t="shared" ref="K203:L203" si="213">IF(A203="","",WEEKDAY(B203,2))</f>
        <v/>
      </c>
      <c r="L203" s="27" t="str">
        <f t="shared" si="213"/>
        <v/>
      </c>
      <c r="M203" s="20">
        <f t="shared" si="10"/>
        <v>0</v>
      </c>
      <c r="N203" s="20">
        <f t="shared" si="14"/>
        <v>0</v>
      </c>
      <c r="O203" s="21" t="str">
        <f>IF(A203="","",IF(G203&gt;=asetukset!$B$3,G203-asetukset!$B$3,IF(AND(G203-E203&lt;=asetukset!$B$4,E203&gt;=asetukset!$B$3),1-E203,IF(AND(G203-E203&lt;=asetukset!$B$4,E203&lt;=asetukset!$B$3),asetukset!$B$6,0))))</f>
        <v/>
      </c>
      <c r="P203" s="20">
        <f>IF(F203&gt;D203,G203-asetukset!$B$5,IF(AND(D203=F203,E203&lt;=asetukset!$B$6),G203-E203,0))</f>
        <v>0</v>
      </c>
      <c r="Q203" s="19" t="str">
        <f>IF(and(K203=6,E203&gt;asetukset!$B$7),"", IF(and(K203&lt;&gt;6,L203=6,G203&lt;asetukset!$B$7),G203,IF(K203=6,asetukset!$B$7-E203,IF(K203=6,asetukset!$B$7-E203,IF(K203=6,asetukset!$B$7-E203,"")))))</f>
        <v/>
      </c>
      <c r="R203" s="19" t="str">
        <f t="shared" si="11"/>
        <v/>
      </c>
      <c r="S203" s="19" t="str">
        <f t="shared" si="12"/>
        <v/>
      </c>
      <c r="T203" s="21" t="str">
        <f>IF(A203="","",IF(SUMIFS($M$2:M203,$I$2:I203,I203,$A$2:A203,A203)&lt;=asetukset!$B$2,"",SUMIFS($M$2:M203,$I$2:I203,I203,$A$2:A203,A203)-asetukset!$B$2))</f>
        <v/>
      </c>
    </row>
    <row r="204">
      <c r="A204" s="32"/>
      <c r="B204" s="26"/>
      <c r="C204" s="26"/>
      <c r="D204" s="15">
        <f t="shared" si="2"/>
        <v>0</v>
      </c>
      <c r="E204" s="15">
        <f t="shared" si="3"/>
        <v>0</v>
      </c>
      <c r="F204" s="15">
        <f t="shared" si="4"/>
        <v>0</v>
      </c>
      <c r="G204" s="15">
        <f t="shared" si="5"/>
        <v>0</v>
      </c>
      <c r="H204" s="18" t="str">
        <f t="shared" si="6"/>
        <v/>
      </c>
      <c r="I204" s="18" t="str">
        <f t="shared" si="7"/>
        <v/>
      </c>
      <c r="J204" s="18" t="str">
        <f t="shared" si="8"/>
        <v>-</v>
      </c>
      <c r="K204" s="27" t="str">
        <f t="shared" ref="K204:L204" si="214">IF(A204="","",WEEKDAY(B204,2))</f>
        <v/>
      </c>
      <c r="L204" s="27" t="str">
        <f t="shared" si="214"/>
        <v/>
      </c>
      <c r="M204" s="20">
        <f t="shared" si="10"/>
        <v>0</v>
      </c>
      <c r="N204" s="20">
        <f t="shared" si="14"/>
        <v>0</v>
      </c>
      <c r="O204" s="21" t="str">
        <f>IF(A204="","",IF(G204&gt;=asetukset!$B$3,G204-asetukset!$B$3,IF(AND(G204-E204&lt;=asetukset!$B$4,E204&gt;=asetukset!$B$3),1-E204,IF(AND(G204-E204&lt;=asetukset!$B$4,E204&lt;=asetukset!$B$3),asetukset!$B$6,0))))</f>
        <v/>
      </c>
      <c r="P204" s="20">
        <f>IF(F204&gt;D204,G204-asetukset!$B$5,IF(AND(D204=F204,E204&lt;=asetukset!$B$6),G204-E204,0))</f>
        <v>0</v>
      </c>
      <c r="Q204" s="19" t="str">
        <f>IF(and(K204=6,E204&gt;asetukset!$B$7),"", IF(and(K204&lt;&gt;6,L204=6,G204&lt;asetukset!$B$7),G204,IF(K204=6,asetukset!$B$7-E204,IF(K204=6,asetukset!$B$7-E204,IF(K204=6,asetukset!$B$7-E204,"")))))</f>
        <v/>
      </c>
      <c r="R204" s="19" t="str">
        <f t="shared" si="11"/>
        <v/>
      </c>
      <c r="S204" s="19" t="str">
        <f t="shared" si="12"/>
        <v/>
      </c>
      <c r="T204" s="21" t="str">
        <f>IF(A204="","",IF(SUMIFS($M$2:M204,$I$2:I204,I204,$A$2:A204,A204)&lt;=asetukset!$B$2,"",SUMIFS($M$2:M204,$I$2:I204,I204,$A$2:A204,A204)-asetukset!$B$2))</f>
        <v/>
      </c>
    </row>
    <row r="205">
      <c r="A205" s="32"/>
      <c r="B205" s="26"/>
      <c r="C205" s="26"/>
      <c r="D205" s="15">
        <f t="shared" si="2"/>
        <v>0</v>
      </c>
      <c r="E205" s="15">
        <f t="shared" si="3"/>
        <v>0</v>
      </c>
      <c r="F205" s="15">
        <f t="shared" si="4"/>
        <v>0</v>
      </c>
      <c r="G205" s="15">
        <f t="shared" si="5"/>
        <v>0</v>
      </c>
      <c r="H205" s="18" t="str">
        <f t="shared" si="6"/>
        <v/>
      </c>
      <c r="I205" s="18" t="str">
        <f t="shared" si="7"/>
        <v/>
      </c>
      <c r="J205" s="18" t="str">
        <f t="shared" si="8"/>
        <v>-</v>
      </c>
      <c r="K205" s="27" t="str">
        <f t="shared" ref="K205:L205" si="215">IF(A205="","",WEEKDAY(B205,2))</f>
        <v/>
      </c>
      <c r="L205" s="27" t="str">
        <f t="shared" si="215"/>
        <v/>
      </c>
      <c r="M205" s="20">
        <f t="shared" si="10"/>
        <v>0</v>
      </c>
      <c r="N205" s="20">
        <f t="shared" si="14"/>
        <v>0</v>
      </c>
      <c r="O205" s="21" t="str">
        <f>IF(A205="","",IF(G205&gt;=asetukset!$B$3,G205-asetukset!$B$3,IF(AND(G205-E205&lt;=asetukset!$B$4,E205&gt;=asetukset!$B$3),1-E205,IF(AND(G205-E205&lt;=asetukset!$B$4,E205&lt;=asetukset!$B$3),asetukset!$B$6,0))))</f>
        <v/>
      </c>
      <c r="P205" s="20">
        <f>IF(F205&gt;D205,G205-asetukset!$B$5,IF(AND(D205=F205,E205&lt;=asetukset!$B$6),G205-E205,0))</f>
        <v>0</v>
      </c>
      <c r="Q205" s="19" t="str">
        <f>IF(and(K205=6,E205&gt;asetukset!$B$7),"", IF(and(K205&lt;&gt;6,L205=6,G205&lt;asetukset!$B$7),G205,IF(K205=6,asetukset!$B$7-E205,IF(K205=6,asetukset!$B$7-E205,IF(K205=6,asetukset!$B$7-E205,"")))))</f>
        <v/>
      </c>
      <c r="R205" s="19" t="str">
        <f t="shared" si="11"/>
        <v/>
      </c>
      <c r="S205" s="19" t="str">
        <f t="shared" si="12"/>
        <v/>
      </c>
      <c r="T205" s="21" t="str">
        <f>IF(A205="","",IF(SUMIFS($M$2:M205,$I$2:I205,I205,$A$2:A205,A205)&lt;=asetukset!$B$2,"",SUMIFS($M$2:M205,$I$2:I205,I205,$A$2:A205,A205)-asetukset!$B$2))</f>
        <v/>
      </c>
    </row>
    <row r="206">
      <c r="A206" s="32"/>
      <c r="B206" s="26"/>
      <c r="C206" s="26"/>
      <c r="D206" s="15">
        <f t="shared" si="2"/>
        <v>0</v>
      </c>
      <c r="E206" s="15">
        <f t="shared" si="3"/>
        <v>0</v>
      </c>
      <c r="F206" s="15">
        <f t="shared" si="4"/>
        <v>0</v>
      </c>
      <c r="G206" s="15">
        <f t="shared" si="5"/>
        <v>0</v>
      </c>
      <c r="H206" s="18" t="str">
        <f t="shared" si="6"/>
        <v/>
      </c>
      <c r="I206" s="18" t="str">
        <f t="shared" si="7"/>
        <v/>
      </c>
      <c r="J206" s="18" t="str">
        <f t="shared" si="8"/>
        <v>-</v>
      </c>
      <c r="K206" s="27" t="str">
        <f t="shared" ref="K206:L206" si="216">IF(A206="","",WEEKDAY(B206,2))</f>
        <v/>
      </c>
      <c r="L206" s="27" t="str">
        <f t="shared" si="216"/>
        <v/>
      </c>
      <c r="M206" s="20">
        <f t="shared" si="10"/>
        <v>0</v>
      </c>
      <c r="N206" s="20">
        <f t="shared" si="14"/>
        <v>0</v>
      </c>
      <c r="O206" s="21" t="str">
        <f>IF(A206="","",IF(G206&gt;=asetukset!$B$3,G206-asetukset!$B$3,IF(AND(G206-E206&lt;=asetukset!$B$4,E206&gt;=asetukset!$B$3),1-E206,IF(AND(G206-E206&lt;=asetukset!$B$4,E206&lt;=asetukset!$B$3),asetukset!$B$6,0))))</f>
        <v/>
      </c>
      <c r="P206" s="20">
        <f>IF(F206&gt;D206,G206-asetukset!$B$5,IF(AND(D206=F206,E206&lt;=asetukset!$B$6),G206-E206,0))</f>
        <v>0</v>
      </c>
      <c r="Q206" s="19" t="str">
        <f>IF(and(K206=6,E206&gt;asetukset!$B$7),"", IF(and(K206&lt;&gt;6,L206=6,G206&lt;asetukset!$B$7),G206,IF(K206=6,asetukset!$B$7-E206,IF(K206=6,asetukset!$B$7-E206,IF(K206=6,asetukset!$B$7-E206,"")))))</f>
        <v/>
      </c>
      <c r="R206" s="19" t="str">
        <f t="shared" si="11"/>
        <v/>
      </c>
      <c r="S206" s="19" t="str">
        <f t="shared" si="12"/>
        <v/>
      </c>
      <c r="T206" s="21" t="str">
        <f>IF(A206="","",IF(SUMIFS($M$2:M206,$I$2:I206,I206,$A$2:A206,A206)&lt;=asetukset!$B$2,"",SUMIFS($M$2:M206,$I$2:I206,I206,$A$2:A206,A206)-asetukset!$B$2))</f>
        <v/>
      </c>
    </row>
    <row r="207">
      <c r="A207" s="32"/>
      <c r="B207" s="26"/>
      <c r="C207" s="26"/>
      <c r="D207" s="15">
        <f t="shared" si="2"/>
        <v>0</v>
      </c>
      <c r="E207" s="15">
        <f t="shared" si="3"/>
        <v>0</v>
      </c>
      <c r="F207" s="15">
        <f t="shared" si="4"/>
        <v>0</v>
      </c>
      <c r="G207" s="15">
        <f t="shared" si="5"/>
        <v>0</v>
      </c>
      <c r="H207" s="18" t="str">
        <f t="shared" si="6"/>
        <v/>
      </c>
      <c r="I207" s="18" t="str">
        <f t="shared" si="7"/>
        <v/>
      </c>
      <c r="J207" s="18" t="str">
        <f t="shared" si="8"/>
        <v>-</v>
      </c>
      <c r="K207" s="27" t="str">
        <f t="shared" ref="K207:L207" si="217">IF(A207="","",WEEKDAY(B207,2))</f>
        <v/>
      </c>
      <c r="L207" s="27" t="str">
        <f t="shared" si="217"/>
        <v/>
      </c>
      <c r="M207" s="20">
        <f t="shared" si="10"/>
        <v>0</v>
      </c>
      <c r="N207" s="20">
        <f t="shared" si="14"/>
        <v>0</v>
      </c>
      <c r="O207" s="21" t="str">
        <f>IF(A207="","",IF(G207&gt;=asetukset!$B$3,G207-asetukset!$B$3,IF(AND(G207-E207&lt;=asetukset!$B$4,E207&gt;=asetukset!$B$3),1-E207,IF(AND(G207-E207&lt;=asetukset!$B$4,E207&lt;=asetukset!$B$3),asetukset!$B$6,0))))</f>
        <v/>
      </c>
      <c r="P207" s="20">
        <f>IF(F207&gt;D207,G207-asetukset!$B$5,IF(AND(D207=F207,E207&lt;=asetukset!$B$6),G207-E207,0))</f>
        <v>0</v>
      </c>
      <c r="Q207" s="19" t="str">
        <f>IF(and(K207=6,E207&gt;asetukset!$B$7),"", IF(and(K207&lt;&gt;6,L207=6,G207&lt;asetukset!$B$7),G207,IF(K207=6,asetukset!$B$7-E207,IF(K207=6,asetukset!$B$7-E207,IF(K207=6,asetukset!$B$7-E207,"")))))</f>
        <v/>
      </c>
      <c r="R207" s="19" t="str">
        <f t="shared" si="11"/>
        <v/>
      </c>
      <c r="S207" s="19" t="str">
        <f t="shared" si="12"/>
        <v/>
      </c>
      <c r="T207" s="21" t="str">
        <f>IF(A207="","",IF(SUMIFS($M$2:M207,$I$2:I207,I207,$A$2:A207,A207)&lt;=asetukset!$B$2,"",SUMIFS($M$2:M207,$I$2:I207,I207,$A$2:A207,A207)-asetukset!$B$2))</f>
        <v/>
      </c>
    </row>
    <row r="208">
      <c r="A208" s="32"/>
      <c r="B208" s="26"/>
      <c r="C208" s="26"/>
      <c r="D208" s="15">
        <f t="shared" si="2"/>
        <v>0</v>
      </c>
      <c r="E208" s="15">
        <f t="shared" si="3"/>
        <v>0</v>
      </c>
      <c r="F208" s="15">
        <f t="shared" si="4"/>
        <v>0</v>
      </c>
      <c r="G208" s="15">
        <f t="shared" si="5"/>
        <v>0</v>
      </c>
      <c r="H208" s="18" t="str">
        <f t="shared" si="6"/>
        <v/>
      </c>
      <c r="I208" s="18" t="str">
        <f t="shared" si="7"/>
        <v/>
      </c>
      <c r="J208" s="18" t="str">
        <f t="shared" si="8"/>
        <v>-</v>
      </c>
      <c r="K208" s="27" t="str">
        <f t="shared" ref="K208:L208" si="218">IF(A208="","",WEEKDAY(B208,2))</f>
        <v/>
      </c>
      <c r="L208" s="27" t="str">
        <f t="shared" si="218"/>
        <v/>
      </c>
      <c r="M208" s="20">
        <f t="shared" si="10"/>
        <v>0</v>
      </c>
      <c r="N208" s="20">
        <f t="shared" si="14"/>
        <v>0</v>
      </c>
      <c r="O208" s="21" t="str">
        <f>IF(A208="","",IF(G208&gt;=asetukset!$B$3,G208-asetukset!$B$3,IF(AND(G208-E208&lt;=asetukset!$B$4,E208&gt;=asetukset!$B$3),1-E208,IF(AND(G208-E208&lt;=asetukset!$B$4,E208&lt;=asetukset!$B$3),asetukset!$B$6,0))))</f>
        <v/>
      </c>
      <c r="P208" s="20">
        <f>IF(F208&gt;D208,G208-asetukset!$B$5,IF(AND(D208=F208,E208&lt;=asetukset!$B$6),G208-E208,0))</f>
        <v>0</v>
      </c>
      <c r="Q208" s="19" t="str">
        <f>IF(and(K208=6,E208&gt;asetukset!$B$7),"", IF(and(K208&lt;&gt;6,L208=6,G208&lt;asetukset!$B$7),G208,IF(K208=6,asetukset!$B$7-E208,IF(K208=6,asetukset!$B$7-E208,IF(K208=6,asetukset!$B$7-E208,"")))))</f>
        <v/>
      </c>
      <c r="R208" s="19" t="str">
        <f t="shared" si="11"/>
        <v/>
      </c>
      <c r="S208" s="19" t="str">
        <f t="shared" si="12"/>
        <v/>
      </c>
      <c r="T208" s="21" t="str">
        <f>IF(A208="","",IF(SUMIFS($M$2:M208,$I$2:I208,I208,$A$2:A208,A208)&lt;=asetukset!$B$2,"",SUMIFS($M$2:M208,$I$2:I208,I208,$A$2:A208,A208)-asetukset!$B$2))</f>
        <v/>
      </c>
    </row>
    <row r="209">
      <c r="A209" s="32"/>
      <c r="B209" s="26"/>
      <c r="C209" s="26"/>
      <c r="D209" s="15">
        <f t="shared" si="2"/>
        <v>0</v>
      </c>
      <c r="E209" s="15">
        <f t="shared" si="3"/>
        <v>0</v>
      </c>
      <c r="F209" s="15">
        <f t="shared" si="4"/>
        <v>0</v>
      </c>
      <c r="G209" s="15">
        <f t="shared" si="5"/>
        <v>0</v>
      </c>
      <c r="H209" s="18" t="str">
        <f t="shared" si="6"/>
        <v/>
      </c>
      <c r="I209" s="18" t="str">
        <f t="shared" si="7"/>
        <v/>
      </c>
      <c r="J209" s="18" t="str">
        <f t="shared" si="8"/>
        <v>-</v>
      </c>
      <c r="K209" s="27" t="str">
        <f t="shared" ref="K209:L209" si="219">IF(A209="","",WEEKDAY(B209,2))</f>
        <v/>
      </c>
      <c r="L209" s="27" t="str">
        <f t="shared" si="219"/>
        <v/>
      </c>
      <c r="M209" s="20">
        <f t="shared" si="10"/>
        <v>0</v>
      </c>
      <c r="N209" s="20">
        <f t="shared" si="14"/>
        <v>0</v>
      </c>
      <c r="O209" s="21" t="str">
        <f>IF(A209="","",IF(G209&gt;=asetukset!$B$3,G209-asetukset!$B$3,IF(AND(G209-E209&lt;=asetukset!$B$4,E209&gt;=asetukset!$B$3),1-E209,IF(AND(G209-E209&lt;=asetukset!$B$4,E209&lt;=asetukset!$B$3),asetukset!$B$6,0))))</f>
        <v/>
      </c>
      <c r="P209" s="20">
        <f>IF(F209&gt;D209,G209-asetukset!$B$5,IF(AND(D209=F209,E209&lt;=asetukset!$B$6),G209-E209,0))</f>
        <v>0</v>
      </c>
      <c r="Q209" s="19" t="str">
        <f>IF(and(K209=6,E209&gt;asetukset!$B$7),"", IF(and(K209&lt;&gt;6,L209=6,G209&lt;asetukset!$B$7),G209,IF(K209=6,asetukset!$B$7-E209,IF(K209=6,asetukset!$B$7-E209,IF(K209=6,asetukset!$B$7-E209,"")))))</f>
        <v/>
      </c>
      <c r="R209" s="19" t="str">
        <f t="shared" si="11"/>
        <v/>
      </c>
      <c r="S209" s="19" t="str">
        <f t="shared" si="12"/>
        <v/>
      </c>
      <c r="T209" s="21" t="str">
        <f>IF(A209="","",IF(SUMIFS($M$2:M209,$I$2:I209,I209,$A$2:A209,A209)&lt;=asetukset!$B$2,"",SUMIFS($M$2:M209,$I$2:I209,I209,$A$2:A209,A209)-asetukset!$B$2))</f>
        <v/>
      </c>
    </row>
    <row r="210">
      <c r="A210" s="32"/>
      <c r="B210" s="26"/>
      <c r="C210" s="26"/>
      <c r="D210" s="15">
        <f t="shared" si="2"/>
        <v>0</v>
      </c>
      <c r="E210" s="15">
        <f t="shared" si="3"/>
        <v>0</v>
      </c>
      <c r="F210" s="15">
        <f t="shared" si="4"/>
        <v>0</v>
      </c>
      <c r="G210" s="15">
        <f t="shared" si="5"/>
        <v>0</v>
      </c>
      <c r="H210" s="18" t="str">
        <f t="shared" si="6"/>
        <v/>
      </c>
      <c r="I210" s="18" t="str">
        <f t="shared" si="7"/>
        <v/>
      </c>
      <c r="J210" s="18" t="str">
        <f t="shared" si="8"/>
        <v>-</v>
      </c>
      <c r="K210" s="27" t="str">
        <f t="shared" ref="K210:L210" si="220">IF(A210="","",WEEKDAY(B210,2))</f>
        <v/>
      </c>
      <c r="L210" s="27" t="str">
        <f t="shared" si="220"/>
        <v/>
      </c>
      <c r="M210" s="20">
        <f t="shared" si="10"/>
        <v>0</v>
      </c>
      <c r="N210" s="20">
        <f t="shared" si="14"/>
        <v>0</v>
      </c>
      <c r="O210" s="21" t="str">
        <f>IF(A210="","",IF(G210&gt;=asetukset!$B$3,G210-asetukset!$B$3,IF(AND(G210-E210&lt;=asetukset!$B$4,E210&gt;=asetukset!$B$3),1-E210,IF(AND(G210-E210&lt;=asetukset!$B$4,E210&lt;=asetukset!$B$3),asetukset!$B$6,0))))</f>
        <v/>
      </c>
      <c r="P210" s="20">
        <f>IF(F210&gt;D210,G210-asetukset!$B$5,IF(AND(D210=F210,E210&lt;=asetukset!$B$6),G210-E210,0))</f>
        <v>0</v>
      </c>
      <c r="Q210" s="19" t="str">
        <f>IF(and(K210=6,E210&gt;asetukset!$B$7),"", IF(and(K210&lt;&gt;6,L210=6,G210&lt;asetukset!$B$7),G210,IF(K210=6,asetukset!$B$7-E210,IF(K210=6,asetukset!$B$7-E210,IF(K210=6,asetukset!$B$7-E210,"")))))</f>
        <v/>
      </c>
      <c r="R210" s="19" t="str">
        <f t="shared" si="11"/>
        <v/>
      </c>
      <c r="S210" s="19" t="str">
        <f t="shared" si="12"/>
        <v/>
      </c>
      <c r="T210" s="21" t="str">
        <f>IF(A210="","",IF(SUMIFS($M$2:M210,$I$2:I210,I210,$A$2:A210,A210)&lt;=asetukset!$B$2,"",SUMIFS($M$2:M210,$I$2:I210,I210,$A$2:A210,A210)-asetukset!$B$2))</f>
        <v/>
      </c>
    </row>
    <row r="211">
      <c r="A211" s="32"/>
      <c r="B211" s="26"/>
      <c r="C211" s="26"/>
      <c r="D211" s="15">
        <f t="shared" si="2"/>
        <v>0</v>
      </c>
      <c r="E211" s="15">
        <f t="shared" si="3"/>
        <v>0</v>
      </c>
      <c r="F211" s="15">
        <f t="shared" si="4"/>
        <v>0</v>
      </c>
      <c r="G211" s="15">
        <f t="shared" si="5"/>
        <v>0</v>
      </c>
      <c r="H211" s="18" t="str">
        <f t="shared" si="6"/>
        <v/>
      </c>
      <c r="I211" s="18" t="str">
        <f t="shared" si="7"/>
        <v/>
      </c>
      <c r="J211" s="18" t="str">
        <f t="shared" si="8"/>
        <v>-</v>
      </c>
      <c r="K211" s="27" t="str">
        <f t="shared" ref="K211:L211" si="221">IF(A211="","",WEEKDAY(B211,2))</f>
        <v/>
      </c>
      <c r="L211" s="27" t="str">
        <f t="shared" si="221"/>
        <v/>
      </c>
      <c r="M211" s="20">
        <f t="shared" si="10"/>
        <v>0</v>
      </c>
      <c r="N211" s="20">
        <f t="shared" si="14"/>
        <v>0</v>
      </c>
      <c r="O211" s="21" t="str">
        <f>IF(A211="","",IF(G211&gt;=asetukset!$B$3,G211-asetukset!$B$3,IF(AND(G211-E211&lt;=asetukset!$B$4,E211&gt;=asetukset!$B$3),1-E211,IF(AND(G211-E211&lt;=asetukset!$B$4,E211&lt;=asetukset!$B$3),asetukset!$B$6,0))))</f>
        <v/>
      </c>
      <c r="P211" s="20">
        <f>IF(F211&gt;D211,G211-asetukset!$B$5,IF(AND(D211=F211,E211&lt;=asetukset!$B$6),G211-E211,0))</f>
        <v>0</v>
      </c>
      <c r="Q211" s="19" t="str">
        <f>IF(and(K211=6,E211&gt;asetukset!$B$7),"", IF(and(K211&lt;&gt;6,L211=6,G211&lt;asetukset!$B$7),G211,IF(K211=6,asetukset!$B$7-E211,IF(K211=6,asetukset!$B$7-E211,IF(K211=6,asetukset!$B$7-E211,"")))))</f>
        <v/>
      </c>
      <c r="R211" s="19" t="str">
        <f t="shared" si="11"/>
        <v/>
      </c>
      <c r="S211" s="19" t="str">
        <f t="shared" si="12"/>
        <v/>
      </c>
      <c r="T211" s="21" t="str">
        <f>IF(A211="","",IF(SUMIFS($M$2:M211,$I$2:I211,I211,$A$2:A211,A211)&lt;=asetukset!$B$2,"",SUMIFS($M$2:M211,$I$2:I211,I211,$A$2:A211,A211)-asetukset!$B$2))</f>
        <v/>
      </c>
    </row>
    <row r="212">
      <c r="A212" s="32"/>
      <c r="B212" s="26"/>
      <c r="C212" s="26"/>
      <c r="D212" s="15">
        <f t="shared" si="2"/>
        <v>0</v>
      </c>
      <c r="E212" s="15">
        <f t="shared" si="3"/>
        <v>0</v>
      </c>
      <c r="F212" s="15">
        <f t="shared" si="4"/>
        <v>0</v>
      </c>
      <c r="G212" s="15">
        <f t="shared" si="5"/>
        <v>0</v>
      </c>
      <c r="H212" s="18" t="str">
        <f t="shared" si="6"/>
        <v/>
      </c>
      <c r="I212" s="18" t="str">
        <f t="shared" si="7"/>
        <v/>
      </c>
      <c r="J212" s="18" t="str">
        <f t="shared" si="8"/>
        <v>-</v>
      </c>
      <c r="K212" s="27" t="str">
        <f t="shared" ref="K212:L212" si="222">IF(A212="","",WEEKDAY(B212,2))</f>
        <v/>
      </c>
      <c r="L212" s="27" t="str">
        <f t="shared" si="222"/>
        <v/>
      </c>
      <c r="M212" s="20">
        <f t="shared" si="10"/>
        <v>0</v>
      </c>
      <c r="N212" s="20">
        <f t="shared" si="14"/>
        <v>0</v>
      </c>
      <c r="O212" s="21" t="str">
        <f>IF(A212="","",IF(G212&gt;=asetukset!$B$3,G212-asetukset!$B$3,IF(AND(G212-E212&lt;=asetukset!$B$4,E212&gt;=asetukset!$B$3),1-E212,IF(AND(G212-E212&lt;=asetukset!$B$4,E212&lt;=asetukset!$B$3),asetukset!$B$6,0))))</f>
        <v/>
      </c>
      <c r="P212" s="20">
        <f>IF(F212&gt;D212,G212-asetukset!$B$5,IF(AND(D212=F212,E212&lt;=asetukset!$B$6),G212-E212,0))</f>
        <v>0</v>
      </c>
      <c r="Q212" s="19" t="str">
        <f>IF(and(K212=6,E212&gt;asetukset!$B$7),"", IF(and(K212&lt;&gt;6,L212=6,G212&lt;asetukset!$B$7),G212,IF(K212=6,asetukset!$B$7-E212,IF(K212=6,asetukset!$B$7-E212,IF(K212=6,asetukset!$B$7-E212,"")))))</f>
        <v/>
      </c>
      <c r="R212" s="19" t="str">
        <f t="shared" si="11"/>
        <v/>
      </c>
      <c r="S212" s="19" t="str">
        <f t="shared" si="12"/>
        <v/>
      </c>
      <c r="T212" s="21" t="str">
        <f>IF(A212="","",IF(SUMIFS($M$2:M212,$I$2:I212,I212,$A$2:A212,A212)&lt;=asetukset!$B$2,"",SUMIFS($M$2:M212,$I$2:I212,I212,$A$2:A212,A212)-asetukset!$B$2))</f>
        <v/>
      </c>
    </row>
    <row r="213">
      <c r="A213" s="32"/>
      <c r="B213" s="26"/>
      <c r="C213" s="26"/>
      <c r="D213" s="15">
        <f t="shared" si="2"/>
        <v>0</v>
      </c>
      <c r="E213" s="15">
        <f t="shared" si="3"/>
        <v>0</v>
      </c>
      <c r="F213" s="15">
        <f t="shared" si="4"/>
        <v>0</v>
      </c>
      <c r="G213" s="15">
        <f t="shared" si="5"/>
        <v>0</v>
      </c>
      <c r="H213" s="18" t="str">
        <f t="shared" si="6"/>
        <v/>
      </c>
      <c r="I213" s="18" t="str">
        <f t="shared" si="7"/>
        <v/>
      </c>
      <c r="J213" s="18" t="str">
        <f t="shared" si="8"/>
        <v>-</v>
      </c>
      <c r="K213" s="27" t="str">
        <f t="shared" ref="K213:L213" si="223">IF(A213="","",WEEKDAY(B213,2))</f>
        <v/>
      </c>
      <c r="L213" s="27" t="str">
        <f t="shared" si="223"/>
        <v/>
      </c>
      <c r="M213" s="20">
        <f t="shared" si="10"/>
        <v>0</v>
      </c>
      <c r="N213" s="20">
        <f t="shared" si="14"/>
        <v>0</v>
      </c>
      <c r="O213" s="21" t="str">
        <f>IF(A213="","",IF(G213&gt;=asetukset!$B$3,G213-asetukset!$B$3,IF(AND(G213-E213&lt;=asetukset!$B$4,E213&gt;=asetukset!$B$3),1-E213,IF(AND(G213-E213&lt;=asetukset!$B$4,E213&lt;=asetukset!$B$3),asetukset!$B$6,0))))</f>
        <v/>
      </c>
      <c r="P213" s="20">
        <f>IF(F213&gt;D213,G213-asetukset!$B$5,IF(AND(D213=F213,E213&lt;=asetukset!$B$6),G213-E213,0))</f>
        <v>0</v>
      </c>
      <c r="Q213" s="19" t="str">
        <f>IF(and(K213=6,E213&gt;asetukset!$B$7),"", IF(and(K213&lt;&gt;6,L213=6,G213&lt;asetukset!$B$7),G213,IF(K213=6,asetukset!$B$7-E213,IF(K213=6,asetukset!$B$7-E213,IF(K213=6,asetukset!$B$7-E213,"")))))</f>
        <v/>
      </c>
      <c r="R213" s="19" t="str">
        <f t="shared" si="11"/>
        <v/>
      </c>
      <c r="S213" s="19" t="str">
        <f t="shared" si="12"/>
        <v/>
      </c>
      <c r="T213" s="21" t="str">
        <f>IF(A213="","",IF(SUMIFS($M$2:M213,$I$2:I213,I213,$A$2:A213,A213)&lt;=asetukset!$B$2,"",SUMIFS($M$2:M213,$I$2:I213,I213,$A$2:A213,A213)-asetukset!$B$2))</f>
        <v/>
      </c>
    </row>
    <row r="214">
      <c r="A214" s="32"/>
      <c r="B214" s="26"/>
      <c r="C214" s="26"/>
      <c r="D214" s="15">
        <f t="shared" si="2"/>
        <v>0</v>
      </c>
      <c r="E214" s="15">
        <f t="shared" si="3"/>
        <v>0</v>
      </c>
      <c r="F214" s="15">
        <f t="shared" si="4"/>
        <v>0</v>
      </c>
      <c r="G214" s="15">
        <f t="shared" si="5"/>
        <v>0</v>
      </c>
      <c r="H214" s="18" t="str">
        <f t="shared" si="6"/>
        <v/>
      </c>
      <c r="I214" s="18" t="str">
        <f t="shared" si="7"/>
        <v/>
      </c>
      <c r="J214" s="18" t="str">
        <f t="shared" si="8"/>
        <v>-</v>
      </c>
      <c r="K214" s="27" t="str">
        <f t="shared" ref="K214:L214" si="224">IF(A214="","",WEEKDAY(B214,2))</f>
        <v/>
      </c>
      <c r="L214" s="27" t="str">
        <f t="shared" si="224"/>
        <v/>
      </c>
      <c r="M214" s="20">
        <f t="shared" si="10"/>
        <v>0</v>
      </c>
      <c r="N214" s="20">
        <f t="shared" si="14"/>
        <v>0</v>
      </c>
      <c r="O214" s="21" t="str">
        <f>IF(A214="","",IF(G214&gt;=asetukset!$B$3,G214-asetukset!$B$3,IF(AND(G214-E214&lt;=asetukset!$B$4,E214&gt;=asetukset!$B$3),1-E214,IF(AND(G214-E214&lt;=asetukset!$B$4,E214&lt;=asetukset!$B$3),asetukset!$B$6,0))))</f>
        <v/>
      </c>
      <c r="P214" s="20">
        <f>IF(F214&gt;D214,G214-asetukset!$B$5,IF(AND(D214=F214,E214&lt;=asetukset!$B$6),G214-E214,0))</f>
        <v>0</v>
      </c>
      <c r="Q214" s="19" t="str">
        <f>IF(and(K214=6,E214&gt;asetukset!$B$7),"", IF(and(K214&lt;&gt;6,L214=6,G214&lt;asetukset!$B$7),G214,IF(K214=6,asetukset!$B$7-E214,IF(K214=6,asetukset!$B$7-E214,IF(K214=6,asetukset!$B$7-E214,"")))))</f>
        <v/>
      </c>
      <c r="R214" s="19" t="str">
        <f t="shared" si="11"/>
        <v/>
      </c>
      <c r="S214" s="19" t="str">
        <f t="shared" si="12"/>
        <v/>
      </c>
      <c r="T214" s="21" t="str">
        <f>IF(A214="","",IF(SUMIFS($M$2:M214,$I$2:I214,I214,$A$2:A214,A214)&lt;=asetukset!$B$2,"",SUMIFS($M$2:M214,$I$2:I214,I214,$A$2:A214,A214)-asetukset!$B$2))</f>
        <v/>
      </c>
    </row>
    <row r="215">
      <c r="A215" s="32"/>
      <c r="B215" s="26"/>
      <c r="C215" s="26"/>
      <c r="D215" s="15">
        <f t="shared" si="2"/>
        <v>0</v>
      </c>
      <c r="E215" s="15">
        <f t="shared" si="3"/>
        <v>0</v>
      </c>
      <c r="F215" s="15">
        <f t="shared" si="4"/>
        <v>0</v>
      </c>
      <c r="G215" s="15">
        <f t="shared" si="5"/>
        <v>0</v>
      </c>
      <c r="H215" s="18" t="str">
        <f t="shared" si="6"/>
        <v/>
      </c>
      <c r="I215" s="18" t="str">
        <f t="shared" si="7"/>
        <v/>
      </c>
      <c r="J215" s="18" t="str">
        <f t="shared" si="8"/>
        <v>-</v>
      </c>
      <c r="K215" s="27" t="str">
        <f t="shared" ref="K215:L215" si="225">IF(A215="","",WEEKDAY(B215,2))</f>
        <v/>
      </c>
      <c r="L215" s="27" t="str">
        <f t="shared" si="225"/>
        <v/>
      </c>
      <c r="M215" s="20">
        <f t="shared" si="10"/>
        <v>0</v>
      </c>
      <c r="N215" s="20">
        <f t="shared" si="14"/>
        <v>0</v>
      </c>
      <c r="O215" s="21" t="str">
        <f>IF(A215="","",IF(G215&gt;=asetukset!$B$3,G215-asetukset!$B$3,IF(AND(G215-E215&lt;=asetukset!$B$4,E215&gt;=asetukset!$B$3),1-E215,IF(AND(G215-E215&lt;=asetukset!$B$4,E215&lt;=asetukset!$B$3),asetukset!$B$6,0))))</f>
        <v/>
      </c>
      <c r="P215" s="20">
        <f>IF(F215&gt;D215,G215-asetukset!$B$5,IF(AND(D215=F215,E215&lt;=asetukset!$B$6),G215-E215,0))</f>
        <v>0</v>
      </c>
      <c r="Q215" s="19" t="str">
        <f>IF(and(K215=6,E215&gt;asetukset!$B$7),"", IF(and(K215&lt;&gt;6,L215=6,G215&lt;asetukset!$B$7),G215,IF(K215=6,asetukset!$B$7-E215,IF(K215=6,asetukset!$B$7-E215,IF(K215=6,asetukset!$B$7-E215,"")))))</f>
        <v/>
      </c>
      <c r="R215" s="19" t="str">
        <f t="shared" si="11"/>
        <v/>
      </c>
      <c r="S215" s="19" t="str">
        <f t="shared" si="12"/>
        <v/>
      </c>
      <c r="T215" s="21" t="str">
        <f>IF(A215="","",IF(SUMIFS($M$2:M215,$I$2:I215,I215,$A$2:A215,A215)&lt;=asetukset!$B$2,"",SUMIFS($M$2:M215,$I$2:I215,I215,$A$2:A215,A215)-asetukset!$B$2))</f>
        <v/>
      </c>
    </row>
    <row r="216">
      <c r="A216" s="32"/>
      <c r="B216" s="26"/>
      <c r="C216" s="26"/>
      <c r="D216" s="15">
        <f t="shared" si="2"/>
        <v>0</v>
      </c>
      <c r="E216" s="15">
        <f t="shared" si="3"/>
        <v>0</v>
      </c>
      <c r="F216" s="15">
        <f t="shared" si="4"/>
        <v>0</v>
      </c>
      <c r="G216" s="15">
        <f t="shared" si="5"/>
        <v>0</v>
      </c>
      <c r="H216" s="18" t="str">
        <f t="shared" si="6"/>
        <v/>
      </c>
      <c r="I216" s="18" t="str">
        <f t="shared" si="7"/>
        <v/>
      </c>
      <c r="J216" s="18" t="str">
        <f t="shared" si="8"/>
        <v>-</v>
      </c>
      <c r="K216" s="27" t="str">
        <f t="shared" ref="K216:L216" si="226">IF(A216="","",WEEKDAY(B216,2))</f>
        <v/>
      </c>
      <c r="L216" s="27" t="str">
        <f t="shared" si="226"/>
        <v/>
      </c>
      <c r="M216" s="20">
        <f t="shared" si="10"/>
        <v>0</v>
      </c>
      <c r="N216" s="20">
        <f t="shared" si="14"/>
        <v>0</v>
      </c>
      <c r="O216" s="21" t="str">
        <f>IF(A216="","",IF(G216&gt;=asetukset!$B$3,G216-asetukset!$B$3,IF(AND(G216-E216&lt;=asetukset!$B$4,E216&gt;=asetukset!$B$3),1-E216,IF(AND(G216-E216&lt;=asetukset!$B$4,E216&lt;=asetukset!$B$3),asetukset!$B$6,0))))</f>
        <v/>
      </c>
      <c r="P216" s="20">
        <f>IF(F216&gt;D216,G216-asetukset!$B$5,IF(AND(D216=F216,E216&lt;=asetukset!$B$6),G216-E216,0))</f>
        <v>0</v>
      </c>
      <c r="Q216" s="19" t="str">
        <f>IF(and(K216=6,E216&gt;asetukset!$B$7),"", IF(and(K216&lt;&gt;6,L216=6,G216&lt;asetukset!$B$7),G216,IF(K216=6,asetukset!$B$7-E216,IF(K216=6,asetukset!$B$7-E216,IF(K216=6,asetukset!$B$7-E216,"")))))</f>
        <v/>
      </c>
      <c r="R216" s="19" t="str">
        <f t="shared" si="11"/>
        <v/>
      </c>
      <c r="S216" s="19" t="str">
        <f t="shared" si="12"/>
        <v/>
      </c>
      <c r="T216" s="21" t="str">
        <f>IF(A216="","",IF(SUMIFS($M$2:M216,$I$2:I216,I216,$A$2:A216,A216)&lt;=asetukset!$B$2,"",SUMIFS($M$2:M216,$I$2:I216,I216,$A$2:A216,A216)-asetukset!$B$2))</f>
        <v/>
      </c>
    </row>
    <row r="217">
      <c r="A217" s="32"/>
      <c r="B217" s="26"/>
      <c r="C217" s="26"/>
      <c r="D217" s="15">
        <f t="shared" si="2"/>
        <v>0</v>
      </c>
      <c r="E217" s="15">
        <f t="shared" si="3"/>
        <v>0</v>
      </c>
      <c r="F217" s="15">
        <f t="shared" si="4"/>
        <v>0</v>
      </c>
      <c r="G217" s="15">
        <f t="shared" si="5"/>
        <v>0</v>
      </c>
      <c r="H217" s="18" t="str">
        <f t="shared" si="6"/>
        <v/>
      </c>
      <c r="I217" s="18" t="str">
        <f t="shared" si="7"/>
        <v/>
      </c>
      <c r="J217" s="18" t="str">
        <f t="shared" si="8"/>
        <v>-</v>
      </c>
      <c r="K217" s="27" t="str">
        <f t="shared" ref="K217:L217" si="227">IF(A217="","",WEEKDAY(B217,2))</f>
        <v/>
      </c>
      <c r="L217" s="27" t="str">
        <f t="shared" si="227"/>
        <v/>
      </c>
      <c r="M217" s="20">
        <f t="shared" si="10"/>
        <v>0</v>
      </c>
      <c r="N217" s="20">
        <f t="shared" si="14"/>
        <v>0</v>
      </c>
      <c r="O217" s="21" t="str">
        <f>IF(A217="","",IF(G217&gt;=asetukset!$B$3,G217-asetukset!$B$3,IF(AND(G217-E217&lt;=asetukset!$B$4,E217&gt;=asetukset!$B$3),1-E217,IF(AND(G217-E217&lt;=asetukset!$B$4,E217&lt;=asetukset!$B$3),asetukset!$B$6,0))))</f>
        <v/>
      </c>
      <c r="P217" s="20">
        <f>IF(F217&gt;D217,G217-asetukset!$B$5,IF(AND(D217=F217,E217&lt;=asetukset!$B$6),G217-E217,0))</f>
        <v>0</v>
      </c>
      <c r="Q217" s="19" t="str">
        <f>IF(and(K217=6,E217&gt;asetukset!$B$7),"", IF(and(K217&lt;&gt;6,L217=6,G217&lt;asetukset!$B$7),G217,IF(K217=6,asetukset!$B$7-E217,IF(K217=6,asetukset!$B$7-E217,IF(K217=6,asetukset!$B$7-E217,"")))))</f>
        <v/>
      </c>
      <c r="R217" s="19" t="str">
        <f t="shared" si="11"/>
        <v/>
      </c>
      <c r="S217" s="19" t="str">
        <f t="shared" si="12"/>
        <v/>
      </c>
      <c r="T217" s="21" t="str">
        <f>IF(A217="","",IF(SUMIFS($M$2:M217,$I$2:I217,I217,$A$2:A217,A217)&lt;=asetukset!$B$2,"",SUMIFS($M$2:M217,$I$2:I217,I217,$A$2:A217,A217)-asetukset!$B$2))</f>
        <v/>
      </c>
    </row>
    <row r="218">
      <c r="A218" s="32"/>
      <c r="B218" s="26"/>
      <c r="C218" s="26"/>
      <c r="D218" s="15">
        <f t="shared" si="2"/>
        <v>0</v>
      </c>
      <c r="E218" s="15">
        <f t="shared" si="3"/>
        <v>0</v>
      </c>
      <c r="F218" s="15">
        <f t="shared" si="4"/>
        <v>0</v>
      </c>
      <c r="G218" s="15">
        <f t="shared" si="5"/>
        <v>0</v>
      </c>
      <c r="H218" s="18" t="str">
        <f t="shared" si="6"/>
        <v/>
      </c>
      <c r="I218" s="18" t="str">
        <f t="shared" si="7"/>
        <v/>
      </c>
      <c r="J218" s="18" t="str">
        <f t="shared" si="8"/>
        <v>-</v>
      </c>
      <c r="K218" s="27" t="str">
        <f t="shared" ref="K218:L218" si="228">IF(A218="","",WEEKDAY(B218,2))</f>
        <v/>
      </c>
      <c r="L218" s="27" t="str">
        <f t="shared" si="228"/>
        <v/>
      </c>
      <c r="M218" s="20">
        <f t="shared" si="10"/>
        <v>0</v>
      </c>
      <c r="N218" s="20">
        <f t="shared" si="14"/>
        <v>0</v>
      </c>
      <c r="O218" s="21" t="str">
        <f>IF(A218="","",IF(G218&gt;=asetukset!$B$3,G218-asetukset!$B$3,IF(AND(G218-E218&lt;=asetukset!$B$4,E218&gt;=asetukset!$B$3),1-E218,IF(AND(G218-E218&lt;=asetukset!$B$4,E218&lt;=asetukset!$B$3),asetukset!$B$6,0))))</f>
        <v/>
      </c>
      <c r="P218" s="20">
        <f>IF(F218&gt;D218,G218-asetukset!$B$5,IF(AND(D218=F218,E218&lt;=asetukset!$B$6),G218-E218,0))</f>
        <v>0</v>
      </c>
      <c r="Q218" s="19" t="str">
        <f>IF(and(K218=6,E218&gt;asetukset!$B$7),"", IF(and(K218&lt;&gt;6,L218=6,G218&lt;asetukset!$B$7),G218,IF(K218=6,asetukset!$B$7-E218,IF(K218=6,asetukset!$B$7-E218,IF(K218=6,asetukset!$B$7-E218,"")))))</f>
        <v/>
      </c>
      <c r="R218" s="19" t="str">
        <f t="shared" si="11"/>
        <v/>
      </c>
      <c r="S218" s="19" t="str">
        <f t="shared" si="12"/>
        <v/>
      </c>
      <c r="T218" s="21" t="str">
        <f>IF(A218="","",IF(SUMIFS($M$2:M218,$I$2:I218,I218,$A$2:A218,A218)&lt;=asetukset!$B$2,"",SUMIFS($M$2:M218,$I$2:I218,I218,$A$2:A218,A218)-asetukset!$B$2))</f>
        <v/>
      </c>
    </row>
    <row r="219">
      <c r="A219" s="32"/>
      <c r="B219" s="26"/>
      <c r="C219" s="26"/>
      <c r="D219" s="15">
        <f t="shared" si="2"/>
        <v>0</v>
      </c>
      <c r="E219" s="15">
        <f t="shared" si="3"/>
        <v>0</v>
      </c>
      <c r="F219" s="15">
        <f t="shared" si="4"/>
        <v>0</v>
      </c>
      <c r="G219" s="15">
        <f t="shared" si="5"/>
        <v>0</v>
      </c>
      <c r="H219" s="18" t="str">
        <f t="shared" si="6"/>
        <v/>
      </c>
      <c r="I219" s="18" t="str">
        <f t="shared" si="7"/>
        <v/>
      </c>
      <c r="J219" s="18" t="str">
        <f t="shared" si="8"/>
        <v>-</v>
      </c>
      <c r="K219" s="27" t="str">
        <f t="shared" ref="K219:L219" si="229">IF(A219="","",WEEKDAY(B219,2))</f>
        <v/>
      </c>
      <c r="L219" s="27" t="str">
        <f t="shared" si="229"/>
        <v/>
      </c>
      <c r="M219" s="20">
        <f t="shared" si="10"/>
        <v>0</v>
      </c>
      <c r="N219" s="20">
        <f t="shared" si="14"/>
        <v>0</v>
      </c>
      <c r="O219" s="21" t="str">
        <f>IF(A219="","",IF(G219&gt;=asetukset!$B$3,G219-asetukset!$B$3,IF(AND(G219-E219&lt;=asetukset!$B$4,E219&gt;=asetukset!$B$3),1-E219,IF(AND(G219-E219&lt;=asetukset!$B$4,E219&lt;=asetukset!$B$3),asetukset!$B$6,0))))</f>
        <v/>
      </c>
      <c r="P219" s="20">
        <f>IF(F219&gt;D219,G219-asetukset!$B$5,IF(AND(D219=F219,E219&lt;=asetukset!$B$6),G219-E219,0))</f>
        <v>0</v>
      </c>
      <c r="Q219" s="19" t="str">
        <f>IF(and(K219=6,E219&gt;asetukset!$B$7),"", IF(and(K219&lt;&gt;6,L219=6,G219&lt;asetukset!$B$7),G219,IF(K219=6,asetukset!$B$7-E219,IF(K219=6,asetukset!$B$7-E219,IF(K219=6,asetukset!$B$7-E219,"")))))</f>
        <v/>
      </c>
      <c r="R219" s="19" t="str">
        <f t="shared" si="11"/>
        <v/>
      </c>
      <c r="S219" s="19" t="str">
        <f t="shared" si="12"/>
        <v/>
      </c>
      <c r="T219" s="21" t="str">
        <f>IF(A219="","",IF(SUMIFS($M$2:M219,$I$2:I219,I219,$A$2:A219,A219)&lt;=asetukset!$B$2,"",SUMIFS($M$2:M219,$I$2:I219,I219,$A$2:A219,A219)-asetukset!$B$2))</f>
        <v/>
      </c>
    </row>
    <row r="220">
      <c r="A220" s="32"/>
      <c r="B220" s="26"/>
      <c r="C220" s="26"/>
      <c r="D220" s="15">
        <f t="shared" si="2"/>
        <v>0</v>
      </c>
      <c r="E220" s="15">
        <f t="shared" si="3"/>
        <v>0</v>
      </c>
      <c r="F220" s="15">
        <f t="shared" si="4"/>
        <v>0</v>
      </c>
      <c r="G220" s="15">
        <f t="shared" si="5"/>
        <v>0</v>
      </c>
      <c r="H220" s="18" t="str">
        <f t="shared" si="6"/>
        <v/>
      </c>
      <c r="I220" s="18" t="str">
        <f t="shared" si="7"/>
        <v/>
      </c>
      <c r="J220" s="18" t="str">
        <f t="shared" si="8"/>
        <v>-</v>
      </c>
      <c r="K220" s="27" t="str">
        <f t="shared" ref="K220:L220" si="230">IF(A220="","",WEEKDAY(B220,2))</f>
        <v/>
      </c>
      <c r="L220" s="27" t="str">
        <f t="shared" si="230"/>
        <v/>
      </c>
      <c r="M220" s="20">
        <f t="shared" si="10"/>
        <v>0</v>
      </c>
      <c r="N220" s="20">
        <f t="shared" si="14"/>
        <v>0</v>
      </c>
      <c r="O220" s="21" t="str">
        <f>IF(A220="","",IF(G220&gt;=asetukset!$B$3,G220-asetukset!$B$3,IF(AND(G220-E220&lt;=asetukset!$B$4,E220&gt;=asetukset!$B$3),1-E220,IF(AND(G220-E220&lt;=asetukset!$B$4,E220&lt;=asetukset!$B$3),asetukset!$B$6,0))))</f>
        <v/>
      </c>
      <c r="P220" s="20">
        <f>IF(F220&gt;D220,G220-asetukset!$B$5,IF(AND(D220=F220,E220&lt;=asetukset!$B$6),G220-E220,0))</f>
        <v>0</v>
      </c>
      <c r="Q220" s="19" t="str">
        <f>IF(and(K220=6,E220&gt;asetukset!$B$7),"", IF(and(K220&lt;&gt;6,L220=6,G220&lt;asetukset!$B$7),G220,IF(K220=6,asetukset!$B$7-E220,IF(K220=6,asetukset!$B$7-E220,IF(K220=6,asetukset!$B$7-E220,"")))))</f>
        <v/>
      </c>
      <c r="R220" s="19" t="str">
        <f t="shared" si="11"/>
        <v/>
      </c>
      <c r="S220" s="19" t="str">
        <f t="shared" si="12"/>
        <v/>
      </c>
      <c r="T220" s="21" t="str">
        <f>IF(A220="","",IF(SUMIFS($M$2:M220,$I$2:I220,I220,$A$2:A220,A220)&lt;=asetukset!$B$2,"",SUMIFS($M$2:M220,$I$2:I220,I220,$A$2:A220,A220)-asetukset!$B$2))</f>
        <v/>
      </c>
    </row>
    <row r="221">
      <c r="A221" s="32"/>
      <c r="B221" s="26"/>
      <c r="C221" s="26"/>
      <c r="D221" s="15">
        <f t="shared" si="2"/>
        <v>0</v>
      </c>
      <c r="E221" s="15">
        <f t="shared" si="3"/>
        <v>0</v>
      </c>
      <c r="F221" s="15">
        <f t="shared" si="4"/>
        <v>0</v>
      </c>
      <c r="G221" s="15">
        <f t="shared" si="5"/>
        <v>0</v>
      </c>
      <c r="H221" s="18" t="str">
        <f t="shared" si="6"/>
        <v/>
      </c>
      <c r="I221" s="18" t="str">
        <f t="shared" si="7"/>
        <v/>
      </c>
      <c r="J221" s="18" t="str">
        <f t="shared" si="8"/>
        <v>-</v>
      </c>
      <c r="K221" s="27" t="str">
        <f t="shared" ref="K221:L221" si="231">IF(A221="","",WEEKDAY(B221,2))</f>
        <v/>
      </c>
      <c r="L221" s="27" t="str">
        <f t="shared" si="231"/>
        <v/>
      </c>
      <c r="M221" s="20">
        <f t="shared" si="10"/>
        <v>0</v>
      </c>
      <c r="N221" s="20">
        <f t="shared" si="14"/>
        <v>0</v>
      </c>
      <c r="O221" s="21" t="str">
        <f>IF(A221="","",IF(G221&gt;=asetukset!$B$3,G221-asetukset!$B$3,IF(AND(G221-E221&lt;=asetukset!$B$4,E221&gt;=asetukset!$B$3),1-E221,IF(AND(G221-E221&lt;=asetukset!$B$4,E221&lt;=asetukset!$B$3),asetukset!$B$6,0))))</f>
        <v/>
      </c>
      <c r="P221" s="20">
        <f>IF(F221&gt;D221,G221-asetukset!$B$5,IF(AND(D221=F221,E221&lt;=asetukset!$B$6),G221-E221,0))</f>
        <v>0</v>
      </c>
      <c r="Q221" s="19" t="str">
        <f>IF(and(K221=6,E221&gt;asetukset!$B$7),"", IF(and(K221&lt;&gt;6,L221=6,G221&lt;asetukset!$B$7),G221,IF(K221=6,asetukset!$B$7-E221,IF(K221=6,asetukset!$B$7-E221,IF(K221=6,asetukset!$B$7-E221,"")))))</f>
        <v/>
      </c>
      <c r="R221" s="19" t="str">
        <f t="shared" si="11"/>
        <v/>
      </c>
      <c r="S221" s="19" t="str">
        <f t="shared" si="12"/>
        <v/>
      </c>
      <c r="T221" s="21" t="str">
        <f>IF(A221="","",IF(SUMIFS($M$2:M221,$I$2:I221,I221,$A$2:A221,A221)&lt;=asetukset!$B$2,"",SUMIFS($M$2:M221,$I$2:I221,I221,$A$2:A221,A221)-asetukset!$B$2))</f>
        <v/>
      </c>
    </row>
    <row r="222">
      <c r="A222" s="32"/>
      <c r="B222" s="26"/>
      <c r="C222" s="26"/>
      <c r="D222" s="15">
        <f t="shared" si="2"/>
        <v>0</v>
      </c>
      <c r="E222" s="15">
        <f t="shared" si="3"/>
        <v>0</v>
      </c>
      <c r="F222" s="15">
        <f t="shared" si="4"/>
        <v>0</v>
      </c>
      <c r="G222" s="15">
        <f t="shared" si="5"/>
        <v>0</v>
      </c>
      <c r="H222" s="18" t="str">
        <f t="shared" si="6"/>
        <v/>
      </c>
      <c r="I222" s="18" t="str">
        <f t="shared" si="7"/>
        <v/>
      </c>
      <c r="J222" s="18" t="str">
        <f t="shared" si="8"/>
        <v>-</v>
      </c>
      <c r="K222" s="27" t="str">
        <f t="shared" ref="K222:L222" si="232">IF(A222="","",WEEKDAY(B222,2))</f>
        <v/>
      </c>
      <c r="L222" s="27" t="str">
        <f t="shared" si="232"/>
        <v/>
      </c>
      <c r="M222" s="20">
        <f t="shared" si="10"/>
        <v>0</v>
      </c>
      <c r="N222" s="20">
        <f t="shared" si="14"/>
        <v>0</v>
      </c>
      <c r="O222" s="21" t="str">
        <f>IF(A222="","",IF(G222&gt;=asetukset!$B$3,G222-asetukset!$B$3,IF(AND(G222-E222&lt;=asetukset!$B$4,E222&gt;=asetukset!$B$3),1-E222,IF(AND(G222-E222&lt;=asetukset!$B$4,E222&lt;=asetukset!$B$3),asetukset!$B$6,0))))</f>
        <v/>
      </c>
      <c r="P222" s="20">
        <f>IF(F222&gt;D222,G222-asetukset!$B$5,IF(AND(D222=F222,E222&lt;=asetukset!$B$6),G222-E222,0))</f>
        <v>0</v>
      </c>
      <c r="Q222" s="19" t="str">
        <f>IF(and(K222=6,E222&gt;asetukset!$B$7),"", IF(and(K222&lt;&gt;6,L222=6,G222&lt;asetukset!$B$7),G222,IF(K222=6,asetukset!$B$7-E222,IF(K222=6,asetukset!$B$7-E222,IF(K222=6,asetukset!$B$7-E222,"")))))</f>
        <v/>
      </c>
      <c r="R222" s="19" t="str">
        <f t="shared" si="11"/>
        <v/>
      </c>
      <c r="S222" s="19" t="str">
        <f t="shared" si="12"/>
        <v/>
      </c>
      <c r="T222" s="21" t="str">
        <f>IF(A222="","",IF(SUMIFS($M$2:M222,$I$2:I222,I222,$A$2:A222,A222)&lt;=asetukset!$B$2,"",SUMIFS($M$2:M222,$I$2:I222,I222,$A$2:A222,A222)-asetukset!$B$2))</f>
        <v/>
      </c>
    </row>
    <row r="223">
      <c r="A223" s="32"/>
      <c r="B223" s="26"/>
      <c r="C223" s="26"/>
      <c r="D223" s="15">
        <f t="shared" si="2"/>
        <v>0</v>
      </c>
      <c r="E223" s="15">
        <f t="shared" si="3"/>
        <v>0</v>
      </c>
      <c r="F223" s="15">
        <f t="shared" si="4"/>
        <v>0</v>
      </c>
      <c r="G223" s="15">
        <f t="shared" si="5"/>
        <v>0</v>
      </c>
      <c r="H223" s="18" t="str">
        <f t="shared" si="6"/>
        <v/>
      </c>
      <c r="I223" s="18" t="str">
        <f t="shared" si="7"/>
        <v/>
      </c>
      <c r="J223" s="18" t="str">
        <f t="shared" si="8"/>
        <v>-</v>
      </c>
      <c r="K223" s="27" t="str">
        <f t="shared" ref="K223:L223" si="233">IF(A223="","",WEEKDAY(B223,2))</f>
        <v/>
      </c>
      <c r="L223" s="27" t="str">
        <f t="shared" si="233"/>
        <v/>
      </c>
      <c r="M223" s="20">
        <f t="shared" si="10"/>
        <v>0</v>
      </c>
      <c r="N223" s="20">
        <f t="shared" si="14"/>
        <v>0</v>
      </c>
      <c r="O223" s="21" t="str">
        <f>IF(A223="","",IF(G223&gt;=asetukset!$B$3,G223-asetukset!$B$3,IF(AND(G223-E223&lt;=asetukset!$B$4,E223&gt;=asetukset!$B$3),1-E223,IF(AND(G223-E223&lt;=asetukset!$B$4,E223&lt;=asetukset!$B$3),asetukset!$B$6,0))))</f>
        <v/>
      </c>
      <c r="P223" s="20">
        <f>IF(F223&gt;D223,G223-asetukset!$B$5,IF(AND(D223=F223,E223&lt;=asetukset!$B$6),G223-E223,0))</f>
        <v>0</v>
      </c>
      <c r="Q223" s="19" t="str">
        <f>IF(and(K223=6,E223&gt;asetukset!$B$7),"", IF(and(K223&lt;&gt;6,L223=6,G223&lt;asetukset!$B$7),G223,IF(K223=6,asetukset!$B$7-E223,IF(K223=6,asetukset!$B$7-E223,IF(K223=6,asetukset!$B$7-E223,"")))))</f>
        <v/>
      </c>
      <c r="R223" s="19" t="str">
        <f t="shared" si="11"/>
        <v/>
      </c>
      <c r="S223" s="19" t="str">
        <f t="shared" si="12"/>
        <v/>
      </c>
      <c r="T223" s="21" t="str">
        <f>IF(A223="","",IF(SUMIFS($M$2:M223,$I$2:I223,I223,$A$2:A223,A223)&lt;=asetukset!$B$2,"",SUMIFS($M$2:M223,$I$2:I223,I223,$A$2:A223,A223)-asetukset!$B$2))</f>
        <v/>
      </c>
    </row>
    <row r="224">
      <c r="A224" s="32"/>
      <c r="B224" s="26"/>
      <c r="C224" s="26"/>
      <c r="D224" s="15">
        <f t="shared" si="2"/>
        <v>0</v>
      </c>
      <c r="E224" s="15">
        <f t="shared" si="3"/>
        <v>0</v>
      </c>
      <c r="F224" s="15">
        <f t="shared" si="4"/>
        <v>0</v>
      </c>
      <c r="G224" s="15">
        <f t="shared" si="5"/>
        <v>0</v>
      </c>
      <c r="H224" s="18" t="str">
        <f t="shared" si="6"/>
        <v/>
      </c>
      <c r="I224" s="18" t="str">
        <f t="shared" si="7"/>
        <v/>
      </c>
      <c r="J224" s="18" t="str">
        <f t="shared" si="8"/>
        <v>-</v>
      </c>
      <c r="K224" s="27" t="str">
        <f t="shared" ref="K224:L224" si="234">IF(A224="","",WEEKDAY(B224,2))</f>
        <v/>
      </c>
      <c r="L224" s="27" t="str">
        <f t="shared" si="234"/>
        <v/>
      </c>
      <c r="M224" s="20">
        <f t="shared" si="10"/>
        <v>0</v>
      </c>
      <c r="N224" s="20">
        <f t="shared" si="14"/>
        <v>0</v>
      </c>
      <c r="O224" s="21" t="str">
        <f>IF(A224="","",IF(G224&gt;=asetukset!$B$3,G224-asetukset!$B$3,IF(AND(G224-E224&lt;=asetukset!$B$4,E224&gt;=asetukset!$B$3),1-E224,IF(AND(G224-E224&lt;=asetukset!$B$4,E224&lt;=asetukset!$B$3),asetukset!$B$6,0))))</f>
        <v/>
      </c>
      <c r="P224" s="20">
        <f>IF(F224&gt;D224,G224-asetukset!$B$5,IF(AND(D224=F224,E224&lt;=asetukset!$B$6),G224-E224,0))</f>
        <v>0</v>
      </c>
      <c r="Q224" s="19" t="str">
        <f>IF(and(K224=6,E224&gt;asetukset!$B$7),"", IF(and(K224&lt;&gt;6,L224=6,G224&lt;asetukset!$B$7),G224,IF(K224=6,asetukset!$B$7-E224,IF(K224=6,asetukset!$B$7-E224,IF(K224=6,asetukset!$B$7-E224,"")))))</f>
        <v/>
      </c>
      <c r="R224" s="19" t="str">
        <f t="shared" si="11"/>
        <v/>
      </c>
      <c r="S224" s="19" t="str">
        <f t="shared" si="12"/>
        <v/>
      </c>
      <c r="T224" s="21" t="str">
        <f>IF(A224="","",IF(SUMIFS($M$2:M224,$I$2:I224,I224,$A$2:A224,A224)&lt;=asetukset!$B$2,"",SUMIFS($M$2:M224,$I$2:I224,I224,$A$2:A224,A224)-asetukset!$B$2))</f>
        <v/>
      </c>
    </row>
    <row r="225">
      <c r="A225" s="32"/>
      <c r="B225" s="26"/>
      <c r="C225" s="26"/>
      <c r="D225" s="15">
        <f t="shared" si="2"/>
        <v>0</v>
      </c>
      <c r="E225" s="15">
        <f t="shared" si="3"/>
        <v>0</v>
      </c>
      <c r="F225" s="15">
        <f t="shared" si="4"/>
        <v>0</v>
      </c>
      <c r="G225" s="15">
        <f t="shared" si="5"/>
        <v>0</v>
      </c>
      <c r="H225" s="18" t="str">
        <f t="shared" si="6"/>
        <v/>
      </c>
      <c r="I225" s="18" t="str">
        <f t="shared" si="7"/>
        <v/>
      </c>
      <c r="J225" s="18" t="str">
        <f t="shared" si="8"/>
        <v>-</v>
      </c>
      <c r="K225" s="27" t="str">
        <f t="shared" ref="K225:L225" si="235">IF(A225="","",WEEKDAY(B225,2))</f>
        <v/>
      </c>
      <c r="L225" s="27" t="str">
        <f t="shared" si="235"/>
        <v/>
      </c>
      <c r="M225" s="20">
        <f t="shared" si="10"/>
        <v>0</v>
      </c>
      <c r="N225" s="20">
        <f t="shared" si="14"/>
        <v>0</v>
      </c>
      <c r="O225" s="21" t="str">
        <f>IF(A225="","",IF(G225&gt;=asetukset!$B$3,G225-asetukset!$B$3,IF(AND(G225-E225&lt;=asetukset!$B$4,E225&gt;=asetukset!$B$3),1-E225,IF(AND(G225-E225&lt;=asetukset!$B$4,E225&lt;=asetukset!$B$3),asetukset!$B$6,0))))</f>
        <v/>
      </c>
      <c r="P225" s="20">
        <f>IF(F225&gt;D225,G225-asetukset!$B$5,IF(AND(D225=F225,E225&lt;=asetukset!$B$6),G225-E225,0))</f>
        <v>0</v>
      </c>
      <c r="Q225" s="19" t="str">
        <f>IF(and(K225=6,E225&gt;asetukset!$B$7),"", IF(and(K225&lt;&gt;6,L225=6,G225&lt;asetukset!$B$7),G225,IF(K225=6,asetukset!$B$7-E225,IF(K225=6,asetukset!$B$7-E225,IF(K225=6,asetukset!$B$7-E225,"")))))</f>
        <v/>
      </c>
      <c r="R225" s="19" t="str">
        <f t="shared" si="11"/>
        <v/>
      </c>
      <c r="S225" s="19" t="str">
        <f t="shared" si="12"/>
        <v/>
      </c>
      <c r="T225" s="21" t="str">
        <f>IF(A225="","",IF(SUMIFS($M$2:M225,$I$2:I225,I225,$A$2:A225,A225)&lt;=asetukset!$B$2,"",SUMIFS($M$2:M225,$I$2:I225,I225,$A$2:A225,A225)-asetukset!$B$2))</f>
        <v/>
      </c>
    </row>
    <row r="226">
      <c r="A226" s="32"/>
      <c r="B226" s="26"/>
      <c r="C226" s="26"/>
      <c r="D226" s="15">
        <f t="shared" si="2"/>
        <v>0</v>
      </c>
      <c r="E226" s="15">
        <f t="shared" si="3"/>
        <v>0</v>
      </c>
      <c r="F226" s="15">
        <f t="shared" si="4"/>
        <v>0</v>
      </c>
      <c r="G226" s="15">
        <f t="shared" si="5"/>
        <v>0</v>
      </c>
      <c r="H226" s="18" t="str">
        <f t="shared" si="6"/>
        <v/>
      </c>
      <c r="I226" s="18" t="str">
        <f t="shared" si="7"/>
        <v/>
      </c>
      <c r="J226" s="18" t="str">
        <f t="shared" si="8"/>
        <v>-</v>
      </c>
      <c r="K226" s="27" t="str">
        <f t="shared" ref="K226:L226" si="236">IF(A226="","",WEEKDAY(B226,2))</f>
        <v/>
      </c>
      <c r="L226" s="27" t="str">
        <f t="shared" si="236"/>
        <v/>
      </c>
      <c r="M226" s="20">
        <f t="shared" si="10"/>
        <v>0</v>
      </c>
      <c r="N226" s="20">
        <f t="shared" si="14"/>
        <v>0</v>
      </c>
      <c r="O226" s="21" t="str">
        <f>IF(A226="","",IF(G226&gt;=asetukset!$B$3,G226-asetukset!$B$3,IF(AND(G226-E226&lt;=asetukset!$B$4,E226&gt;=asetukset!$B$3),1-E226,IF(AND(G226-E226&lt;=asetukset!$B$4,E226&lt;=asetukset!$B$3),asetukset!$B$6,0))))</f>
        <v/>
      </c>
      <c r="P226" s="20">
        <f>IF(F226&gt;D226,G226-asetukset!$B$5,IF(AND(D226=F226,E226&lt;=asetukset!$B$6),G226-E226,0))</f>
        <v>0</v>
      </c>
      <c r="Q226" s="19" t="str">
        <f>IF(and(K226=6,E226&gt;asetukset!$B$7),"", IF(and(K226&lt;&gt;6,L226=6,G226&lt;asetukset!$B$7),G226,IF(K226=6,asetukset!$B$7-E226,IF(K226=6,asetukset!$B$7-E226,IF(K226=6,asetukset!$B$7-E226,"")))))</f>
        <v/>
      </c>
      <c r="R226" s="19" t="str">
        <f t="shared" si="11"/>
        <v/>
      </c>
      <c r="S226" s="19" t="str">
        <f t="shared" si="12"/>
        <v/>
      </c>
      <c r="T226" s="21" t="str">
        <f>IF(A226="","",IF(SUMIFS($M$2:M226,$I$2:I226,I226,$A$2:A226,A226)&lt;=asetukset!$B$2,"",SUMIFS($M$2:M226,$I$2:I226,I226,$A$2:A226,A226)-asetukset!$B$2))</f>
        <v/>
      </c>
    </row>
    <row r="227">
      <c r="A227" s="32"/>
      <c r="B227" s="26"/>
      <c r="C227" s="26"/>
      <c r="D227" s="15">
        <f t="shared" si="2"/>
        <v>0</v>
      </c>
      <c r="E227" s="15">
        <f t="shared" si="3"/>
        <v>0</v>
      </c>
      <c r="F227" s="15">
        <f t="shared" si="4"/>
        <v>0</v>
      </c>
      <c r="G227" s="15">
        <f t="shared" si="5"/>
        <v>0</v>
      </c>
      <c r="H227" s="18" t="str">
        <f t="shared" si="6"/>
        <v/>
      </c>
      <c r="I227" s="18" t="str">
        <f t="shared" si="7"/>
        <v/>
      </c>
      <c r="J227" s="18" t="str">
        <f t="shared" si="8"/>
        <v>-</v>
      </c>
      <c r="K227" s="27" t="str">
        <f t="shared" ref="K227:L227" si="237">IF(A227="","",WEEKDAY(B227,2))</f>
        <v/>
      </c>
      <c r="L227" s="27" t="str">
        <f t="shared" si="237"/>
        <v/>
      </c>
      <c r="M227" s="20">
        <f t="shared" si="10"/>
        <v>0</v>
      </c>
      <c r="N227" s="20">
        <f t="shared" si="14"/>
        <v>0</v>
      </c>
      <c r="O227" s="21" t="str">
        <f>IF(A227="","",IF(G227&gt;=asetukset!$B$3,G227-asetukset!$B$3,IF(AND(G227-E227&lt;=asetukset!$B$4,E227&gt;=asetukset!$B$3),1-E227,IF(AND(G227-E227&lt;=asetukset!$B$4,E227&lt;=asetukset!$B$3),asetukset!$B$6,0))))</f>
        <v/>
      </c>
      <c r="P227" s="20">
        <f>IF(F227&gt;D227,G227-asetukset!$B$5,IF(AND(D227=F227,E227&lt;=asetukset!$B$6),G227-E227,0))</f>
        <v>0</v>
      </c>
      <c r="Q227" s="19" t="str">
        <f>IF(and(K227=6,E227&gt;asetukset!$B$7),"", IF(and(K227&lt;&gt;6,L227=6,G227&lt;asetukset!$B$7),G227,IF(K227=6,asetukset!$B$7-E227,IF(K227=6,asetukset!$B$7-E227,IF(K227=6,asetukset!$B$7-E227,"")))))</f>
        <v/>
      </c>
      <c r="R227" s="19" t="str">
        <f t="shared" si="11"/>
        <v/>
      </c>
      <c r="S227" s="19" t="str">
        <f t="shared" si="12"/>
        <v/>
      </c>
      <c r="T227" s="21" t="str">
        <f>IF(A227="","",IF(SUMIFS($M$2:M227,$I$2:I227,I227,$A$2:A227,A227)&lt;=asetukset!$B$2,"",SUMIFS($M$2:M227,$I$2:I227,I227,$A$2:A227,A227)-asetukset!$B$2))</f>
        <v/>
      </c>
    </row>
    <row r="228">
      <c r="A228" s="32"/>
      <c r="B228" s="26"/>
      <c r="C228" s="26"/>
      <c r="D228" s="15">
        <f t="shared" si="2"/>
        <v>0</v>
      </c>
      <c r="E228" s="15">
        <f t="shared" si="3"/>
        <v>0</v>
      </c>
      <c r="F228" s="15">
        <f t="shared" si="4"/>
        <v>0</v>
      </c>
      <c r="G228" s="15">
        <f t="shared" si="5"/>
        <v>0</v>
      </c>
      <c r="H228" s="18" t="str">
        <f t="shared" si="6"/>
        <v/>
      </c>
      <c r="I228" s="18" t="str">
        <f t="shared" si="7"/>
        <v/>
      </c>
      <c r="J228" s="18" t="str">
        <f t="shared" si="8"/>
        <v>-</v>
      </c>
      <c r="K228" s="27" t="str">
        <f t="shared" ref="K228:L228" si="238">IF(A228="","",WEEKDAY(B228,2))</f>
        <v/>
      </c>
      <c r="L228" s="27" t="str">
        <f t="shared" si="238"/>
        <v/>
      </c>
      <c r="M228" s="20">
        <f t="shared" si="10"/>
        <v>0</v>
      </c>
      <c r="N228" s="20">
        <f t="shared" si="14"/>
        <v>0</v>
      </c>
      <c r="O228" s="21" t="str">
        <f>IF(A228="","",IF(G228&gt;=asetukset!$B$3,G228-asetukset!$B$3,IF(AND(G228-E228&lt;=asetukset!$B$4,E228&gt;=asetukset!$B$3),1-E228,IF(AND(G228-E228&lt;=asetukset!$B$4,E228&lt;=asetukset!$B$3),asetukset!$B$6,0))))</f>
        <v/>
      </c>
      <c r="P228" s="20">
        <f>IF(F228&gt;D228,G228-asetukset!$B$5,IF(AND(D228=F228,E228&lt;=asetukset!$B$6),G228-E228,0))</f>
        <v>0</v>
      </c>
      <c r="Q228" s="19" t="str">
        <f>IF(and(K228=6,E228&gt;asetukset!$B$7),"", IF(and(K228&lt;&gt;6,L228=6,G228&lt;asetukset!$B$7),G228,IF(K228=6,asetukset!$B$7-E228,IF(K228=6,asetukset!$B$7-E228,IF(K228=6,asetukset!$B$7-E228,"")))))</f>
        <v/>
      </c>
      <c r="R228" s="19" t="str">
        <f t="shared" si="11"/>
        <v/>
      </c>
      <c r="S228" s="19" t="str">
        <f t="shared" si="12"/>
        <v/>
      </c>
      <c r="T228" s="21" t="str">
        <f>IF(A228="","",IF(SUMIFS($M$2:M228,$I$2:I228,I228,$A$2:A228,A228)&lt;=asetukset!$B$2,"",SUMIFS($M$2:M228,$I$2:I228,I228,$A$2:A228,A228)-asetukset!$B$2))</f>
        <v/>
      </c>
    </row>
    <row r="229">
      <c r="A229" s="32"/>
      <c r="B229" s="26"/>
      <c r="C229" s="26"/>
      <c r="D229" s="15">
        <f t="shared" si="2"/>
        <v>0</v>
      </c>
      <c r="E229" s="15">
        <f t="shared" si="3"/>
        <v>0</v>
      </c>
      <c r="F229" s="15">
        <f t="shared" si="4"/>
        <v>0</v>
      </c>
      <c r="G229" s="15">
        <f t="shared" si="5"/>
        <v>0</v>
      </c>
      <c r="H229" s="18" t="str">
        <f t="shared" si="6"/>
        <v/>
      </c>
      <c r="I229" s="18" t="str">
        <f t="shared" si="7"/>
        <v/>
      </c>
      <c r="J229" s="18" t="str">
        <f t="shared" si="8"/>
        <v>-</v>
      </c>
      <c r="K229" s="27" t="str">
        <f t="shared" ref="K229:L229" si="239">IF(A229="","",WEEKDAY(B229,2))</f>
        <v/>
      </c>
      <c r="L229" s="27" t="str">
        <f t="shared" si="239"/>
        <v/>
      </c>
      <c r="M229" s="20">
        <f t="shared" si="10"/>
        <v>0</v>
      </c>
      <c r="N229" s="20">
        <f t="shared" si="14"/>
        <v>0</v>
      </c>
      <c r="O229" s="21" t="str">
        <f>IF(A229="","",IF(G229&gt;=asetukset!$B$3,G229-asetukset!$B$3,IF(AND(G229-E229&lt;=asetukset!$B$4,E229&gt;=asetukset!$B$3),1-E229,IF(AND(G229-E229&lt;=asetukset!$B$4,E229&lt;=asetukset!$B$3),asetukset!$B$6,0))))</f>
        <v/>
      </c>
      <c r="P229" s="20">
        <f>IF(F229&gt;D229,G229-asetukset!$B$5,IF(AND(D229=F229,E229&lt;=asetukset!$B$6),G229-E229,0))</f>
        <v>0</v>
      </c>
      <c r="Q229" s="19" t="str">
        <f>IF(and(K229=6,E229&gt;asetukset!$B$7),"", IF(and(K229&lt;&gt;6,L229=6,G229&lt;asetukset!$B$7),G229,IF(K229=6,asetukset!$B$7-E229,IF(K229=6,asetukset!$B$7-E229,IF(K229=6,asetukset!$B$7-E229,"")))))</f>
        <v/>
      </c>
      <c r="R229" s="19" t="str">
        <f t="shared" si="11"/>
        <v/>
      </c>
      <c r="S229" s="19" t="str">
        <f t="shared" si="12"/>
        <v/>
      </c>
      <c r="T229" s="21" t="str">
        <f>IF(A229="","",IF(SUMIFS($M$2:M229,$I$2:I229,I229,$A$2:A229,A229)&lt;=asetukset!$B$2,"",SUMIFS($M$2:M229,$I$2:I229,I229,$A$2:A229,A229)-asetukset!$B$2))</f>
        <v/>
      </c>
    </row>
    <row r="230">
      <c r="A230" s="32"/>
      <c r="B230" s="26"/>
      <c r="C230" s="26"/>
      <c r="D230" s="15">
        <f t="shared" si="2"/>
        <v>0</v>
      </c>
      <c r="E230" s="15">
        <f t="shared" si="3"/>
        <v>0</v>
      </c>
      <c r="F230" s="15">
        <f t="shared" si="4"/>
        <v>0</v>
      </c>
      <c r="G230" s="15">
        <f t="shared" si="5"/>
        <v>0</v>
      </c>
      <c r="H230" s="18" t="str">
        <f t="shared" si="6"/>
        <v/>
      </c>
      <c r="I230" s="18" t="str">
        <f t="shared" si="7"/>
        <v/>
      </c>
      <c r="J230" s="18" t="str">
        <f t="shared" si="8"/>
        <v>-</v>
      </c>
      <c r="K230" s="27" t="str">
        <f t="shared" ref="K230:L230" si="240">IF(A230="","",WEEKDAY(B230,2))</f>
        <v/>
      </c>
      <c r="L230" s="27" t="str">
        <f t="shared" si="240"/>
        <v/>
      </c>
      <c r="M230" s="20">
        <f t="shared" si="10"/>
        <v>0</v>
      </c>
      <c r="N230" s="20">
        <f t="shared" si="14"/>
        <v>0</v>
      </c>
      <c r="O230" s="21" t="str">
        <f>IF(A230="","",IF(G230&gt;=asetukset!$B$3,G230-asetukset!$B$3,IF(AND(G230-E230&lt;=asetukset!$B$4,E230&gt;=asetukset!$B$3),1-E230,IF(AND(G230-E230&lt;=asetukset!$B$4,E230&lt;=asetukset!$B$3),asetukset!$B$6,0))))</f>
        <v/>
      </c>
      <c r="P230" s="20">
        <f>IF(F230&gt;D230,G230-asetukset!$B$5,IF(AND(D230=F230,E230&lt;=asetukset!$B$6),G230-E230,0))</f>
        <v>0</v>
      </c>
      <c r="Q230" s="19" t="str">
        <f>IF(and(K230=6,E230&gt;asetukset!$B$7),"", IF(and(K230&lt;&gt;6,L230=6,G230&lt;asetukset!$B$7),G230,IF(K230=6,asetukset!$B$7-E230,IF(K230=6,asetukset!$B$7-E230,IF(K230=6,asetukset!$B$7-E230,"")))))</f>
        <v/>
      </c>
      <c r="R230" s="19" t="str">
        <f t="shared" si="11"/>
        <v/>
      </c>
      <c r="S230" s="19" t="str">
        <f t="shared" si="12"/>
        <v/>
      </c>
      <c r="T230" s="21" t="str">
        <f>IF(A230="","",IF(SUMIFS($M$2:M230,$I$2:I230,I230,$A$2:A230,A230)&lt;=asetukset!$B$2,"",SUMIFS($M$2:M230,$I$2:I230,I230,$A$2:A230,A230)-asetukset!$B$2))</f>
        <v/>
      </c>
    </row>
    <row r="231">
      <c r="A231" s="32"/>
      <c r="B231" s="26"/>
      <c r="C231" s="26"/>
      <c r="D231" s="15">
        <f t="shared" si="2"/>
        <v>0</v>
      </c>
      <c r="E231" s="15">
        <f t="shared" si="3"/>
        <v>0</v>
      </c>
      <c r="F231" s="15">
        <f t="shared" si="4"/>
        <v>0</v>
      </c>
      <c r="G231" s="15">
        <f t="shared" si="5"/>
        <v>0</v>
      </c>
      <c r="H231" s="18" t="str">
        <f t="shared" si="6"/>
        <v/>
      </c>
      <c r="I231" s="18" t="str">
        <f t="shared" si="7"/>
        <v/>
      </c>
      <c r="J231" s="18" t="str">
        <f t="shared" si="8"/>
        <v>-</v>
      </c>
      <c r="K231" s="27" t="str">
        <f t="shared" ref="K231:L231" si="241">IF(A231="","",WEEKDAY(B231,2))</f>
        <v/>
      </c>
      <c r="L231" s="27" t="str">
        <f t="shared" si="241"/>
        <v/>
      </c>
      <c r="M231" s="20">
        <f t="shared" si="10"/>
        <v>0</v>
      </c>
      <c r="N231" s="20">
        <f t="shared" si="14"/>
        <v>0</v>
      </c>
      <c r="O231" s="21" t="str">
        <f>IF(A231="","",IF(G231&gt;=asetukset!$B$3,G231-asetukset!$B$3,IF(AND(G231-E231&lt;=asetukset!$B$4,E231&gt;=asetukset!$B$3),1-E231,IF(AND(G231-E231&lt;=asetukset!$B$4,E231&lt;=asetukset!$B$3),asetukset!$B$6,0))))</f>
        <v/>
      </c>
      <c r="P231" s="20">
        <f>IF(F231&gt;D231,G231-asetukset!$B$5,IF(AND(D231=F231,E231&lt;=asetukset!$B$6),G231-E231,0))</f>
        <v>0</v>
      </c>
      <c r="Q231" s="19" t="str">
        <f>IF(and(K231=6,E231&gt;asetukset!$B$7),"", IF(and(K231&lt;&gt;6,L231=6,G231&lt;asetukset!$B$7),G231,IF(K231=6,asetukset!$B$7-E231,IF(K231=6,asetukset!$B$7-E231,IF(K231=6,asetukset!$B$7-E231,"")))))</f>
        <v/>
      </c>
      <c r="R231" s="19" t="str">
        <f t="shared" si="11"/>
        <v/>
      </c>
      <c r="S231" s="19" t="str">
        <f t="shared" si="12"/>
        <v/>
      </c>
      <c r="T231" s="21" t="str">
        <f>IF(A231="","",IF(SUMIFS($M$2:M231,$I$2:I231,I231,$A$2:A231,A231)&lt;=asetukset!$B$2,"",SUMIFS($M$2:M231,$I$2:I231,I231,$A$2:A231,A231)-asetukset!$B$2))</f>
        <v/>
      </c>
    </row>
    <row r="232">
      <c r="A232" s="32"/>
      <c r="B232" s="26"/>
      <c r="C232" s="26"/>
      <c r="D232" s="15">
        <f t="shared" si="2"/>
        <v>0</v>
      </c>
      <c r="E232" s="15">
        <f t="shared" si="3"/>
        <v>0</v>
      </c>
      <c r="F232" s="15">
        <f t="shared" si="4"/>
        <v>0</v>
      </c>
      <c r="G232" s="15">
        <f t="shared" si="5"/>
        <v>0</v>
      </c>
      <c r="H232" s="18" t="str">
        <f t="shared" si="6"/>
        <v/>
      </c>
      <c r="I232" s="18" t="str">
        <f t="shared" si="7"/>
        <v/>
      </c>
      <c r="J232" s="18" t="str">
        <f t="shared" si="8"/>
        <v>-</v>
      </c>
      <c r="K232" s="27" t="str">
        <f t="shared" ref="K232:L232" si="242">IF(A232="","",WEEKDAY(B232,2))</f>
        <v/>
      </c>
      <c r="L232" s="27" t="str">
        <f t="shared" si="242"/>
        <v/>
      </c>
      <c r="M232" s="20">
        <f t="shared" si="10"/>
        <v>0</v>
      </c>
      <c r="N232" s="20">
        <f t="shared" si="14"/>
        <v>0</v>
      </c>
      <c r="O232" s="21" t="str">
        <f>IF(A232="","",IF(G232&gt;=asetukset!$B$3,G232-asetukset!$B$3,IF(AND(G232-E232&lt;=asetukset!$B$4,E232&gt;=asetukset!$B$3),1-E232,IF(AND(G232-E232&lt;=asetukset!$B$4,E232&lt;=asetukset!$B$3),asetukset!$B$6,0))))</f>
        <v/>
      </c>
      <c r="P232" s="20">
        <f>IF(F232&gt;D232,G232-asetukset!$B$5,IF(AND(D232=F232,E232&lt;=asetukset!$B$6),G232-E232,0))</f>
        <v>0</v>
      </c>
      <c r="Q232" s="19" t="str">
        <f>IF(and(K232=6,E232&gt;asetukset!$B$7),"", IF(and(K232&lt;&gt;6,L232=6,G232&lt;asetukset!$B$7),G232,IF(K232=6,asetukset!$B$7-E232,IF(K232=6,asetukset!$B$7-E232,IF(K232=6,asetukset!$B$7-E232,"")))))</f>
        <v/>
      </c>
      <c r="R232" s="19" t="str">
        <f t="shared" si="11"/>
        <v/>
      </c>
      <c r="S232" s="19" t="str">
        <f t="shared" si="12"/>
        <v/>
      </c>
      <c r="T232" s="21" t="str">
        <f>IF(A232="","",IF(SUMIFS($M$2:M232,$I$2:I232,I232,$A$2:A232,A232)&lt;=asetukset!$B$2,"",SUMIFS($M$2:M232,$I$2:I232,I232,$A$2:A232,A232)-asetukset!$B$2))</f>
        <v/>
      </c>
    </row>
    <row r="233">
      <c r="A233" s="32"/>
      <c r="B233" s="26"/>
      <c r="C233" s="26"/>
      <c r="D233" s="15">
        <f t="shared" si="2"/>
        <v>0</v>
      </c>
      <c r="E233" s="15">
        <f t="shared" si="3"/>
        <v>0</v>
      </c>
      <c r="F233" s="15">
        <f t="shared" si="4"/>
        <v>0</v>
      </c>
      <c r="G233" s="15">
        <f t="shared" si="5"/>
        <v>0</v>
      </c>
      <c r="H233" s="18" t="str">
        <f t="shared" si="6"/>
        <v/>
      </c>
      <c r="I233" s="18" t="str">
        <f t="shared" si="7"/>
        <v/>
      </c>
      <c r="J233" s="18" t="str">
        <f t="shared" si="8"/>
        <v>-</v>
      </c>
      <c r="K233" s="27" t="str">
        <f t="shared" ref="K233:L233" si="243">IF(A233="","",WEEKDAY(B233,2))</f>
        <v/>
      </c>
      <c r="L233" s="27" t="str">
        <f t="shared" si="243"/>
        <v/>
      </c>
      <c r="M233" s="20">
        <f t="shared" si="10"/>
        <v>0</v>
      </c>
      <c r="N233" s="20">
        <f t="shared" si="14"/>
        <v>0</v>
      </c>
      <c r="O233" s="21" t="str">
        <f>IF(A233="","",IF(G233&gt;=asetukset!$B$3,G233-asetukset!$B$3,IF(AND(G233-E233&lt;=asetukset!$B$4,E233&gt;=asetukset!$B$3),1-E233,IF(AND(G233-E233&lt;=asetukset!$B$4,E233&lt;=asetukset!$B$3),asetukset!$B$6,0))))</f>
        <v/>
      </c>
      <c r="P233" s="20">
        <f>IF(F233&gt;D233,G233-asetukset!$B$5,IF(AND(D233=F233,E233&lt;=asetukset!$B$6),G233-E233,0))</f>
        <v>0</v>
      </c>
      <c r="Q233" s="19" t="str">
        <f>IF(and(K233=6,E233&gt;asetukset!$B$7),"", IF(and(K233&lt;&gt;6,L233=6,G233&lt;asetukset!$B$7),G233,IF(K233=6,asetukset!$B$7-E233,IF(K233=6,asetukset!$B$7-E233,IF(K233=6,asetukset!$B$7-E233,"")))))</f>
        <v/>
      </c>
      <c r="R233" s="19" t="str">
        <f t="shared" si="11"/>
        <v/>
      </c>
      <c r="S233" s="19" t="str">
        <f t="shared" si="12"/>
        <v/>
      </c>
      <c r="T233" s="21" t="str">
        <f>IF(A233="","",IF(SUMIFS($M$2:M233,$I$2:I233,I233,$A$2:A233,A233)&lt;=asetukset!$B$2,"",SUMIFS($M$2:M233,$I$2:I233,I233,$A$2:A233,A233)-asetukset!$B$2))</f>
        <v/>
      </c>
    </row>
    <row r="234">
      <c r="A234" s="32"/>
      <c r="B234" s="26"/>
      <c r="C234" s="26"/>
      <c r="D234" s="15">
        <f t="shared" si="2"/>
        <v>0</v>
      </c>
      <c r="E234" s="15">
        <f t="shared" si="3"/>
        <v>0</v>
      </c>
      <c r="F234" s="15">
        <f t="shared" si="4"/>
        <v>0</v>
      </c>
      <c r="G234" s="15">
        <f t="shared" si="5"/>
        <v>0</v>
      </c>
      <c r="H234" s="18" t="str">
        <f t="shared" si="6"/>
        <v/>
      </c>
      <c r="I234" s="18" t="str">
        <f t="shared" si="7"/>
        <v/>
      </c>
      <c r="J234" s="18" t="str">
        <f t="shared" si="8"/>
        <v>-</v>
      </c>
      <c r="K234" s="27" t="str">
        <f t="shared" ref="K234:L234" si="244">IF(A234="","",WEEKDAY(B234,2))</f>
        <v/>
      </c>
      <c r="L234" s="27" t="str">
        <f t="shared" si="244"/>
        <v/>
      </c>
      <c r="M234" s="20">
        <f t="shared" si="10"/>
        <v>0</v>
      </c>
      <c r="N234" s="20">
        <f t="shared" si="14"/>
        <v>0</v>
      </c>
      <c r="O234" s="21" t="str">
        <f>IF(A234="","",IF(G234&gt;=asetukset!$B$3,G234-asetukset!$B$3,IF(AND(G234-E234&lt;=asetukset!$B$4,E234&gt;=asetukset!$B$3),1-E234,IF(AND(G234-E234&lt;=asetukset!$B$4,E234&lt;=asetukset!$B$3),asetukset!$B$6,0))))</f>
        <v/>
      </c>
      <c r="P234" s="20">
        <f>IF(F234&gt;D234,G234-asetukset!$B$5,IF(AND(D234=F234,E234&lt;=asetukset!$B$6),G234-E234,0))</f>
        <v>0</v>
      </c>
      <c r="Q234" s="19" t="str">
        <f>IF(and(K234=6,E234&gt;asetukset!$B$7),"", IF(and(K234&lt;&gt;6,L234=6,G234&lt;asetukset!$B$7),G234,IF(K234=6,asetukset!$B$7-E234,IF(K234=6,asetukset!$B$7-E234,IF(K234=6,asetukset!$B$7-E234,"")))))</f>
        <v/>
      </c>
      <c r="R234" s="19" t="str">
        <f t="shared" si="11"/>
        <v/>
      </c>
      <c r="S234" s="19" t="str">
        <f t="shared" si="12"/>
        <v/>
      </c>
      <c r="T234" s="21" t="str">
        <f>IF(A234="","",IF(SUMIFS($M$2:M234,$I$2:I234,I234,$A$2:A234,A234)&lt;=asetukset!$B$2,"",SUMIFS($M$2:M234,$I$2:I234,I234,$A$2:A234,A234)-asetukset!$B$2))</f>
        <v/>
      </c>
    </row>
    <row r="235">
      <c r="A235" s="32"/>
      <c r="B235" s="26"/>
      <c r="C235" s="26"/>
      <c r="D235" s="15">
        <f t="shared" si="2"/>
        <v>0</v>
      </c>
      <c r="E235" s="15">
        <f t="shared" si="3"/>
        <v>0</v>
      </c>
      <c r="F235" s="15">
        <f t="shared" si="4"/>
        <v>0</v>
      </c>
      <c r="G235" s="15">
        <f t="shared" si="5"/>
        <v>0</v>
      </c>
      <c r="H235" s="18" t="str">
        <f t="shared" si="6"/>
        <v/>
      </c>
      <c r="I235" s="18" t="str">
        <f t="shared" si="7"/>
        <v/>
      </c>
      <c r="J235" s="18" t="str">
        <f t="shared" si="8"/>
        <v>-</v>
      </c>
      <c r="K235" s="27" t="str">
        <f t="shared" ref="K235:L235" si="245">IF(A235="","",WEEKDAY(B235,2))</f>
        <v/>
      </c>
      <c r="L235" s="27" t="str">
        <f t="shared" si="245"/>
        <v/>
      </c>
      <c r="M235" s="20">
        <f t="shared" si="10"/>
        <v>0</v>
      </c>
      <c r="N235" s="20">
        <f t="shared" si="14"/>
        <v>0</v>
      </c>
      <c r="O235" s="21" t="str">
        <f>IF(A235="","",IF(G235&gt;=asetukset!$B$3,G235-asetukset!$B$3,IF(AND(G235-E235&lt;=asetukset!$B$4,E235&gt;=asetukset!$B$3),1-E235,IF(AND(G235-E235&lt;=asetukset!$B$4,E235&lt;=asetukset!$B$3),asetukset!$B$6,0))))</f>
        <v/>
      </c>
      <c r="P235" s="20">
        <f>IF(F235&gt;D235,G235-asetukset!$B$5,IF(AND(D235=F235,E235&lt;=asetukset!$B$6),G235-E235,0))</f>
        <v>0</v>
      </c>
      <c r="Q235" s="19" t="str">
        <f>IF(and(K235=6,E235&gt;asetukset!$B$7),"", IF(and(K235&lt;&gt;6,L235=6,G235&lt;asetukset!$B$7),G235,IF(K235=6,asetukset!$B$7-E235,IF(K235=6,asetukset!$B$7-E235,IF(K235=6,asetukset!$B$7-E235,"")))))</f>
        <v/>
      </c>
      <c r="R235" s="19" t="str">
        <f t="shared" si="11"/>
        <v/>
      </c>
      <c r="S235" s="19" t="str">
        <f t="shared" si="12"/>
        <v/>
      </c>
      <c r="T235" s="21" t="str">
        <f>IF(A235="","",IF(SUMIFS($M$2:M235,$I$2:I235,I235,$A$2:A235,A235)&lt;=asetukset!$B$2,"",SUMIFS($M$2:M235,$I$2:I235,I235,$A$2:A235,A235)-asetukset!$B$2))</f>
        <v/>
      </c>
    </row>
    <row r="236">
      <c r="A236" s="32"/>
      <c r="B236" s="26"/>
      <c r="C236" s="26"/>
      <c r="D236" s="15">
        <f t="shared" si="2"/>
        <v>0</v>
      </c>
      <c r="E236" s="15">
        <f t="shared" si="3"/>
        <v>0</v>
      </c>
      <c r="F236" s="15">
        <f t="shared" si="4"/>
        <v>0</v>
      </c>
      <c r="G236" s="15">
        <f t="shared" si="5"/>
        <v>0</v>
      </c>
      <c r="H236" s="18" t="str">
        <f t="shared" si="6"/>
        <v/>
      </c>
      <c r="I236" s="18" t="str">
        <f t="shared" si="7"/>
        <v/>
      </c>
      <c r="J236" s="18" t="str">
        <f t="shared" si="8"/>
        <v>-</v>
      </c>
      <c r="K236" s="27" t="str">
        <f t="shared" ref="K236:L236" si="246">IF(A236="","",WEEKDAY(B236,2))</f>
        <v/>
      </c>
      <c r="L236" s="27" t="str">
        <f t="shared" si="246"/>
        <v/>
      </c>
      <c r="M236" s="20">
        <f t="shared" si="10"/>
        <v>0</v>
      </c>
      <c r="N236" s="20">
        <f t="shared" si="14"/>
        <v>0</v>
      </c>
      <c r="O236" s="21" t="str">
        <f>IF(A236="","",IF(G236&gt;=asetukset!$B$3,G236-asetukset!$B$3,IF(AND(G236-E236&lt;=asetukset!$B$4,E236&gt;=asetukset!$B$3),1-E236,IF(AND(G236-E236&lt;=asetukset!$B$4,E236&lt;=asetukset!$B$3),asetukset!$B$6,0))))</f>
        <v/>
      </c>
      <c r="P236" s="20">
        <f>IF(F236&gt;D236,G236-asetukset!$B$5,IF(AND(D236=F236,E236&lt;=asetukset!$B$6),G236-E236,0))</f>
        <v>0</v>
      </c>
      <c r="Q236" s="19" t="str">
        <f>IF(and(K236=6,E236&gt;asetukset!$B$7),"", IF(and(K236&lt;&gt;6,L236=6,G236&lt;asetukset!$B$7),G236,IF(K236=6,asetukset!$B$7-E236,IF(K236=6,asetukset!$B$7-E236,IF(K236=6,asetukset!$B$7-E236,"")))))</f>
        <v/>
      </c>
      <c r="R236" s="19" t="str">
        <f t="shared" si="11"/>
        <v/>
      </c>
      <c r="S236" s="19" t="str">
        <f t="shared" si="12"/>
        <v/>
      </c>
      <c r="T236" s="21" t="str">
        <f>IF(A236="","",IF(SUMIFS($M$2:M236,$I$2:I236,I236,$A$2:A236,A236)&lt;=asetukset!$B$2,"",SUMIFS($M$2:M236,$I$2:I236,I236,$A$2:A236,A236)-asetukset!$B$2))</f>
        <v/>
      </c>
    </row>
    <row r="237">
      <c r="A237" s="32"/>
      <c r="B237" s="26"/>
      <c r="C237" s="26"/>
      <c r="D237" s="15">
        <f t="shared" si="2"/>
        <v>0</v>
      </c>
      <c r="E237" s="15">
        <f t="shared" si="3"/>
        <v>0</v>
      </c>
      <c r="F237" s="15">
        <f t="shared" si="4"/>
        <v>0</v>
      </c>
      <c r="G237" s="15">
        <f t="shared" si="5"/>
        <v>0</v>
      </c>
      <c r="H237" s="18" t="str">
        <f t="shared" si="6"/>
        <v/>
      </c>
      <c r="I237" s="18" t="str">
        <f t="shared" si="7"/>
        <v/>
      </c>
      <c r="J237" s="18" t="str">
        <f t="shared" si="8"/>
        <v>-</v>
      </c>
      <c r="K237" s="27" t="str">
        <f t="shared" ref="K237:L237" si="247">IF(A237="","",WEEKDAY(B237,2))</f>
        <v/>
      </c>
      <c r="L237" s="27" t="str">
        <f t="shared" si="247"/>
        <v/>
      </c>
      <c r="M237" s="20">
        <f t="shared" si="10"/>
        <v>0</v>
      </c>
      <c r="N237" s="20">
        <f t="shared" si="14"/>
        <v>0</v>
      </c>
      <c r="O237" s="21" t="str">
        <f>IF(A237="","",IF(G237&gt;=asetukset!$B$3,G237-asetukset!$B$3,IF(AND(G237-E237&lt;=asetukset!$B$4,E237&gt;=asetukset!$B$3),1-E237,IF(AND(G237-E237&lt;=asetukset!$B$4,E237&lt;=asetukset!$B$3),asetukset!$B$6,0))))</f>
        <v/>
      </c>
      <c r="P237" s="20">
        <f>IF(F237&gt;D237,G237-asetukset!$B$5,IF(AND(D237=F237,E237&lt;=asetukset!$B$6),G237-E237,0))</f>
        <v>0</v>
      </c>
      <c r="Q237" s="19" t="str">
        <f>IF(and(K237=6,E237&gt;asetukset!$B$7),"", IF(and(K237&lt;&gt;6,L237=6,G237&lt;asetukset!$B$7),G237,IF(K237=6,asetukset!$B$7-E237,IF(K237=6,asetukset!$B$7-E237,IF(K237=6,asetukset!$B$7-E237,"")))))</f>
        <v/>
      </c>
      <c r="R237" s="19" t="str">
        <f t="shared" si="11"/>
        <v/>
      </c>
      <c r="S237" s="19" t="str">
        <f t="shared" si="12"/>
        <v/>
      </c>
      <c r="T237" s="21" t="str">
        <f>IF(A237="","",IF(SUMIFS($M$2:M237,$I$2:I237,I237,$A$2:A237,A237)&lt;=asetukset!$B$2,"",SUMIFS($M$2:M237,$I$2:I237,I237,$A$2:A237,A237)-asetukset!$B$2))</f>
        <v/>
      </c>
    </row>
    <row r="238">
      <c r="A238" s="32"/>
      <c r="B238" s="26"/>
      <c r="C238" s="26"/>
      <c r="D238" s="15">
        <f t="shared" si="2"/>
        <v>0</v>
      </c>
      <c r="E238" s="15">
        <f t="shared" si="3"/>
        <v>0</v>
      </c>
      <c r="F238" s="15">
        <f t="shared" si="4"/>
        <v>0</v>
      </c>
      <c r="G238" s="15">
        <f t="shared" si="5"/>
        <v>0</v>
      </c>
      <c r="H238" s="18" t="str">
        <f t="shared" si="6"/>
        <v/>
      </c>
      <c r="I238" s="18" t="str">
        <f t="shared" si="7"/>
        <v/>
      </c>
      <c r="J238" s="18" t="str">
        <f t="shared" si="8"/>
        <v>-</v>
      </c>
      <c r="K238" s="27" t="str">
        <f t="shared" ref="K238:L238" si="248">IF(A238="","",WEEKDAY(B238,2))</f>
        <v/>
      </c>
      <c r="L238" s="27" t="str">
        <f t="shared" si="248"/>
        <v/>
      </c>
      <c r="M238" s="20">
        <f t="shared" si="10"/>
        <v>0</v>
      </c>
      <c r="N238" s="20">
        <f t="shared" si="14"/>
        <v>0</v>
      </c>
      <c r="O238" s="21" t="str">
        <f>IF(A238="","",IF(G238&gt;=asetukset!$B$3,G238-asetukset!$B$3,IF(AND(G238-E238&lt;=asetukset!$B$4,E238&gt;=asetukset!$B$3),1-E238,IF(AND(G238-E238&lt;=asetukset!$B$4,E238&lt;=asetukset!$B$3),asetukset!$B$6,0))))</f>
        <v/>
      </c>
      <c r="P238" s="20">
        <f>IF(F238&gt;D238,G238-asetukset!$B$5,IF(AND(D238=F238,E238&lt;=asetukset!$B$6),G238-E238,0))</f>
        <v>0</v>
      </c>
      <c r="Q238" s="19" t="str">
        <f>IF(and(K238=6,E238&gt;asetukset!$B$7),"", IF(and(K238&lt;&gt;6,L238=6,G238&lt;asetukset!$B$7),G238,IF(K238=6,asetukset!$B$7-E238,IF(K238=6,asetukset!$B$7-E238,IF(K238=6,asetukset!$B$7-E238,"")))))</f>
        <v/>
      </c>
      <c r="R238" s="19" t="str">
        <f t="shared" si="11"/>
        <v/>
      </c>
      <c r="S238" s="19" t="str">
        <f t="shared" si="12"/>
        <v/>
      </c>
      <c r="T238" s="21" t="str">
        <f>IF(A238="","",IF(SUMIFS($M$2:M238,$I$2:I238,I238,$A$2:A238,A238)&lt;=asetukset!$B$2,"",SUMIFS($M$2:M238,$I$2:I238,I238,$A$2:A238,A238)-asetukset!$B$2))</f>
        <v/>
      </c>
    </row>
    <row r="239">
      <c r="A239" s="32"/>
      <c r="B239" s="26"/>
      <c r="C239" s="26"/>
      <c r="D239" s="15">
        <f t="shared" si="2"/>
        <v>0</v>
      </c>
      <c r="E239" s="15">
        <f t="shared" si="3"/>
        <v>0</v>
      </c>
      <c r="F239" s="15">
        <f t="shared" si="4"/>
        <v>0</v>
      </c>
      <c r="G239" s="15">
        <f t="shared" si="5"/>
        <v>0</v>
      </c>
      <c r="H239" s="18" t="str">
        <f t="shared" si="6"/>
        <v/>
      </c>
      <c r="I239" s="18" t="str">
        <f t="shared" si="7"/>
        <v/>
      </c>
      <c r="J239" s="18" t="str">
        <f t="shared" si="8"/>
        <v>-</v>
      </c>
      <c r="K239" s="27" t="str">
        <f t="shared" ref="K239:L239" si="249">IF(A239="","",WEEKDAY(B239,2))</f>
        <v/>
      </c>
      <c r="L239" s="27" t="str">
        <f t="shared" si="249"/>
        <v/>
      </c>
      <c r="M239" s="20">
        <f t="shared" si="10"/>
        <v>0</v>
      </c>
      <c r="N239" s="20">
        <f t="shared" si="14"/>
        <v>0</v>
      </c>
      <c r="O239" s="21" t="str">
        <f>IF(A239="","",IF(G239&gt;=asetukset!$B$3,G239-asetukset!$B$3,IF(AND(G239-E239&lt;=asetukset!$B$4,E239&gt;=asetukset!$B$3),1-E239,IF(AND(G239-E239&lt;=asetukset!$B$4,E239&lt;=asetukset!$B$3),asetukset!$B$6,0))))</f>
        <v/>
      </c>
      <c r="P239" s="20">
        <f>IF(F239&gt;D239,G239-asetukset!$B$5,IF(AND(D239=F239,E239&lt;=asetukset!$B$6),G239-E239,0))</f>
        <v>0</v>
      </c>
      <c r="Q239" s="19" t="str">
        <f>IF(and(K239=6,E239&gt;asetukset!$B$7),"", IF(and(K239&lt;&gt;6,L239=6,G239&lt;asetukset!$B$7),G239,IF(K239=6,asetukset!$B$7-E239,IF(K239=6,asetukset!$B$7-E239,IF(K239=6,asetukset!$B$7-E239,"")))))</f>
        <v/>
      </c>
      <c r="R239" s="19" t="str">
        <f t="shared" si="11"/>
        <v/>
      </c>
      <c r="S239" s="19" t="str">
        <f t="shared" si="12"/>
        <v/>
      </c>
      <c r="T239" s="21" t="str">
        <f>IF(A239="","",IF(SUMIFS($M$2:M239,$I$2:I239,I239,$A$2:A239,A239)&lt;=asetukset!$B$2,"",SUMIFS($M$2:M239,$I$2:I239,I239,$A$2:A239,A239)-asetukset!$B$2))</f>
        <v/>
      </c>
    </row>
    <row r="240">
      <c r="A240" s="32"/>
      <c r="B240" s="26"/>
      <c r="C240" s="26"/>
      <c r="D240" s="15">
        <f t="shared" si="2"/>
        <v>0</v>
      </c>
      <c r="E240" s="15">
        <f t="shared" si="3"/>
        <v>0</v>
      </c>
      <c r="F240" s="15">
        <f t="shared" si="4"/>
        <v>0</v>
      </c>
      <c r="G240" s="15">
        <f t="shared" si="5"/>
        <v>0</v>
      </c>
      <c r="H240" s="18" t="str">
        <f t="shared" si="6"/>
        <v/>
      </c>
      <c r="I240" s="18" t="str">
        <f t="shared" si="7"/>
        <v/>
      </c>
      <c r="J240" s="18" t="str">
        <f t="shared" si="8"/>
        <v>-</v>
      </c>
      <c r="K240" s="27" t="str">
        <f t="shared" ref="K240:L240" si="250">IF(A240="","",WEEKDAY(B240,2))</f>
        <v/>
      </c>
      <c r="L240" s="27" t="str">
        <f t="shared" si="250"/>
        <v/>
      </c>
      <c r="M240" s="20">
        <f t="shared" si="10"/>
        <v>0</v>
      </c>
      <c r="N240" s="20">
        <f t="shared" si="14"/>
        <v>0</v>
      </c>
      <c r="O240" s="21" t="str">
        <f>IF(A240="","",IF(G240&gt;=asetukset!$B$3,G240-asetukset!$B$3,IF(AND(G240-E240&lt;=asetukset!$B$4,E240&gt;=asetukset!$B$3),1-E240,IF(AND(G240-E240&lt;=asetukset!$B$4,E240&lt;=asetukset!$B$3),asetukset!$B$6,0))))</f>
        <v/>
      </c>
      <c r="P240" s="20">
        <f>IF(F240&gt;D240,G240-asetukset!$B$5,IF(AND(D240=F240,E240&lt;=asetukset!$B$6),G240-E240,0))</f>
        <v>0</v>
      </c>
      <c r="Q240" s="19" t="str">
        <f>IF(and(K240=6,E240&gt;asetukset!$B$7),"", IF(and(K240&lt;&gt;6,L240=6,G240&lt;asetukset!$B$7),G240,IF(K240=6,asetukset!$B$7-E240,IF(K240=6,asetukset!$B$7-E240,IF(K240=6,asetukset!$B$7-E240,"")))))</f>
        <v/>
      </c>
      <c r="R240" s="19" t="str">
        <f t="shared" si="11"/>
        <v/>
      </c>
      <c r="S240" s="19" t="str">
        <f t="shared" si="12"/>
        <v/>
      </c>
      <c r="T240" s="21" t="str">
        <f>IF(A240="","",IF(SUMIFS($M$2:M240,$I$2:I240,I240,$A$2:A240,A240)&lt;=asetukset!$B$2,"",SUMIFS($M$2:M240,$I$2:I240,I240,$A$2:A240,A240)-asetukset!$B$2))</f>
        <v/>
      </c>
    </row>
    <row r="241">
      <c r="A241" s="32"/>
      <c r="B241" s="26"/>
      <c r="C241" s="26"/>
      <c r="D241" s="15">
        <f t="shared" si="2"/>
        <v>0</v>
      </c>
      <c r="E241" s="15">
        <f t="shared" si="3"/>
        <v>0</v>
      </c>
      <c r="F241" s="15">
        <f t="shared" si="4"/>
        <v>0</v>
      </c>
      <c r="G241" s="15">
        <f t="shared" si="5"/>
        <v>0</v>
      </c>
      <c r="H241" s="18" t="str">
        <f t="shared" si="6"/>
        <v/>
      </c>
      <c r="I241" s="18" t="str">
        <f t="shared" si="7"/>
        <v/>
      </c>
      <c r="J241" s="18" t="str">
        <f t="shared" si="8"/>
        <v>-</v>
      </c>
      <c r="K241" s="27" t="str">
        <f t="shared" ref="K241:L241" si="251">IF(A241="","",WEEKDAY(B241,2))</f>
        <v/>
      </c>
      <c r="L241" s="27" t="str">
        <f t="shared" si="251"/>
        <v/>
      </c>
      <c r="M241" s="20">
        <f t="shared" si="10"/>
        <v>0</v>
      </c>
      <c r="N241" s="20">
        <f t="shared" si="14"/>
        <v>0</v>
      </c>
      <c r="O241" s="21" t="str">
        <f>IF(A241="","",IF(G241&gt;=asetukset!$B$3,G241-asetukset!$B$3,IF(AND(G241-E241&lt;=asetukset!$B$4,E241&gt;=asetukset!$B$3),1-E241,IF(AND(G241-E241&lt;=asetukset!$B$4,E241&lt;=asetukset!$B$3),asetukset!$B$6,0))))</f>
        <v/>
      </c>
      <c r="P241" s="20">
        <f>IF(F241&gt;D241,G241-asetukset!$B$5,IF(AND(D241=F241,E241&lt;=asetukset!$B$6),G241-E241,0))</f>
        <v>0</v>
      </c>
      <c r="Q241" s="19" t="str">
        <f>IF(and(K241=6,E241&gt;asetukset!$B$7),"", IF(and(K241&lt;&gt;6,L241=6,G241&lt;asetukset!$B$7),G241,IF(K241=6,asetukset!$B$7-E241,IF(K241=6,asetukset!$B$7-E241,IF(K241=6,asetukset!$B$7-E241,"")))))</f>
        <v/>
      </c>
      <c r="R241" s="19" t="str">
        <f t="shared" si="11"/>
        <v/>
      </c>
      <c r="S241" s="19" t="str">
        <f t="shared" si="12"/>
        <v/>
      </c>
      <c r="T241" s="21" t="str">
        <f>IF(A241="","",IF(SUMIFS($M$2:M241,$I$2:I241,I241,$A$2:A241,A241)&lt;=asetukset!$B$2,"",SUMIFS($M$2:M241,$I$2:I241,I241,$A$2:A241,A241)-asetukset!$B$2))</f>
        <v/>
      </c>
    </row>
    <row r="242">
      <c r="A242" s="32"/>
      <c r="B242" s="26"/>
      <c r="C242" s="26"/>
      <c r="D242" s="15">
        <f t="shared" si="2"/>
        <v>0</v>
      </c>
      <c r="E242" s="15">
        <f t="shared" si="3"/>
        <v>0</v>
      </c>
      <c r="F242" s="15">
        <f t="shared" si="4"/>
        <v>0</v>
      </c>
      <c r="G242" s="15">
        <f t="shared" si="5"/>
        <v>0</v>
      </c>
      <c r="H242" s="18" t="str">
        <f t="shared" si="6"/>
        <v/>
      </c>
      <c r="I242" s="18" t="str">
        <f t="shared" si="7"/>
        <v/>
      </c>
      <c r="J242" s="18" t="str">
        <f t="shared" si="8"/>
        <v>-</v>
      </c>
      <c r="K242" s="27" t="str">
        <f t="shared" ref="K242:L242" si="252">IF(A242="","",WEEKDAY(B242,2))</f>
        <v/>
      </c>
      <c r="L242" s="27" t="str">
        <f t="shared" si="252"/>
        <v/>
      </c>
      <c r="M242" s="20">
        <f t="shared" si="10"/>
        <v>0</v>
      </c>
      <c r="N242" s="20">
        <f t="shared" si="14"/>
        <v>0</v>
      </c>
      <c r="O242" s="21" t="str">
        <f>IF(A242="","",IF(G242&gt;=asetukset!$B$3,G242-asetukset!$B$3,IF(AND(G242-E242&lt;=asetukset!$B$4,E242&gt;=asetukset!$B$3),1-E242,IF(AND(G242-E242&lt;=asetukset!$B$4,E242&lt;=asetukset!$B$3),asetukset!$B$6,0))))</f>
        <v/>
      </c>
      <c r="P242" s="20">
        <f>IF(F242&gt;D242,G242-asetukset!$B$5,IF(AND(D242=F242,E242&lt;=asetukset!$B$6),G242-E242,0))</f>
        <v>0</v>
      </c>
      <c r="Q242" s="19" t="str">
        <f>IF(and(K242=6,E242&gt;asetukset!$B$7),"", IF(and(K242&lt;&gt;6,L242=6,G242&lt;asetukset!$B$7),G242,IF(K242=6,asetukset!$B$7-E242,IF(K242=6,asetukset!$B$7-E242,IF(K242=6,asetukset!$B$7-E242,"")))))</f>
        <v/>
      </c>
      <c r="R242" s="19" t="str">
        <f t="shared" si="11"/>
        <v/>
      </c>
      <c r="S242" s="19" t="str">
        <f t="shared" si="12"/>
        <v/>
      </c>
      <c r="T242" s="21" t="str">
        <f>IF(A242="","",IF(SUMIFS($M$2:M242,$I$2:I242,I242,$A$2:A242,A242)&lt;=asetukset!$B$2,"",SUMIFS($M$2:M242,$I$2:I242,I242,$A$2:A242,A242)-asetukset!$B$2))</f>
        <v/>
      </c>
    </row>
    <row r="243">
      <c r="A243" s="32"/>
      <c r="B243" s="26"/>
      <c r="C243" s="26"/>
      <c r="D243" s="15">
        <f t="shared" si="2"/>
        <v>0</v>
      </c>
      <c r="E243" s="15">
        <f t="shared" si="3"/>
        <v>0</v>
      </c>
      <c r="F243" s="15">
        <f t="shared" si="4"/>
        <v>0</v>
      </c>
      <c r="G243" s="15">
        <f t="shared" si="5"/>
        <v>0</v>
      </c>
      <c r="H243" s="18" t="str">
        <f t="shared" si="6"/>
        <v/>
      </c>
      <c r="I243" s="18" t="str">
        <f t="shared" si="7"/>
        <v/>
      </c>
      <c r="J243" s="18" t="str">
        <f t="shared" si="8"/>
        <v>-</v>
      </c>
      <c r="K243" s="27" t="str">
        <f t="shared" ref="K243:L243" si="253">IF(A243="","",WEEKDAY(B243,2))</f>
        <v/>
      </c>
      <c r="L243" s="27" t="str">
        <f t="shared" si="253"/>
        <v/>
      </c>
      <c r="M243" s="20">
        <f t="shared" si="10"/>
        <v>0</v>
      </c>
      <c r="N243" s="20">
        <f t="shared" si="14"/>
        <v>0</v>
      </c>
      <c r="O243" s="21" t="str">
        <f>IF(A243="","",IF(G243&gt;=asetukset!$B$3,G243-asetukset!$B$3,IF(AND(G243-E243&lt;=asetukset!$B$4,E243&gt;=asetukset!$B$3),1-E243,IF(AND(G243-E243&lt;=asetukset!$B$4,E243&lt;=asetukset!$B$3),asetukset!$B$6,0))))</f>
        <v/>
      </c>
      <c r="P243" s="20">
        <f>IF(F243&gt;D243,G243-asetukset!$B$5,IF(AND(D243=F243,E243&lt;=asetukset!$B$6),G243-E243,0))</f>
        <v>0</v>
      </c>
      <c r="Q243" s="19" t="str">
        <f>IF(and(K243=6,E243&gt;asetukset!$B$7),"", IF(and(K243&lt;&gt;6,L243=6,G243&lt;asetukset!$B$7),G243,IF(K243=6,asetukset!$B$7-E243,IF(K243=6,asetukset!$B$7-E243,IF(K243=6,asetukset!$B$7-E243,"")))))</f>
        <v/>
      </c>
      <c r="R243" s="19" t="str">
        <f t="shared" si="11"/>
        <v/>
      </c>
      <c r="S243" s="19" t="str">
        <f t="shared" si="12"/>
        <v/>
      </c>
      <c r="T243" s="21" t="str">
        <f>IF(A243="","",IF(SUMIFS($M$2:M243,$I$2:I243,I243,$A$2:A243,A243)&lt;=asetukset!$B$2,"",SUMIFS($M$2:M243,$I$2:I243,I243,$A$2:A243,A243)-asetukset!$B$2))</f>
        <v/>
      </c>
    </row>
    <row r="244">
      <c r="A244" s="32"/>
      <c r="B244" s="26"/>
      <c r="C244" s="26"/>
      <c r="D244" s="15">
        <f t="shared" si="2"/>
        <v>0</v>
      </c>
      <c r="E244" s="15">
        <f t="shared" si="3"/>
        <v>0</v>
      </c>
      <c r="F244" s="15">
        <f t="shared" si="4"/>
        <v>0</v>
      </c>
      <c r="G244" s="15">
        <f t="shared" si="5"/>
        <v>0</v>
      </c>
      <c r="H244" s="18" t="str">
        <f t="shared" si="6"/>
        <v/>
      </c>
      <c r="I244" s="18" t="str">
        <f t="shared" si="7"/>
        <v/>
      </c>
      <c r="J244" s="18" t="str">
        <f t="shared" si="8"/>
        <v>-</v>
      </c>
      <c r="K244" s="27" t="str">
        <f t="shared" ref="K244:L244" si="254">IF(A244="","",WEEKDAY(B244,2))</f>
        <v/>
      </c>
      <c r="L244" s="27" t="str">
        <f t="shared" si="254"/>
        <v/>
      </c>
      <c r="M244" s="20">
        <f t="shared" si="10"/>
        <v>0</v>
      </c>
      <c r="N244" s="20">
        <f t="shared" si="14"/>
        <v>0</v>
      </c>
      <c r="O244" s="21" t="str">
        <f>IF(A244="","",IF(G244&gt;=asetukset!$B$3,G244-asetukset!$B$3,IF(AND(G244-E244&lt;=asetukset!$B$4,E244&gt;=asetukset!$B$3),1-E244,IF(AND(G244-E244&lt;=asetukset!$B$4,E244&lt;=asetukset!$B$3),asetukset!$B$6,0))))</f>
        <v/>
      </c>
      <c r="P244" s="20">
        <f>IF(F244&gt;D244,G244-asetukset!$B$5,IF(AND(D244=F244,E244&lt;=asetukset!$B$6),G244-E244,0))</f>
        <v>0</v>
      </c>
      <c r="Q244" s="19" t="str">
        <f>IF(and(K244=6,E244&gt;asetukset!$B$7),"", IF(and(K244&lt;&gt;6,L244=6,G244&lt;asetukset!$B$7),G244,IF(K244=6,asetukset!$B$7-E244,IF(K244=6,asetukset!$B$7-E244,IF(K244=6,asetukset!$B$7-E244,"")))))</f>
        <v/>
      </c>
      <c r="R244" s="19" t="str">
        <f t="shared" si="11"/>
        <v/>
      </c>
      <c r="S244" s="19" t="str">
        <f t="shared" si="12"/>
        <v/>
      </c>
      <c r="T244" s="21" t="str">
        <f>IF(A244="","",IF(SUMIFS($M$2:M244,$I$2:I244,I244,$A$2:A244,A244)&lt;=asetukset!$B$2,"",SUMIFS($M$2:M244,$I$2:I244,I244,$A$2:A244,A244)-asetukset!$B$2))</f>
        <v/>
      </c>
    </row>
    <row r="245">
      <c r="A245" s="32"/>
      <c r="B245" s="26"/>
      <c r="C245" s="26"/>
      <c r="D245" s="15">
        <f t="shared" si="2"/>
        <v>0</v>
      </c>
      <c r="E245" s="15">
        <f t="shared" si="3"/>
        <v>0</v>
      </c>
      <c r="F245" s="15">
        <f t="shared" si="4"/>
        <v>0</v>
      </c>
      <c r="G245" s="15">
        <f t="shared" si="5"/>
        <v>0</v>
      </c>
      <c r="H245" s="18" t="str">
        <f t="shared" si="6"/>
        <v/>
      </c>
      <c r="I245" s="18" t="str">
        <f t="shared" si="7"/>
        <v/>
      </c>
      <c r="J245" s="18" t="str">
        <f t="shared" si="8"/>
        <v>-</v>
      </c>
      <c r="K245" s="27" t="str">
        <f t="shared" ref="K245:L245" si="255">IF(A245="","",WEEKDAY(B245,2))</f>
        <v/>
      </c>
      <c r="L245" s="27" t="str">
        <f t="shared" si="255"/>
        <v/>
      </c>
      <c r="M245" s="20">
        <f t="shared" si="10"/>
        <v>0</v>
      </c>
      <c r="N245" s="20">
        <f t="shared" si="14"/>
        <v>0</v>
      </c>
      <c r="O245" s="21" t="str">
        <f>IF(A245="","",IF(G245&gt;=asetukset!$B$3,G245-asetukset!$B$3,IF(AND(G245-E245&lt;=asetukset!$B$4,E245&gt;=asetukset!$B$3),1-E245,IF(AND(G245-E245&lt;=asetukset!$B$4,E245&lt;=asetukset!$B$3),asetukset!$B$6,0))))</f>
        <v/>
      </c>
      <c r="P245" s="20">
        <f>IF(F245&gt;D245,G245-asetukset!$B$5,IF(AND(D245=F245,E245&lt;=asetukset!$B$6),G245-E245,0))</f>
        <v>0</v>
      </c>
      <c r="Q245" s="19" t="str">
        <f>IF(and(K245=6,E245&gt;asetukset!$B$7),"", IF(and(K245&lt;&gt;6,L245=6,G245&lt;asetukset!$B$7),G245,IF(K245=6,asetukset!$B$7-E245,IF(K245=6,asetukset!$B$7-E245,IF(K245=6,asetukset!$B$7-E245,"")))))</f>
        <v/>
      </c>
      <c r="R245" s="19" t="str">
        <f t="shared" si="11"/>
        <v/>
      </c>
      <c r="S245" s="19" t="str">
        <f t="shared" si="12"/>
        <v/>
      </c>
      <c r="T245" s="21" t="str">
        <f>IF(A245="","",IF(SUMIFS($M$2:M245,$I$2:I245,I245,$A$2:A245,A245)&lt;=asetukset!$B$2,"",SUMIFS($M$2:M245,$I$2:I245,I245,$A$2:A245,A245)-asetukset!$B$2))</f>
        <v/>
      </c>
    </row>
    <row r="246">
      <c r="A246" s="32"/>
      <c r="B246" s="26"/>
      <c r="C246" s="26"/>
      <c r="D246" s="15">
        <f t="shared" si="2"/>
        <v>0</v>
      </c>
      <c r="E246" s="15">
        <f t="shared" si="3"/>
        <v>0</v>
      </c>
      <c r="F246" s="15">
        <f t="shared" si="4"/>
        <v>0</v>
      </c>
      <c r="G246" s="15">
        <f t="shared" si="5"/>
        <v>0</v>
      </c>
      <c r="H246" s="18" t="str">
        <f t="shared" si="6"/>
        <v/>
      </c>
      <c r="I246" s="18" t="str">
        <f t="shared" si="7"/>
        <v/>
      </c>
      <c r="J246" s="18" t="str">
        <f t="shared" si="8"/>
        <v>-</v>
      </c>
      <c r="K246" s="27" t="str">
        <f t="shared" ref="K246:L246" si="256">IF(A246="","",WEEKDAY(B246,2))</f>
        <v/>
      </c>
      <c r="L246" s="27" t="str">
        <f t="shared" si="256"/>
        <v/>
      </c>
      <c r="M246" s="20">
        <f t="shared" si="10"/>
        <v>0</v>
      </c>
      <c r="N246" s="20">
        <f t="shared" si="14"/>
        <v>0</v>
      </c>
      <c r="O246" s="21" t="str">
        <f>IF(A246="","",IF(G246&gt;=asetukset!$B$3,G246-asetukset!$B$3,IF(AND(G246-E246&lt;=asetukset!$B$4,E246&gt;=asetukset!$B$3),1-E246,IF(AND(G246-E246&lt;=asetukset!$B$4,E246&lt;=asetukset!$B$3),asetukset!$B$6,0))))</f>
        <v/>
      </c>
      <c r="P246" s="20">
        <f>IF(F246&gt;D246,G246-asetukset!$B$5,IF(AND(D246=F246,E246&lt;=asetukset!$B$6),G246-E246,0))</f>
        <v>0</v>
      </c>
      <c r="Q246" s="19" t="str">
        <f>IF(and(K246=6,E246&gt;asetukset!$B$7),"", IF(and(K246&lt;&gt;6,L246=6,G246&lt;asetukset!$B$7),G246,IF(K246=6,asetukset!$B$7-E246,IF(K246=6,asetukset!$B$7-E246,IF(K246=6,asetukset!$B$7-E246,"")))))</f>
        <v/>
      </c>
      <c r="R246" s="19" t="str">
        <f t="shared" si="11"/>
        <v/>
      </c>
      <c r="S246" s="19" t="str">
        <f t="shared" si="12"/>
        <v/>
      </c>
      <c r="T246" s="21" t="str">
        <f>IF(A246="","",IF(SUMIFS($M$2:M246,$I$2:I246,I246,$A$2:A246,A246)&lt;=asetukset!$B$2,"",SUMIFS($M$2:M246,$I$2:I246,I246,$A$2:A246,A246)-asetukset!$B$2))</f>
        <v/>
      </c>
    </row>
    <row r="247">
      <c r="A247" s="32"/>
      <c r="B247" s="26"/>
      <c r="C247" s="26"/>
      <c r="D247" s="15">
        <f t="shared" si="2"/>
        <v>0</v>
      </c>
      <c r="E247" s="15">
        <f t="shared" si="3"/>
        <v>0</v>
      </c>
      <c r="F247" s="15">
        <f t="shared" si="4"/>
        <v>0</v>
      </c>
      <c r="G247" s="15">
        <f t="shared" si="5"/>
        <v>0</v>
      </c>
      <c r="H247" s="18" t="str">
        <f t="shared" si="6"/>
        <v/>
      </c>
      <c r="I247" s="18" t="str">
        <f t="shared" si="7"/>
        <v/>
      </c>
      <c r="J247" s="18" t="str">
        <f t="shared" si="8"/>
        <v>-</v>
      </c>
      <c r="K247" s="27" t="str">
        <f t="shared" ref="K247:L247" si="257">IF(A247="","",WEEKDAY(B247,2))</f>
        <v/>
      </c>
      <c r="L247" s="27" t="str">
        <f t="shared" si="257"/>
        <v/>
      </c>
      <c r="M247" s="20">
        <f t="shared" si="10"/>
        <v>0</v>
      </c>
      <c r="N247" s="20">
        <f t="shared" si="14"/>
        <v>0</v>
      </c>
      <c r="O247" s="21" t="str">
        <f>IF(A247="","",IF(G247&gt;=asetukset!$B$3,G247-asetukset!$B$3,IF(AND(G247-E247&lt;=asetukset!$B$4,E247&gt;=asetukset!$B$3),1-E247,IF(AND(G247-E247&lt;=asetukset!$B$4,E247&lt;=asetukset!$B$3),asetukset!$B$6,0))))</f>
        <v/>
      </c>
      <c r="P247" s="20">
        <f>IF(F247&gt;D247,G247-asetukset!$B$5,IF(AND(D247=F247,E247&lt;=asetukset!$B$6),G247-E247,0))</f>
        <v>0</v>
      </c>
      <c r="Q247" s="19" t="str">
        <f>IF(and(K247=6,E247&gt;asetukset!$B$7),"", IF(and(K247&lt;&gt;6,L247=6,G247&lt;asetukset!$B$7),G247,IF(K247=6,asetukset!$B$7-E247,IF(K247=6,asetukset!$B$7-E247,IF(K247=6,asetukset!$B$7-E247,"")))))</f>
        <v/>
      </c>
      <c r="R247" s="19" t="str">
        <f t="shared" si="11"/>
        <v/>
      </c>
      <c r="S247" s="19" t="str">
        <f t="shared" si="12"/>
        <v/>
      </c>
      <c r="T247" s="21" t="str">
        <f>IF(A247="","",IF(SUMIFS($M$2:M247,$I$2:I247,I247,$A$2:A247,A247)&lt;=asetukset!$B$2,"",SUMIFS($M$2:M247,$I$2:I247,I247,$A$2:A247,A247)-asetukset!$B$2))</f>
        <v/>
      </c>
    </row>
    <row r="248">
      <c r="A248" s="32"/>
      <c r="B248" s="26"/>
      <c r="C248" s="26"/>
      <c r="D248" s="15">
        <f t="shared" si="2"/>
        <v>0</v>
      </c>
      <c r="E248" s="15">
        <f t="shared" si="3"/>
        <v>0</v>
      </c>
      <c r="F248" s="15">
        <f t="shared" si="4"/>
        <v>0</v>
      </c>
      <c r="G248" s="15">
        <f t="shared" si="5"/>
        <v>0</v>
      </c>
      <c r="H248" s="18" t="str">
        <f t="shared" si="6"/>
        <v/>
      </c>
      <c r="I248" s="18" t="str">
        <f t="shared" si="7"/>
        <v/>
      </c>
      <c r="J248" s="18" t="str">
        <f t="shared" si="8"/>
        <v>-</v>
      </c>
      <c r="K248" s="27" t="str">
        <f t="shared" ref="K248:L248" si="258">IF(A248="","",WEEKDAY(B248,2))</f>
        <v/>
      </c>
      <c r="L248" s="27" t="str">
        <f t="shared" si="258"/>
        <v/>
      </c>
      <c r="M248" s="20">
        <f t="shared" si="10"/>
        <v>0</v>
      </c>
      <c r="N248" s="20">
        <f t="shared" si="14"/>
        <v>0</v>
      </c>
      <c r="O248" s="21" t="str">
        <f>IF(A248="","",IF(G248&gt;=asetukset!$B$3,G248-asetukset!$B$3,IF(AND(G248-E248&lt;=asetukset!$B$4,E248&gt;=asetukset!$B$3),1-E248,IF(AND(G248-E248&lt;=asetukset!$B$4,E248&lt;=asetukset!$B$3),asetukset!$B$6,0))))</f>
        <v/>
      </c>
      <c r="P248" s="20">
        <f>IF(F248&gt;D248,G248-asetukset!$B$5,IF(AND(D248=F248,E248&lt;=asetukset!$B$6),G248-E248,0))</f>
        <v>0</v>
      </c>
      <c r="Q248" s="19" t="str">
        <f>IF(and(K248=6,E248&gt;asetukset!$B$7),"", IF(and(K248&lt;&gt;6,L248=6,G248&lt;asetukset!$B$7),G248,IF(K248=6,asetukset!$B$7-E248,IF(K248=6,asetukset!$B$7-E248,IF(K248=6,asetukset!$B$7-E248,"")))))</f>
        <v/>
      </c>
      <c r="R248" s="19" t="str">
        <f t="shared" si="11"/>
        <v/>
      </c>
      <c r="S248" s="19" t="str">
        <f t="shared" si="12"/>
        <v/>
      </c>
      <c r="T248" s="21" t="str">
        <f>IF(A248="","",IF(SUMIFS($M$2:M248,$I$2:I248,I248,$A$2:A248,A248)&lt;=asetukset!$B$2,"",SUMIFS($M$2:M248,$I$2:I248,I248,$A$2:A248,A248)-asetukset!$B$2))</f>
        <v/>
      </c>
    </row>
    <row r="249">
      <c r="A249" s="32"/>
      <c r="B249" s="26"/>
      <c r="C249" s="26"/>
      <c r="D249" s="15">
        <f t="shared" si="2"/>
        <v>0</v>
      </c>
      <c r="E249" s="15">
        <f t="shared" si="3"/>
        <v>0</v>
      </c>
      <c r="F249" s="15">
        <f t="shared" si="4"/>
        <v>0</v>
      </c>
      <c r="G249" s="15">
        <f t="shared" si="5"/>
        <v>0</v>
      </c>
      <c r="H249" s="18" t="str">
        <f t="shared" si="6"/>
        <v/>
      </c>
      <c r="I249" s="18" t="str">
        <f t="shared" si="7"/>
        <v/>
      </c>
      <c r="J249" s="18" t="str">
        <f t="shared" si="8"/>
        <v>-</v>
      </c>
      <c r="K249" s="27" t="str">
        <f t="shared" ref="K249:L249" si="259">IF(A249="","",WEEKDAY(B249,2))</f>
        <v/>
      </c>
      <c r="L249" s="27" t="str">
        <f t="shared" si="259"/>
        <v/>
      </c>
      <c r="M249" s="20">
        <f t="shared" si="10"/>
        <v>0</v>
      </c>
      <c r="N249" s="20">
        <f t="shared" si="14"/>
        <v>0</v>
      </c>
      <c r="O249" s="21" t="str">
        <f>IF(A249="","",IF(G249&gt;=asetukset!$B$3,G249-asetukset!$B$3,IF(AND(G249-E249&lt;=asetukset!$B$4,E249&gt;=asetukset!$B$3),1-E249,IF(AND(G249-E249&lt;=asetukset!$B$4,E249&lt;=asetukset!$B$3),asetukset!$B$6,0))))</f>
        <v/>
      </c>
      <c r="P249" s="20">
        <f>IF(F249&gt;D249,G249-asetukset!$B$5,IF(AND(D249=F249,E249&lt;=asetukset!$B$6),G249-E249,0))</f>
        <v>0</v>
      </c>
      <c r="Q249" s="19" t="str">
        <f>IF(and(K249=6,E249&gt;asetukset!$B$7),"", IF(and(K249&lt;&gt;6,L249=6,G249&lt;asetukset!$B$7),G249,IF(K249=6,asetukset!$B$7-E249,IF(K249=6,asetukset!$B$7-E249,IF(K249=6,asetukset!$B$7-E249,"")))))</f>
        <v/>
      </c>
      <c r="R249" s="19" t="str">
        <f t="shared" si="11"/>
        <v/>
      </c>
      <c r="S249" s="19" t="str">
        <f t="shared" si="12"/>
        <v/>
      </c>
      <c r="T249" s="21" t="str">
        <f>IF(A249="","",IF(SUMIFS($M$2:M249,$I$2:I249,I249,$A$2:A249,A249)&lt;=asetukset!$B$2,"",SUMIFS($M$2:M249,$I$2:I249,I249,$A$2:A249,A249)-asetukset!$B$2))</f>
        <v/>
      </c>
    </row>
    <row r="250">
      <c r="A250" s="32"/>
      <c r="B250" s="26"/>
      <c r="C250" s="26"/>
      <c r="D250" s="15">
        <f t="shared" si="2"/>
        <v>0</v>
      </c>
      <c r="E250" s="15">
        <f t="shared" si="3"/>
        <v>0</v>
      </c>
      <c r="F250" s="15">
        <f t="shared" si="4"/>
        <v>0</v>
      </c>
      <c r="G250" s="15">
        <f t="shared" si="5"/>
        <v>0</v>
      </c>
      <c r="H250" s="18" t="str">
        <f t="shared" si="6"/>
        <v/>
      </c>
      <c r="I250" s="18" t="str">
        <f t="shared" si="7"/>
        <v/>
      </c>
      <c r="J250" s="18" t="str">
        <f t="shared" si="8"/>
        <v>-</v>
      </c>
      <c r="K250" s="27" t="str">
        <f t="shared" ref="K250:L250" si="260">IF(A250="","",WEEKDAY(B250,2))</f>
        <v/>
      </c>
      <c r="L250" s="27" t="str">
        <f t="shared" si="260"/>
        <v/>
      </c>
      <c r="M250" s="20">
        <f t="shared" si="10"/>
        <v>0</v>
      </c>
      <c r="N250" s="20">
        <f t="shared" si="14"/>
        <v>0</v>
      </c>
      <c r="O250" s="21" t="str">
        <f>IF(A250="","",IF(G250&gt;=asetukset!$B$3,G250-asetukset!$B$3,IF(AND(G250-E250&lt;=asetukset!$B$4,E250&gt;=asetukset!$B$3),1-E250,IF(AND(G250-E250&lt;=asetukset!$B$4,E250&lt;=asetukset!$B$3),asetukset!$B$6,0))))</f>
        <v/>
      </c>
      <c r="P250" s="20">
        <f>IF(F250&gt;D250,G250-asetukset!$B$5,IF(AND(D250=F250,E250&lt;=asetukset!$B$6),G250-E250,0))</f>
        <v>0</v>
      </c>
      <c r="Q250" s="19" t="str">
        <f>IF(and(K250=6,E250&gt;asetukset!$B$7),"", IF(and(K250&lt;&gt;6,L250=6,G250&lt;asetukset!$B$7),G250,IF(K250=6,asetukset!$B$7-E250,IF(K250=6,asetukset!$B$7-E250,IF(K250=6,asetukset!$B$7-E250,"")))))</f>
        <v/>
      </c>
      <c r="R250" s="19" t="str">
        <f t="shared" si="11"/>
        <v/>
      </c>
      <c r="S250" s="19" t="str">
        <f t="shared" si="12"/>
        <v/>
      </c>
      <c r="T250" s="21" t="str">
        <f>IF(A250="","",IF(SUMIFS($M$2:M250,$I$2:I250,I250,$A$2:A250,A250)&lt;=asetukset!$B$2,"",SUMIFS($M$2:M250,$I$2:I250,I250,$A$2:A250,A250)-asetukset!$B$2))</f>
        <v/>
      </c>
    </row>
    <row r="251">
      <c r="A251" s="32"/>
      <c r="B251" s="26"/>
      <c r="C251" s="26"/>
      <c r="D251" s="15">
        <f t="shared" si="2"/>
        <v>0</v>
      </c>
      <c r="E251" s="15">
        <f t="shared" si="3"/>
        <v>0</v>
      </c>
      <c r="F251" s="15">
        <f t="shared" si="4"/>
        <v>0</v>
      </c>
      <c r="G251" s="15">
        <f t="shared" si="5"/>
        <v>0</v>
      </c>
      <c r="H251" s="18" t="str">
        <f t="shared" si="6"/>
        <v/>
      </c>
      <c r="I251" s="18" t="str">
        <f t="shared" si="7"/>
        <v/>
      </c>
      <c r="J251" s="18" t="str">
        <f t="shared" si="8"/>
        <v>-</v>
      </c>
      <c r="K251" s="27" t="str">
        <f t="shared" ref="K251:L251" si="261">IF(A251="","",WEEKDAY(B251,2))</f>
        <v/>
      </c>
      <c r="L251" s="27" t="str">
        <f t="shared" si="261"/>
        <v/>
      </c>
      <c r="M251" s="20">
        <f t="shared" si="10"/>
        <v>0</v>
      </c>
      <c r="N251" s="20">
        <f t="shared" si="14"/>
        <v>0</v>
      </c>
      <c r="O251" s="21" t="str">
        <f>IF(A251="","",IF(G251&gt;=asetukset!$B$3,G251-asetukset!$B$3,IF(AND(G251-E251&lt;=asetukset!$B$4,E251&gt;=asetukset!$B$3),1-E251,IF(AND(G251-E251&lt;=asetukset!$B$4,E251&lt;=asetukset!$B$3),asetukset!$B$6,0))))</f>
        <v/>
      </c>
      <c r="P251" s="20">
        <f>IF(F251&gt;D251,G251-asetukset!$B$5,IF(AND(D251=F251,E251&lt;=asetukset!$B$6),G251-E251,0))</f>
        <v>0</v>
      </c>
      <c r="Q251" s="19" t="str">
        <f>IF(and(K251=6,E251&gt;asetukset!$B$7),"", IF(and(K251&lt;&gt;6,L251=6,G251&lt;asetukset!$B$7),G251,IF(K251=6,asetukset!$B$7-E251,IF(K251=6,asetukset!$B$7-E251,IF(K251=6,asetukset!$B$7-E251,"")))))</f>
        <v/>
      </c>
      <c r="R251" s="19" t="str">
        <f t="shared" si="11"/>
        <v/>
      </c>
      <c r="S251" s="19" t="str">
        <f t="shared" si="12"/>
        <v/>
      </c>
      <c r="T251" s="21" t="str">
        <f>IF(A251="","",IF(SUMIFS($M$2:M251,$I$2:I251,I251,$A$2:A251,A251)&lt;=asetukset!$B$2,"",SUMIFS($M$2:M251,$I$2:I251,I251,$A$2:A251,A251)-asetukset!$B$2))</f>
        <v/>
      </c>
    </row>
    <row r="252">
      <c r="A252" s="32"/>
      <c r="B252" s="26"/>
      <c r="C252" s="26"/>
      <c r="D252" s="15">
        <f t="shared" si="2"/>
        <v>0</v>
      </c>
      <c r="E252" s="15">
        <f t="shared" si="3"/>
        <v>0</v>
      </c>
      <c r="F252" s="15">
        <f t="shared" si="4"/>
        <v>0</v>
      </c>
      <c r="G252" s="15">
        <f t="shared" si="5"/>
        <v>0</v>
      </c>
      <c r="H252" s="18" t="str">
        <f t="shared" si="6"/>
        <v/>
      </c>
      <c r="I252" s="18" t="str">
        <f t="shared" si="7"/>
        <v/>
      </c>
      <c r="J252" s="18" t="str">
        <f t="shared" si="8"/>
        <v>-</v>
      </c>
      <c r="K252" s="27" t="str">
        <f t="shared" ref="K252:L252" si="262">IF(A252="","",WEEKDAY(B252,2))</f>
        <v/>
      </c>
      <c r="L252" s="27" t="str">
        <f t="shared" si="262"/>
        <v/>
      </c>
      <c r="M252" s="20">
        <f t="shared" si="10"/>
        <v>0</v>
      </c>
      <c r="N252" s="20">
        <f t="shared" si="14"/>
        <v>0</v>
      </c>
      <c r="O252" s="21" t="str">
        <f>IF(A252="","",IF(G252&gt;=asetukset!$B$3,G252-asetukset!$B$3,IF(AND(G252-E252&lt;=asetukset!$B$4,E252&gt;=asetukset!$B$3),1-E252,IF(AND(G252-E252&lt;=asetukset!$B$4,E252&lt;=asetukset!$B$3),asetukset!$B$6,0))))</f>
        <v/>
      </c>
      <c r="P252" s="20">
        <f>IF(F252&gt;D252,G252-asetukset!$B$5,IF(AND(D252=F252,E252&lt;=asetukset!$B$6),G252-E252,0))</f>
        <v>0</v>
      </c>
      <c r="Q252" s="19" t="str">
        <f>IF(and(K252=6,E252&gt;asetukset!$B$7),"", IF(and(K252&lt;&gt;6,L252=6,G252&lt;asetukset!$B$7),G252,IF(K252=6,asetukset!$B$7-E252,IF(K252=6,asetukset!$B$7-E252,IF(K252=6,asetukset!$B$7-E252,"")))))</f>
        <v/>
      </c>
      <c r="R252" s="19" t="str">
        <f t="shared" si="11"/>
        <v/>
      </c>
      <c r="S252" s="19" t="str">
        <f t="shared" si="12"/>
        <v/>
      </c>
      <c r="T252" s="21" t="str">
        <f>IF(A252="","",IF(SUMIFS($M$2:M252,$I$2:I252,I252,$A$2:A252,A252)&lt;=asetukset!$B$2,"",SUMIFS($M$2:M252,$I$2:I252,I252,$A$2:A252,A252)-asetukset!$B$2))</f>
        <v/>
      </c>
    </row>
    <row r="253">
      <c r="A253" s="32"/>
      <c r="B253" s="26"/>
      <c r="C253" s="26"/>
      <c r="D253" s="15">
        <f t="shared" si="2"/>
        <v>0</v>
      </c>
      <c r="E253" s="15">
        <f t="shared" si="3"/>
        <v>0</v>
      </c>
      <c r="F253" s="15">
        <f t="shared" si="4"/>
        <v>0</v>
      </c>
      <c r="G253" s="15">
        <f t="shared" si="5"/>
        <v>0</v>
      </c>
      <c r="H253" s="18" t="str">
        <f t="shared" si="6"/>
        <v/>
      </c>
      <c r="I253" s="18" t="str">
        <f t="shared" si="7"/>
        <v/>
      </c>
      <c r="J253" s="18" t="str">
        <f t="shared" si="8"/>
        <v>-</v>
      </c>
      <c r="K253" s="27" t="str">
        <f t="shared" ref="K253:L253" si="263">IF(A253="","",WEEKDAY(B253,2))</f>
        <v/>
      </c>
      <c r="L253" s="27" t="str">
        <f t="shared" si="263"/>
        <v/>
      </c>
      <c r="M253" s="20">
        <f t="shared" si="10"/>
        <v>0</v>
      </c>
      <c r="N253" s="20">
        <f t="shared" si="14"/>
        <v>0</v>
      </c>
      <c r="O253" s="21" t="str">
        <f>IF(A253="","",IF(G253&gt;=asetukset!$B$3,G253-asetukset!$B$3,IF(AND(G253-E253&lt;=asetukset!$B$4,E253&gt;=asetukset!$B$3),1-E253,IF(AND(G253-E253&lt;=asetukset!$B$4,E253&lt;=asetukset!$B$3),asetukset!$B$6,0))))</f>
        <v/>
      </c>
      <c r="P253" s="20">
        <f>IF(F253&gt;D253,G253-asetukset!$B$5,IF(AND(D253=F253,E253&lt;=asetukset!$B$6),G253-E253,0))</f>
        <v>0</v>
      </c>
      <c r="Q253" s="19" t="str">
        <f>IF(and(K253=6,E253&gt;asetukset!$B$7),"", IF(and(K253&lt;&gt;6,L253=6,G253&lt;asetukset!$B$7),G253,IF(K253=6,asetukset!$B$7-E253,IF(K253=6,asetukset!$B$7-E253,IF(K253=6,asetukset!$B$7-E253,"")))))</f>
        <v/>
      </c>
      <c r="R253" s="19" t="str">
        <f t="shared" si="11"/>
        <v/>
      </c>
      <c r="S253" s="19" t="str">
        <f t="shared" si="12"/>
        <v/>
      </c>
      <c r="T253" s="21" t="str">
        <f>IF(A253="","",IF(SUMIFS($M$2:M253,$I$2:I253,I253,$A$2:A253,A253)&lt;=asetukset!$B$2,"",SUMIFS($M$2:M253,$I$2:I253,I253,$A$2:A253,A253)-asetukset!$B$2))</f>
        <v/>
      </c>
    </row>
    <row r="254">
      <c r="A254" s="32"/>
      <c r="B254" s="26"/>
      <c r="C254" s="26"/>
      <c r="D254" s="15">
        <f t="shared" si="2"/>
        <v>0</v>
      </c>
      <c r="E254" s="15">
        <f t="shared" si="3"/>
        <v>0</v>
      </c>
      <c r="F254" s="15">
        <f t="shared" si="4"/>
        <v>0</v>
      </c>
      <c r="G254" s="15">
        <f t="shared" si="5"/>
        <v>0</v>
      </c>
      <c r="H254" s="18" t="str">
        <f t="shared" si="6"/>
        <v/>
      </c>
      <c r="I254" s="18" t="str">
        <f t="shared" si="7"/>
        <v/>
      </c>
      <c r="J254" s="18" t="str">
        <f t="shared" si="8"/>
        <v>-</v>
      </c>
      <c r="K254" s="27" t="str">
        <f t="shared" ref="K254:L254" si="264">IF(A254="","",WEEKDAY(B254,2))</f>
        <v/>
      </c>
      <c r="L254" s="27" t="str">
        <f t="shared" si="264"/>
        <v/>
      </c>
      <c r="M254" s="20">
        <f t="shared" si="10"/>
        <v>0</v>
      </c>
      <c r="N254" s="20">
        <f t="shared" si="14"/>
        <v>0</v>
      </c>
      <c r="O254" s="21" t="str">
        <f>IF(A254="","",IF(G254&gt;=asetukset!$B$3,G254-asetukset!$B$3,IF(AND(G254-E254&lt;=asetukset!$B$4,E254&gt;=asetukset!$B$3),1-E254,IF(AND(G254-E254&lt;=asetukset!$B$4,E254&lt;=asetukset!$B$3),asetukset!$B$6,0))))</f>
        <v/>
      </c>
      <c r="P254" s="20">
        <f>IF(F254&gt;D254,G254-asetukset!$B$5,IF(AND(D254=F254,E254&lt;=asetukset!$B$6),G254-E254,0))</f>
        <v>0</v>
      </c>
      <c r="Q254" s="19" t="str">
        <f>IF(and(K254=6,E254&gt;asetukset!$B$7),"", IF(and(K254&lt;&gt;6,L254=6,G254&lt;asetukset!$B$7),G254,IF(K254=6,asetukset!$B$7-E254,IF(K254=6,asetukset!$B$7-E254,IF(K254=6,asetukset!$B$7-E254,"")))))</f>
        <v/>
      </c>
      <c r="R254" s="19" t="str">
        <f t="shared" si="11"/>
        <v/>
      </c>
      <c r="S254" s="19" t="str">
        <f t="shared" si="12"/>
        <v/>
      </c>
      <c r="T254" s="21" t="str">
        <f>IF(A254="","",IF(SUMIFS($M$2:M254,$I$2:I254,I254,$A$2:A254,A254)&lt;=asetukset!$B$2,"",SUMIFS($M$2:M254,$I$2:I254,I254,$A$2:A254,A254)-asetukset!$B$2))</f>
        <v/>
      </c>
    </row>
    <row r="255">
      <c r="A255" s="32"/>
      <c r="B255" s="26"/>
      <c r="C255" s="26"/>
      <c r="D255" s="15">
        <f t="shared" si="2"/>
        <v>0</v>
      </c>
      <c r="E255" s="15">
        <f t="shared" si="3"/>
        <v>0</v>
      </c>
      <c r="F255" s="15">
        <f t="shared" si="4"/>
        <v>0</v>
      </c>
      <c r="G255" s="15">
        <f t="shared" si="5"/>
        <v>0</v>
      </c>
      <c r="H255" s="18" t="str">
        <f t="shared" si="6"/>
        <v/>
      </c>
      <c r="I255" s="18" t="str">
        <f t="shared" si="7"/>
        <v/>
      </c>
      <c r="J255" s="18" t="str">
        <f t="shared" si="8"/>
        <v>-</v>
      </c>
      <c r="K255" s="27" t="str">
        <f t="shared" ref="K255:L255" si="265">IF(A255="","",WEEKDAY(B255,2))</f>
        <v/>
      </c>
      <c r="L255" s="27" t="str">
        <f t="shared" si="265"/>
        <v/>
      </c>
      <c r="M255" s="20">
        <f t="shared" si="10"/>
        <v>0</v>
      </c>
      <c r="N255" s="20">
        <f t="shared" si="14"/>
        <v>0</v>
      </c>
      <c r="O255" s="21" t="str">
        <f>IF(A255="","",IF(G255&gt;=asetukset!$B$3,G255-asetukset!$B$3,IF(AND(G255-E255&lt;=asetukset!$B$4,E255&gt;=asetukset!$B$3),1-E255,IF(AND(G255-E255&lt;=asetukset!$B$4,E255&lt;=asetukset!$B$3),asetukset!$B$6,0))))</f>
        <v/>
      </c>
      <c r="P255" s="20">
        <f>IF(F255&gt;D255,G255-asetukset!$B$5,IF(AND(D255=F255,E255&lt;=asetukset!$B$6),G255-E255,0))</f>
        <v>0</v>
      </c>
      <c r="Q255" s="19" t="str">
        <f>IF(and(K255=6,E255&gt;asetukset!$B$7),"", IF(and(K255&lt;&gt;6,L255=6,G255&lt;asetukset!$B$7),G255,IF(K255=6,asetukset!$B$7-E255,IF(K255=6,asetukset!$B$7-E255,IF(K255=6,asetukset!$B$7-E255,"")))))</f>
        <v/>
      </c>
      <c r="R255" s="19" t="str">
        <f t="shared" si="11"/>
        <v/>
      </c>
      <c r="S255" s="19" t="str">
        <f t="shared" si="12"/>
        <v/>
      </c>
      <c r="T255" s="21" t="str">
        <f>IF(A255="","",IF(SUMIFS($M$2:M255,$I$2:I255,I255,$A$2:A255,A255)&lt;=asetukset!$B$2,"",SUMIFS($M$2:M255,$I$2:I255,I255,$A$2:A255,A255)-asetukset!$B$2))</f>
        <v/>
      </c>
    </row>
    <row r="256">
      <c r="A256" s="32"/>
      <c r="B256" s="26"/>
      <c r="C256" s="26"/>
      <c r="D256" s="15">
        <f t="shared" si="2"/>
        <v>0</v>
      </c>
      <c r="E256" s="15">
        <f t="shared" si="3"/>
        <v>0</v>
      </c>
      <c r="F256" s="15">
        <f t="shared" si="4"/>
        <v>0</v>
      </c>
      <c r="G256" s="15">
        <f t="shared" si="5"/>
        <v>0</v>
      </c>
      <c r="H256" s="18" t="str">
        <f t="shared" si="6"/>
        <v/>
      </c>
      <c r="I256" s="18" t="str">
        <f t="shared" si="7"/>
        <v/>
      </c>
      <c r="J256" s="18" t="str">
        <f t="shared" si="8"/>
        <v>-</v>
      </c>
      <c r="K256" s="27" t="str">
        <f t="shared" ref="K256:L256" si="266">IF(A256="","",WEEKDAY(B256,2))</f>
        <v/>
      </c>
      <c r="L256" s="27" t="str">
        <f t="shared" si="266"/>
        <v/>
      </c>
      <c r="M256" s="20">
        <f t="shared" si="10"/>
        <v>0</v>
      </c>
      <c r="N256" s="20">
        <f t="shared" si="14"/>
        <v>0</v>
      </c>
      <c r="O256" s="21" t="str">
        <f>IF(A256="","",IF(G256&gt;=asetukset!$B$3,G256-asetukset!$B$3,IF(AND(G256-E256&lt;=asetukset!$B$4,E256&gt;=asetukset!$B$3),1-E256,IF(AND(G256-E256&lt;=asetukset!$B$4,E256&lt;=asetukset!$B$3),asetukset!$B$6,0))))</f>
        <v/>
      </c>
      <c r="P256" s="20">
        <f>IF(F256&gt;D256,G256-asetukset!$B$5,IF(AND(D256=F256,E256&lt;=asetukset!$B$6),G256-E256,0))</f>
        <v>0</v>
      </c>
      <c r="Q256" s="19" t="str">
        <f>IF(and(K256=6,E256&gt;asetukset!$B$7),"", IF(and(K256&lt;&gt;6,L256=6,G256&lt;asetukset!$B$7),G256,IF(K256=6,asetukset!$B$7-E256,IF(K256=6,asetukset!$B$7-E256,IF(K256=6,asetukset!$B$7-E256,"")))))</f>
        <v/>
      </c>
      <c r="R256" s="19" t="str">
        <f t="shared" si="11"/>
        <v/>
      </c>
      <c r="S256" s="19" t="str">
        <f t="shared" si="12"/>
        <v/>
      </c>
      <c r="T256" s="21" t="str">
        <f>IF(A256="","",IF(SUMIFS($M$2:M256,$I$2:I256,I256,$A$2:A256,A256)&lt;=asetukset!$B$2,"",SUMIFS($M$2:M256,$I$2:I256,I256,$A$2:A256,A256)-asetukset!$B$2))</f>
        <v/>
      </c>
    </row>
    <row r="257">
      <c r="A257" s="32"/>
      <c r="B257" s="26"/>
      <c r="C257" s="26"/>
      <c r="D257" s="15">
        <f t="shared" si="2"/>
        <v>0</v>
      </c>
      <c r="E257" s="15">
        <f t="shared" si="3"/>
        <v>0</v>
      </c>
      <c r="F257" s="15">
        <f t="shared" si="4"/>
        <v>0</v>
      </c>
      <c r="G257" s="15">
        <f t="shared" si="5"/>
        <v>0</v>
      </c>
      <c r="H257" s="18" t="str">
        <f t="shared" si="6"/>
        <v/>
      </c>
      <c r="I257" s="18" t="str">
        <f t="shared" si="7"/>
        <v/>
      </c>
      <c r="J257" s="18" t="str">
        <f t="shared" si="8"/>
        <v>-</v>
      </c>
      <c r="K257" s="27" t="str">
        <f t="shared" ref="K257:L257" si="267">IF(A257="","",WEEKDAY(B257,2))</f>
        <v/>
      </c>
      <c r="L257" s="27" t="str">
        <f t="shared" si="267"/>
        <v/>
      </c>
      <c r="M257" s="20">
        <f t="shared" si="10"/>
        <v>0</v>
      </c>
      <c r="N257" s="20">
        <f t="shared" si="14"/>
        <v>0</v>
      </c>
      <c r="O257" s="21" t="str">
        <f>IF(A257="","",IF(G257&gt;=asetukset!$B$3,G257-asetukset!$B$3,IF(AND(G257-E257&lt;=asetukset!$B$4,E257&gt;=asetukset!$B$3),1-E257,IF(AND(G257-E257&lt;=asetukset!$B$4,E257&lt;=asetukset!$B$3),asetukset!$B$6,0))))</f>
        <v/>
      </c>
      <c r="P257" s="20">
        <f>IF(F257&gt;D257,G257-asetukset!$B$5,IF(AND(D257=F257,E257&lt;=asetukset!$B$6),G257-E257,0))</f>
        <v>0</v>
      </c>
      <c r="Q257" s="19" t="str">
        <f>IF(and(K257=6,E257&gt;asetukset!$B$7),"", IF(and(K257&lt;&gt;6,L257=6,G257&lt;asetukset!$B$7),G257,IF(K257=6,asetukset!$B$7-E257,IF(K257=6,asetukset!$B$7-E257,IF(K257=6,asetukset!$B$7-E257,"")))))</f>
        <v/>
      </c>
      <c r="R257" s="19" t="str">
        <f t="shared" si="11"/>
        <v/>
      </c>
      <c r="S257" s="19" t="str">
        <f t="shared" si="12"/>
        <v/>
      </c>
      <c r="T257" s="21" t="str">
        <f>IF(A257="","",IF(SUMIFS($M$2:M257,$I$2:I257,I257,$A$2:A257,A257)&lt;=asetukset!$B$2,"",SUMIFS($M$2:M257,$I$2:I257,I257,$A$2:A257,A257)-asetukset!$B$2))</f>
        <v/>
      </c>
    </row>
    <row r="258">
      <c r="A258" s="32"/>
      <c r="B258" s="26"/>
      <c r="C258" s="26"/>
      <c r="D258" s="15">
        <f t="shared" si="2"/>
        <v>0</v>
      </c>
      <c r="E258" s="15">
        <f t="shared" si="3"/>
        <v>0</v>
      </c>
      <c r="F258" s="15">
        <f t="shared" si="4"/>
        <v>0</v>
      </c>
      <c r="G258" s="15">
        <f t="shared" si="5"/>
        <v>0</v>
      </c>
      <c r="H258" s="18" t="str">
        <f t="shared" si="6"/>
        <v/>
      </c>
      <c r="I258" s="18" t="str">
        <f t="shared" si="7"/>
        <v/>
      </c>
      <c r="J258" s="18" t="str">
        <f t="shared" si="8"/>
        <v>-</v>
      </c>
      <c r="K258" s="27" t="str">
        <f t="shared" ref="K258:L258" si="268">IF(A258="","",WEEKDAY(B258,2))</f>
        <v/>
      </c>
      <c r="L258" s="27" t="str">
        <f t="shared" si="268"/>
        <v/>
      </c>
      <c r="M258" s="20">
        <f t="shared" si="10"/>
        <v>0</v>
      </c>
      <c r="N258" s="20">
        <f t="shared" si="14"/>
        <v>0</v>
      </c>
      <c r="O258" s="21" t="str">
        <f>IF(A258="","",IF(G258&gt;=asetukset!$B$3,G258-asetukset!$B$3,IF(AND(G258-E258&lt;=asetukset!$B$4,E258&gt;=asetukset!$B$3),1-E258,IF(AND(G258-E258&lt;=asetukset!$B$4,E258&lt;=asetukset!$B$3),asetukset!$B$6,0))))</f>
        <v/>
      </c>
      <c r="P258" s="20">
        <f>IF(F258&gt;D258,G258-asetukset!$B$5,IF(AND(D258=F258,E258&lt;=asetukset!$B$6),G258-E258,0))</f>
        <v>0</v>
      </c>
      <c r="Q258" s="19" t="str">
        <f>IF(and(K258=6,E258&gt;asetukset!$B$7),"", IF(and(K258&lt;&gt;6,L258=6,G258&lt;asetukset!$B$7),G258,IF(K258=6,asetukset!$B$7-E258,IF(K258=6,asetukset!$B$7-E258,IF(K258=6,asetukset!$B$7-E258,"")))))</f>
        <v/>
      </c>
      <c r="R258" s="19" t="str">
        <f t="shared" si="11"/>
        <v/>
      </c>
      <c r="S258" s="19" t="str">
        <f t="shared" si="12"/>
        <v/>
      </c>
      <c r="T258" s="21" t="str">
        <f>IF(A258="","",IF(SUMIFS($M$2:M258,$I$2:I258,I258,$A$2:A258,A258)&lt;=asetukset!$B$2,"",SUMIFS($M$2:M258,$I$2:I258,I258,$A$2:A258,A258)-asetukset!$B$2))</f>
        <v/>
      </c>
    </row>
    <row r="259">
      <c r="A259" s="32"/>
      <c r="B259" s="26"/>
      <c r="C259" s="26"/>
      <c r="D259" s="15">
        <f t="shared" si="2"/>
        <v>0</v>
      </c>
      <c r="E259" s="15">
        <f t="shared" si="3"/>
        <v>0</v>
      </c>
      <c r="F259" s="15">
        <f t="shared" si="4"/>
        <v>0</v>
      </c>
      <c r="G259" s="15">
        <f t="shared" si="5"/>
        <v>0</v>
      </c>
      <c r="H259" s="18" t="str">
        <f t="shared" si="6"/>
        <v/>
      </c>
      <c r="I259" s="18" t="str">
        <f t="shared" si="7"/>
        <v/>
      </c>
      <c r="J259" s="18" t="str">
        <f t="shared" si="8"/>
        <v>-</v>
      </c>
      <c r="K259" s="27" t="str">
        <f t="shared" ref="K259:L259" si="269">IF(A259="","",WEEKDAY(B259,2))</f>
        <v/>
      </c>
      <c r="L259" s="27" t="str">
        <f t="shared" si="269"/>
        <v/>
      </c>
      <c r="M259" s="20">
        <f t="shared" si="10"/>
        <v>0</v>
      </c>
      <c r="N259" s="20">
        <f t="shared" si="14"/>
        <v>0</v>
      </c>
      <c r="O259" s="21" t="str">
        <f>IF(A259="","",IF(G259&gt;=asetukset!$B$3,G259-asetukset!$B$3,IF(AND(G259-E259&lt;=asetukset!$B$4,E259&gt;=asetukset!$B$3),1-E259,IF(AND(G259-E259&lt;=asetukset!$B$4,E259&lt;=asetukset!$B$3),asetukset!$B$6,0))))</f>
        <v/>
      </c>
      <c r="P259" s="20">
        <f>IF(F259&gt;D259,G259-asetukset!$B$5,IF(AND(D259=F259,E259&lt;=asetukset!$B$6),G259-E259,0))</f>
        <v>0</v>
      </c>
      <c r="Q259" s="19" t="str">
        <f>IF(and(K259=6,E259&gt;asetukset!$B$7),"", IF(and(K259&lt;&gt;6,L259=6,G259&lt;asetukset!$B$7),G259,IF(K259=6,asetukset!$B$7-E259,IF(K259=6,asetukset!$B$7-E259,IF(K259=6,asetukset!$B$7-E259,"")))))</f>
        <v/>
      </c>
      <c r="R259" s="19" t="str">
        <f t="shared" si="11"/>
        <v/>
      </c>
      <c r="S259" s="19" t="str">
        <f t="shared" si="12"/>
        <v/>
      </c>
      <c r="T259" s="21" t="str">
        <f>IF(A259="","",IF(SUMIFS($M$2:M259,$I$2:I259,I259,$A$2:A259,A259)&lt;=asetukset!$B$2,"",SUMIFS($M$2:M259,$I$2:I259,I259,$A$2:A259,A259)-asetukset!$B$2))</f>
        <v/>
      </c>
    </row>
    <row r="260">
      <c r="A260" s="32"/>
      <c r="B260" s="26"/>
      <c r="C260" s="26"/>
      <c r="D260" s="15">
        <f t="shared" si="2"/>
        <v>0</v>
      </c>
      <c r="E260" s="15">
        <f t="shared" si="3"/>
        <v>0</v>
      </c>
      <c r="F260" s="15">
        <f t="shared" si="4"/>
        <v>0</v>
      </c>
      <c r="G260" s="15">
        <f t="shared" si="5"/>
        <v>0</v>
      </c>
      <c r="H260" s="18" t="str">
        <f t="shared" si="6"/>
        <v/>
      </c>
      <c r="I260" s="18" t="str">
        <f t="shared" si="7"/>
        <v/>
      </c>
      <c r="J260" s="18" t="str">
        <f t="shared" si="8"/>
        <v>-</v>
      </c>
      <c r="K260" s="27" t="str">
        <f t="shared" ref="K260:L260" si="270">IF(A260="","",WEEKDAY(B260,2))</f>
        <v/>
      </c>
      <c r="L260" s="27" t="str">
        <f t="shared" si="270"/>
        <v/>
      </c>
      <c r="M260" s="20">
        <f t="shared" si="10"/>
        <v>0</v>
      </c>
      <c r="N260" s="20">
        <f t="shared" si="14"/>
        <v>0</v>
      </c>
      <c r="O260" s="21" t="str">
        <f>IF(A260="","",IF(G260&gt;=asetukset!$B$3,G260-asetukset!$B$3,IF(AND(G260-E260&lt;=asetukset!$B$4,E260&gt;=asetukset!$B$3),1-E260,IF(AND(G260-E260&lt;=asetukset!$B$4,E260&lt;=asetukset!$B$3),asetukset!$B$6,0))))</f>
        <v/>
      </c>
      <c r="P260" s="20">
        <f>IF(F260&gt;D260,G260-asetukset!$B$5,IF(AND(D260=F260,E260&lt;=asetukset!$B$6),G260-E260,0))</f>
        <v>0</v>
      </c>
      <c r="Q260" s="19" t="str">
        <f>IF(and(K260=6,E260&gt;asetukset!$B$7),"", IF(and(K260&lt;&gt;6,L260=6,G260&lt;asetukset!$B$7),G260,IF(K260=6,asetukset!$B$7-E260,IF(K260=6,asetukset!$B$7-E260,IF(K260=6,asetukset!$B$7-E260,"")))))</f>
        <v/>
      </c>
      <c r="R260" s="19" t="str">
        <f t="shared" si="11"/>
        <v/>
      </c>
      <c r="S260" s="19" t="str">
        <f t="shared" si="12"/>
        <v/>
      </c>
      <c r="T260" s="21" t="str">
        <f>IF(A260="","",IF(SUMIFS($M$2:M260,$I$2:I260,I260,$A$2:A260,A260)&lt;=asetukset!$B$2,"",SUMIFS($M$2:M260,$I$2:I260,I260,$A$2:A260,A260)-asetukset!$B$2))</f>
        <v/>
      </c>
    </row>
    <row r="261">
      <c r="A261" s="32"/>
      <c r="B261" s="26"/>
      <c r="C261" s="26"/>
      <c r="D261" s="15">
        <f t="shared" si="2"/>
        <v>0</v>
      </c>
      <c r="E261" s="15">
        <f t="shared" si="3"/>
        <v>0</v>
      </c>
      <c r="F261" s="15">
        <f t="shared" si="4"/>
        <v>0</v>
      </c>
      <c r="G261" s="15">
        <f t="shared" si="5"/>
        <v>0</v>
      </c>
      <c r="H261" s="18" t="str">
        <f t="shared" si="6"/>
        <v/>
      </c>
      <c r="I261" s="18" t="str">
        <f t="shared" si="7"/>
        <v/>
      </c>
      <c r="J261" s="18" t="str">
        <f t="shared" si="8"/>
        <v>-</v>
      </c>
      <c r="K261" s="27" t="str">
        <f t="shared" ref="K261:L261" si="271">IF(A261="","",WEEKDAY(B261,2))</f>
        <v/>
      </c>
      <c r="L261" s="27" t="str">
        <f t="shared" si="271"/>
        <v/>
      </c>
      <c r="M261" s="20">
        <f t="shared" si="10"/>
        <v>0</v>
      </c>
      <c r="N261" s="20">
        <f t="shared" si="14"/>
        <v>0</v>
      </c>
      <c r="O261" s="21" t="str">
        <f>IF(A261="","",IF(G261&gt;=asetukset!$B$3,G261-asetukset!$B$3,IF(AND(G261-E261&lt;=asetukset!$B$4,E261&gt;=asetukset!$B$3),1-E261,IF(AND(G261-E261&lt;=asetukset!$B$4,E261&lt;=asetukset!$B$3),asetukset!$B$6,0))))</f>
        <v/>
      </c>
      <c r="P261" s="20">
        <f>IF(F261&gt;D261,G261-asetukset!$B$5,IF(AND(D261=F261,E261&lt;=asetukset!$B$6),G261-E261,0))</f>
        <v>0</v>
      </c>
      <c r="Q261" s="19" t="str">
        <f>IF(and(K261=6,E261&gt;asetukset!$B$7),"", IF(and(K261&lt;&gt;6,L261=6,G261&lt;asetukset!$B$7),G261,IF(K261=6,asetukset!$B$7-E261,IF(K261=6,asetukset!$B$7-E261,IF(K261=6,asetukset!$B$7-E261,"")))))</f>
        <v/>
      </c>
      <c r="R261" s="19" t="str">
        <f t="shared" si="11"/>
        <v/>
      </c>
      <c r="S261" s="19" t="str">
        <f t="shared" si="12"/>
        <v/>
      </c>
      <c r="T261" s="21" t="str">
        <f>IF(A261="","",IF(SUMIFS($M$2:M261,$I$2:I261,I261,$A$2:A261,A261)&lt;=asetukset!$B$2,"",SUMIFS($M$2:M261,$I$2:I261,I261,$A$2:A261,A261)-asetukset!$B$2))</f>
        <v/>
      </c>
    </row>
    <row r="262">
      <c r="A262" s="32"/>
      <c r="B262" s="26"/>
      <c r="C262" s="26"/>
      <c r="D262" s="15">
        <f t="shared" si="2"/>
        <v>0</v>
      </c>
      <c r="E262" s="15">
        <f t="shared" si="3"/>
        <v>0</v>
      </c>
      <c r="F262" s="15">
        <f t="shared" si="4"/>
        <v>0</v>
      </c>
      <c r="G262" s="15">
        <f t="shared" si="5"/>
        <v>0</v>
      </c>
      <c r="H262" s="18" t="str">
        <f t="shared" si="6"/>
        <v/>
      </c>
      <c r="I262" s="18" t="str">
        <f t="shared" si="7"/>
        <v/>
      </c>
      <c r="J262" s="18" t="str">
        <f t="shared" si="8"/>
        <v>-</v>
      </c>
      <c r="K262" s="27" t="str">
        <f t="shared" ref="K262:L262" si="272">IF(A262="","",WEEKDAY(B262,2))</f>
        <v/>
      </c>
      <c r="L262" s="27" t="str">
        <f t="shared" si="272"/>
        <v/>
      </c>
      <c r="M262" s="20">
        <f t="shared" si="10"/>
        <v>0</v>
      </c>
      <c r="N262" s="20">
        <f t="shared" si="14"/>
        <v>0</v>
      </c>
      <c r="O262" s="21" t="str">
        <f>IF(A262="","",IF(G262&gt;=asetukset!$B$3,G262-asetukset!$B$3,IF(AND(G262-E262&lt;=asetukset!$B$4,E262&gt;=asetukset!$B$3),1-E262,IF(AND(G262-E262&lt;=asetukset!$B$4,E262&lt;=asetukset!$B$3),asetukset!$B$6,0))))</f>
        <v/>
      </c>
      <c r="P262" s="20">
        <f>IF(F262&gt;D262,G262-asetukset!$B$5,IF(AND(D262=F262,E262&lt;=asetukset!$B$6),G262-E262,0))</f>
        <v>0</v>
      </c>
      <c r="Q262" s="19" t="str">
        <f>IF(and(K262=6,E262&gt;asetukset!$B$7),"", IF(and(K262&lt;&gt;6,L262=6,G262&lt;asetukset!$B$7),G262,IF(K262=6,asetukset!$B$7-E262,IF(K262=6,asetukset!$B$7-E262,IF(K262=6,asetukset!$B$7-E262,"")))))</f>
        <v/>
      </c>
      <c r="R262" s="19" t="str">
        <f t="shared" si="11"/>
        <v/>
      </c>
      <c r="S262" s="19" t="str">
        <f t="shared" si="12"/>
        <v/>
      </c>
      <c r="T262" s="21" t="str">
        <f>IF(A262="","",IF(SUMIFS($M$2:M262,$I$2:I262,I262,$A$2:A262,A262)&lt;=asetukset!$B$2,"",SUMIFS($M$2:M262,$I$2:I262,I262,$A$2:A262,A262)-asetukset!$B$2))</f>
        <v/>
      </c>
    </row>
    <row r="263">
      <c r="A263" s="32"/>
      <c r="B263" s="26"/>
      <c r="C263" s="26"/>
      <c r="D263" s="15">
        <f t="shared" si="2"/>
        <v>0</v>
      </c>
      <c r="E263" s="15">
        <f t="shared" si="3"/>
        <v>0</v>
      </c>
      <c r="F263" s="15">
        <f t="shared" si="4"/>
        <v>0</v>
      </c>
      <c r="G263" s="15">
        <f t="shared" si="5"/>
        <v>0</v>
      </c>
      <c r="H263" s="18" t="str">
        <f t="shared" si="6"/>
        <v/>
      </c>
      <c r="I263" s="18" t="str">
        <f t="shared" si="7"/>
        <v/>
      </c>
      <c r="J263" s="18" t="str">
        <f t="shared" si="8"/>
        <v>-</v>
      </c>
      <c r="K263" s="27" t="str">
        <f t="shared" ref="K263:L263" si="273">IF(A263="","",WEEKDAY(B263,2))</f>
        <v/>
      </c>
      <c r="L263" s="27" t="str">
        <f t="shared" si="273"/>
        <v/>
      </c>
      <c r="M263" s="20">
        <f t="shared" si="10"/>
        <v>0</v>
      </c>
      <c r="N263" s="20">
        <f t="shared" si="14"/>
        <v>0</v>
      </c>
      <c r="O263" s="21" t="str">
        <f>IF(A263="","",IF(G263&gt;=asetukset!$B$3,G263-asetukset!$B$3,IF(AND(G263-E263&lt;=asetukset!$B$4,E263&gt;=asetukset!$B$3),1-E263,IF(AND(G263-E263&lt;=asetukset!$B$4,E263&lt;=asetukset!$B$3),asetukset!$B$6,0))))</f>
        <v/>
      </c>
      <c r="P263" s="20">
        <f>IF(F263&gt;D263,G263-asetukset!$B$5,IF(AND(D263=F263,E263&lt;=asetukset!$B$6),G263-E263,0))</f>
        <v>0</v>
      </c>
      <c r="Q263" s="19" t="str">
        <f>IF(and(K263=6,E263&gt;asetukset!$B$7),"", IF(and(K263&lt;&gt;6,L263=6,G263&lt;asetukset!$B$7),G263,IF(K263=6,asetukset!$B$7-E263,IF(K263=6,asetukset!$B$7-E263,IF(K263=6,asetukset!$B$7-E263,"")))))</f>
        <v/>
      </c>
      <c r="R263" s="19" t="str">
        <f t="shared" si="11"/>
        <v/>
      </c>
      <c r="S263" s="19" t="str">
        <f t="shared" si="12"/>
        <v/>
      </c>
      <c r="T263" s="21" t="str">
        <f>IF(A263="","",IF(SUMIFS($M$2:M263,$I$2:I263,I263,$A$2:A263,A263)&lt;=asetukset!$B$2,"",SUMIFS($M$2:M263,$I$2:I263,I263,$A$2:A263,A263)-asetukset!$B$2))</f>
        <v/>
      </c>
    </row>
    <row r="264">
      <c r="A264" s="32"/>
      <c r="B264" s="26"/>
      <c r="C264" s="26"/>
      <c r="D264" s="15">
        <f t="shared" si="2"/>
        <v>0</v>
      </c>
      <c r="E264" s="15">
        <f t="shared" si="3"/>
        <v>0</v>
      </c>
      <c r="F264" s="15">
        <f t="shared" si="4"/>
        <v>0</v>
      </c>
      <c r="G264" s="15">
        <f t="shared" si="5"/>
        <v>0</v>
      </c>
      <c r="H264" s="18" t="str">
        <f t="shared" si="6"/>
        <v/>
      </c>
      <c r="I264" s="18" t="str">
        <f t="shared" si="7"/>
        <v/>
      </c>
      <c r="J264" s="18" t="str">
        <f t="shared" si="8"/>
        <v>-</v>
      </c>
      <c r="K264" s="27" t="str">
        <f t="shared" ref="K264:L264" si="274">IF(A264="","",WEEKDAY(B264,2))</f>
        <v/>
      </c>
      <c r="L264" s="27" t="str">
        <f t="shared" si="274"/>
        <v/>
      </c>
      <c r="M264" s="20">
        <f t="shared" si="10"/>
        <v>0</v>
      </c>
      <c r="N264" s="20">
        <f t="shared" si="14"/>
        <v>0</v>
      </c>
      <c r="O264" s="21" t="str">
        <f>IF(A264="","",IF(G264&gt;=asetukset!$B$3,G264-asetukset!$B$3,IF(AND(G264-E264&lt;=asetukset!$B$4,E264&gt;=asetukset!$B$3),1-E264,IF(AND(G264-E264&lt;=asetukset!$B$4,E264&lt;=asetukset!$B$3),asetukset!$B$6,0))))</f>
        <v/>
      </c>
      <c r="P264" s="20">
        <f>IF(F264&gt;D264,G264-asetukset!$B$5,IF(AND(D264=F264,E264&lt;=asetukset!$B$6),G264-E264,0))</f>
        <v>0</v>
      </c>
      <c r="Q264" s="19" t="str">
        <f>IF(and(K264=6,E264&gt;asetukset!$B$7),"", IF(and(K264&lt;&gt;6,L264=6,G264&lt;asetukset!$B$7),G264,IF(K264=6,asetukset!$B$7-E264,IF(K264=6,asetukset!$B$7-E264,IF(K264=6,asetukset!$B$7-E264,"")))))</f>
        <v/>
      </c>
      <c r="R264" s="19" t="str">
        <f t="shared" si="11"/>
        <v/>
      </c>
      <c r="S264" s="19" t="str">
        <f t="shared" si="12"/>
        <v/>
      </c>
      <c r="T264" s="21" t="str">
        <f>IF(A264="","",IF(SUMIFS($M$2:M264,$I$2:I264,I264,$A$2:A264,A264)&lt;=asetukset!$B$2,"",SUMIFS($M$2:M264,$I$2:I264,I264,$A$2:A264,A264)-asetukset!$B$2))</f>
        <v/>
      </c>
    </row>
    <row r="265">
      <c r="A265" s="32"/>
      <c r="B265" s="26"/>
      <c r="C265" s="26"/>
      <c r="D265" s="15">
        <f t="shared" si="2"/>
        <v>0</v>
      </c>
      <c r="E265" s="15">
        <f t="shared" si="3"/>
        <v>0</v>
      </c>
      <c r="F265" s="15">
        <f t="shared" si="4"/>
        <v>0</v>
      </c>
      <c r="G265" s="15">
        <f t="shared" si="5"/>
        <v>0</v>
      </c>
      <c r="H265" s="18" t="str">
        <f t="shared" si="6"/>
        <v/>
      </c>
      <c r="I265" s="18" t="str">
        <f t="shared" si="7"/>
        <v/>
      </c>
      <c r="J265" s="18" t="str">
        <f t="shared" si="8"/>
        <v>-</v>
      </c>
      <c r="K265" s="27" t="str">
        <f t="shared" ref="K265:L265" si="275">IF(A265="","",WEEKDAY(B265,2))</f>
        <v/>
      </c>
      <c r="L265" s="27" t="str">
        <f t="shared" si="275"/>
        <v/>
      </c>
      <c r="M265" s="20">
        <f t="shared" si="10"/>
        <v>0</v>
      </c>
      <c r="N265" s="20">
        <f t="shared" si="14"/>
        <v>0</v>
      </c>
      <c r="O265" s="21" t="str">
        <f>IF(A265="","",IF(G265&gt;=asetukset!$B$3,G265-asetukset!$B$3,IF(AND(G265-E265&lt;=asetukset!$B$4,E265&gt;=asetukset!$B$3),1-E265,IF(AND(G265-E265&lt;=asetukset!$B$4,E265&lt;=asetukset!$B$3),asetukset!$B$6,0))))</f>
        <v/>
      </c>
      <c r="P265" s="20">
        <f>IF(F265&gt;D265,G265-asetukset!$B$5,IF(AND(D265=F265,E265&lt;=asetukset!$B$6),G265-E265,0))</f>
        <v>0</v>
      </c>
      <c r="Q265" s="19" t="str">
        <f>IF(and(K265=6,E265&gt;asetukset!$B$7),"", IF(and(K265&lt;&gt;6,L265=6,G265&lt;asetukset!$B$7),G265,IF(K265=6,asetukset!$B$7-E265,IF(K265=6,asetukset!$B$7-E265,IF(K265=6,asetukset!$B$7-E265,"")))))</f>
        <v/>
      </c>
      <c r="R265" s="19" t="str">
        <f t="shared" si="11"/>
        <v/>
      </c>
      <c r="S265" s="19" t="str">
        <f t="shared" si="12"/>
        <v/>
      </c>
      <c r="T265" s="21" t="str">
        <f>IF(A265="","",IF(SUMIFS($M$2:M265,$I$2:I265,I265,$A$2:A265,A265)&lt;=asetukset!$B$2,"",SUMIFS($M$2:M265,$I$2:I265,I265,$A$2:A265,A265)-asetukset!$B$2))</f>
        <v/>
      </c>
    </row>
    <row r="266">
      <c r="A266" s="32"/>
      <c r="B266" s="26"/>
      <c r="C266" s="26"/>
      <c r="D266" s="15">
        <f t="shared" si="2"/>
        <v>0</v>
      </c>
      <c r="E266" s="15">
        <f t="shared" si="3"/>
        <v>0</v>
      </c>
      <c r="F266" s="15">
        <f t="shared" si="4"/>
        <v>0</v>
      </c>
      <c r="G266" s="15">
        <f t="shared" si="5"/>
        <v>0</v>
      </c>
      <c r="H266" s="18" t="str">
        <f t="shared" si="6"/>
        <v/>
      </c>
      <c r="I266" s="18" t="str">
        <f t="shared" si="7"/>
        <v/>
      </c>
      <c r="J266" s="18" t="str">
        <f t="shared" si="8"/>
        <v>-</v>
      </c>
      <c r="K266" s="27" t="str">
        <f t="shared" ref="K266:L266" si="276">IF(A266="","",WEEKDAY(B266,2))</f>
        <v/>
      </c>
      <c r="L266" s="27" t="str">
        <f t="shared" si="276"/>
        <v/>
      </c>
      <c r="M266" s="20">
        <f t="shared" si="10"/>
        <v>0</v>
      </c>
      <c r="N266" s="20">
        <f t="shared" si="14"/>
        <v>0</v>
      </c>
      <c r="O266" s="21" t="str">
        <f>IF(A266="","",IF(G266&gt;=asetukset!$B$3,G266-asetukset!$B$3,IF(AND(G266-E266&lt;=asetukset!$B$4,E266&gt;=asetukset!$B$3),1-E266,IF(AND(G266-E266&lt;=asetukset!$B$4,E266&lt;=asetukset!$B$3),asetukset!$B$6,0))))</f>
        <v/>
      </c>
      <c r="P266" s="20">
        <f>IF(F266&gt;D266,G266-asetukset!$B$5,IF(AND(D266=F266,E266&lt;=asetukset!$B$6),G266-E266,0))</f>
        <v>0</v>
      </c>
      <c r="Q266" s="19" t="str">
        <f>IF(and(K266=6,E266&gt;asetukset!$B$7),"", IF(and(K266&lt;&gt;6,L266=6,G266&lt;asetukset!$B$7),G266,IF(K266=6,asetukset!$B$7-E266,IF(K266=6,asetukset!$B$7-E266,IF(K266=6,asetukset!$B$7-E266,"")))))</f>
        <v/>
      </c>
      <c r="R266" s="19" t="str">
        <f t="shared" si="11"/>
        <v/>
      </c>
      <c r="S266" s="19" t="str">
        <f t="shared" si="12"/>
        <v/>
      </c>
      <c r="T266" s="21" t="str">
        <f>IF(A266="","",IF(SUMIFS($M$2:M266,$I$2:I266,I266,$A$2:A266,A266)&lt;=asetukset!$B$2,"",SUMIFS($M$2:M266,$I$2:I266,I266,$A$2:A266,A266)-asetukset!$B$2))</f>
        <v/>
      </c>
    </row>
    <row r="267">
      <c r="A267" s="32"/>
      <c r="B267" s="26"/>
      <c r="C267" s="26"/>
      <c r="D267" s="15">
        <f t="shared" si="2"/>
        <v>0</v>
      </c>
      <c r="E267" s="15">
        <f t="shared" si="3"/>
        <v>0</v>
      </c>
      <c r="F267" s="15">
        <f t="shared" si="4"/>
        <v>0</v>
      </c>
      <c r="G267" s="15">
        <f t="shared" si="5"/>
        <v>0</v>
      </c>
      <c r="H267" s="18" t="str">
        <f t="shared" si="6"/>
        <v/>
      </c>
      <c r="I267" s="18" t="str">
        <f t="shared" si="7"/>
        <v/>
      </c>
      <c r="J267" s="18" t="str">
        <f t="shared" si="8"/>
        <v>-</v>
      </c>
      <c r="K267" s="27" t="str">
        <f t="shared" ref="K267:L267" si="277">IF(A267="","",WEEKDAY(B267,2))</f>
        <v/>
      </c>
      <c r="L267" s="27" t="str">
        <f t="shared" si="277"/>
        <v/>
      </c>
      <c r="M267" s="20">
        <f t="shared" si="10"/>
        <v>0</v>
      </c>
      <c r="N267" s="20">
        <f t="shared" si="14"/>
        <v>0</v>
      </c>
      <c r="O267" s="21" t="str">
        <f>IF(A267="","",IF(G267&gt;=asetukset!$B$3,G267-asetukset!$B$3,IF(AND(G267-E267&lt;=asetukset!$B$4,E267&gt;=asetukset!$B$3),1-E267,IF(AND(G267-E267&lt;=asetukset!$B$4,E267&lt;=asetukset!$B$3),asetukset!$B$6,0))))</f>
        <v/>
      </c>
      <c r="P267" s="20">
        <f>IF(F267&gt;D267,G267-asetukset!$B$5,IF(AND(D267=F267,E267&lt;=asetukset!$B$6),G267-E267,0))</f>
        <v>0</v>
      </c>
      <c r="Q267" s="19" t="str">
        <f>IF(and(K267=6,E267&gt;asetukset!$B$7),"", IF(and(K267&lt;&gt;6,L267=6,G267&lt;asetukset!$B$7),G267,IF(K267=6,asetukset!$B$7-E267,IF(K267=6,asetukset!$B$7-E267,IF(K267=6,asetukset!$B$7-E267,"")))))</f>
        <v/>
      </c>
      <c r="R267" s="19" t="str">
        <f t="shared" si="11"/>
        <v/>
      </c>
      <c r="S267" s="19" t="str">
        <f t="shared" si="12"/>
        <v/>
      </c>
      <c r="T267" s="21" t="str">
        <f>IF(A267="","",IF(SUMIFS($M$2:M267,$I$2:I267,I267,$A$2:A267,A267)&lt;=asetukset!$B$2,"",SUMIFS($M$2:M267,$I$2:I267,I267,$A$2:A267,A267)-asetukset!$B$2))</f>
        <v/>
      </c>
    </row>
    <row r="268">
      <c r="A268" s="32"/>
      <c r="B268" s="26"/>
      <c r="C268" s="26"/>
      <c r="D268" s="15">
        <f t="shared" si="2"/>
        <v>0</v>
      </c>
      <c r="E268" s="15">
        <f t="shared" si="3"/>
        <v>0</v>
      </c>
      <c r="F268" s="15">
        <f t="shared" si="4"/>
        <v>0</v>
      </c>
      <c r="G268" s="15">
        <f t="shared" si="5"/>
        <v>0</v>
      </c>
      <c r="H268" s="18" t="str">
        <f t="shared" si="6"/>
        <v/>
      </c>
      <c r="I268" s="18" t="str">
        <f t="shared" si="7"/>
        <v/>
      </c>
      <c r="J268" s="18" t="str">
        <f t="shared" si="8"/>
        <v>-</v>
      </c>
      <c r="K268" s="27" t="str">
        <f t="shared" ref="K268:L268" si="278">IF(A268="","",WEEKDAY(B268,2))</f>
        <v/>
      </c>
      <c r="L268" s="27" t="str">
        <f t="shared" si="278"/>
        <v/>
      </c>
      <c r="M268" s="20">
        <f t="shared" si="10"/>
        <v>0</v>
      </c>
      <c r="N268" s="20">
        <f t="shared" si="14"/>
        <v>0</v>
      </c>
      <c r="O268" s="21" t="str">
        <f>IF(A268="","",IF(G268&gt;=asetukset!$B$3,G268-asetukset!$B$3,IF(AND(G268-E268&lt;=asetukset!$B$4,E268&gt;=asetukset!$B$3),1-E268,IF(AND(G268-E268&lt;=asetukset!$B$4,E268&lt;=asetukset!$B$3),asetukset!$B$6,0))))</f>
        <v/>
      </c>
      <c r="P268" s="20">
        <f>IF(F268&gt;D268,G268-asetukset!$B$5,IF(AND(D268=F268,E268&lt;=asetukset!$B$6),G268-E268,0))</f>
        <v>0</v>
      </c>
      <c r="Q268" s="19" t="str">
        <f>IF(and(K268=6,E268&gt;asetukset!$B$7),"", IF(and(K268&lt;&gt;6,L268=6,G268&lt;asetukset!$B$7),G268,IF(K268=6,asetukset!$B$7-E268,IF(K268=6,asetukset!$B$7-E268,IF(K268=6,asetukset!$B$7-E268,"")))))</f>
        <v/>
      </c>
      <c r="R268" s="19" t="str">
        <f t="shared" si="11"/>
        <v/>
      </c>
      <c r="S268" s="19" t="str">
        <f t="shared" si="12"/>
        <v/>
      </c>
      <c r="T268" s="21" t="str">
        <f>IF(A268="","",IF(SUMIFS($M$2:M268,$I$2:I268,I268,$A$2:A268,A268)&lt;=asetukset!$B$2,"",SUMIFS($M$2:M268,$I$2:I268,I268,$A$2:A268,A268)-asetukset!$B$2))</f>
        <v/>
      </c>
    </row>
    <row r="269">
      <c r="A269" s="32"/>
      <c r="B269" s="26"/>
      <c r="C269" s="26"/>
      <c r="D269" s="15">
        <f t="shared" si="2"/>
        <v>0</v>
      </c>
      <c r="E269" s="15">
        <f t="shared" si="3"/>
        <v>0</v>
      </c>
      <c r="F269" s="15">
        <f t="shared" si="4"/>
        <v>0</v>
      </c>
      <c r="G269" s="15">
        <f t="shared" si="5"/>
        <v>0</v>
      </c>
      <c r="H269" s="18" t="str">
        <f t="shared" si="6"/>
        <v/>
      </c>
      <c r="I269" s="18" t="str">
        <f t="shared" si="7"/>
        <v/>
      </c>
      <c r="J269" s="18" t="str">
        <f t="shared" si="8"/>
        <v>-</v>
      </c>
      <c r="K269" s="27" t="str">
        <f t="shared" ref="K269:L269" si="279">IF(A269="","",WEEKDAY(B269,2))</f>
        <v/>
      </c>
      <c r="L269" s="27" t="str">
        <f t="shared" si="279"/>
        <v/>
      </c>
      <c r="M269" s="20">
        <f t="shared" si="10"/>
        <v>0</v>
      </c>
      <c r="N269" s="20">
        <f t="shared" si="14"/>
        <v>0</v>
      </c>
      <c r="O269" s="21" t="str">
        <f>IF(A269="","",IF(G269&gt;=asetukset!$B$3,G269-asetukset!$B$3,IF(AND(G269-E269&lt;=asetukset!$B$4,E269&gt;=asetukset!$B$3),1-E269,IF(AND(G269-E269&lt;=asetukset!$B$4,E269&lt;=asetukset!$B$3),asetukset!$B$6,0))))</f>
        <v/>
      </c>
      <c r="P269" s="20">
        <f>IF(F269&gt;D269,G269-asetukset!$B$5,IF(AND(D269=F269,E269&lt;=asetukset!$B$6),G269-E269,0))</f>
        <v>0</v>
      </c>
      <c r="Q269" s="19" t="str">
        <f>IF(and(K269=6,E269&gt;asetukset!$B$7),"", IF(and(K269&lt;&gt;6,L269=6,G269&lt;asetukset!$B$7),G269,IF(K269=6,asetukset!$B$7-E269,IF(K269=6,asetukset!$B$7-E269,IF(K269=6,asetukset!$B$7-E269,"")))))</f>
        <v/>
      </c>
      <c r="R269" s="19" t="str">
        <f t="shared" si="11"/>
        <v/>
      </c>
      <c r="S269" s="19" t="str">
        <f t="shared" si="12"/>
        <v/>
      </c>
      <c r="T269" s="21" t="str">
        <f>IF(A269="","",IF(SUMIFS($M$2:M269,$I$2:I269,I269,$A$2:A269,A269)&lt;=asetukset!$B$2,"",SUMIFS($M$2:M269,$I$2:I269,I269,$A$2:A269,A269)-asetukset!$B$2))</f>
        <v/>
      </c>
    </row>
    <row r="270">
      <c r="A270" s="32"/>
      <c r="B270" s="26"/>
      <c r="C270" s="26"/>
      <c r="D270" s="15">
        <f t="shared" si="2"/>
        <v>0</v>
      </c>
      <c r="E270" s="15">
        <f t="shared" si="3"/>
        <v>0</v>
      </c>
      <c r="F270" s="15">
        <f t="shared" si="4"/>
        <v>0</v>
      </c>
      <c r="G270" s="15">
        <f t="shared" si="5"/>
        <v>0</v>
      </c>
      <c r="H270" s="18" t="str">
        <f t="shared" si="6"/>
        <v/>
      </c>
      <c r="I270" s="18" t="str">
        <f t="shared" si="7"/>
        <v/>
      </c>
      <c r="J270" s="18" t="str">
        <f t="shared" si="8"/>
        <v>-</v>
      </c>
      <c r="K270" s="27" t="str">
        <f t="shared" ref="K270:L270" si="280">IF(A270="","",WEEKDAY(B270,2))</f>
        <v/>
      </c>
      <c r="L270" s="27" t="str">
        <f t="shared" si="280"/>
        <v/>
      </c>
      <c r="M270" s="20">
        <f t="shared" si="10"/>
        <v>0</v>
      </c>
      <c r="N270" s="20">
        <f t="shared" si="14"/>
        <v>0</v>
      </c>
      <c r="O270" s="21" t="str">
        <f>IF(A270="","",IF(G270&gt;=asetukset!$B$3,G270-asetukset!$B$3,IF(AND(G270-E270&lt;=asetukset!$B$4,E270&gt;=asetukset!$B$3),1-E270,IF(AND(G270-E270&lt;=asetukset!$B$4,E270&lt;=asetukset!$B$3),asetukset!$B$6,0))))</f>
        <v/>
      </c>
      <c r="P270" s="20">
        <f>IF(F270&gt;D270,G270-asetukset!$B$5,IF(AND(D270=F270,E270&lt;=asetukset!$B$6),G270-E270,0))</f>
        <v>0</v>
      </c>
      <c r="Q270" s="19" t="str">
        <f>IF(and(K270=6,E270&gt;asetukset!$B$7),"", IF(and(K270&lt;&gt;6,L270=6,G270&lt;asetukset!$B$7),G270,IF(K270=6,asetukset!$B$7-E270,IF(K270=6,asetukset!$B$7-E270,IF(K270=6,asetukset!$B$7-E270,"")))))</f>
        <v/>
      </c>
      <c r="R270" s="19" t="str">
        <f t="shared" si="11"/>
        <v/>
      </c>
      <c r="S270" s="19" t="str">
        <f t="shared" si="12"/>
        <v/>
      </c>
      <c r="T270" s="21" t="str">
        <f>IF(A270="","",IF(SUMIFS($M$2:M270,$I$2:I270,I270,$A$2:A270,A270)&lt;=asetukset!$B$2,"",SUMIFS($M$2:M270,$I$2:I270,I270,$A$2:A270,A270)-asetukset!$B$2))</f>
        <v/>
      </c>
    </row>
    <row r="271">
      <c r="A271" s="32"/>
      <c r="B271" s="26"/>
      <c r="C271" s="26"/>
      <c r="D271" s="15">
        <f t="shared" si="2"/>
        <v>0</v>
      </c>
      <c r="E271" s="15">
        <f t="shared" si="3"/>
        <v>0</v>
      </c>
      <c r="F271" s="15">
        <f t="shared" si="4"/>
        <v>0</v>
      </c>
      <c r="G271" s="15">
        <f t="shared" si="5"/>
        <v>0</v>
      </c>
      <c r="H271" s="18" t="str">
        <f t="shared" si="6"/>
        <v/>
      </c>
      <c r="I271" s="18" t="str">
        <f t="shared" si="7"/>
        <v/>
      </c>
      <c r="J271" s="18" t="str">
        <f t="shared" si="8"/>
        <v>-</v>
      </c>
      <c r="K271" s="27" t="str">
        <f t="shared" ref="K271:L271" si="281">IF(A271="","",WEEKDAY(B271,2))</f>
        <v/>
      </c>
      <c r="L271" s="27" t="str">
        <f t="shared" si="281"/>
        <v/>
      </c>
      <c r="M271" s="20">
        <f t="shared" si="10"/>
        <v>0</v>
      </c>
      <c r="N271" s="20">
        <f t="shared" si="14"/>
        <v>0</v>
      </c>
      <c r="O271" s="21" t="str">
        <f>IF(A271="","",IF(G271&gt;=asetukset!$B$3,G271-asetukset!$B$3,IF(AND(G271-E271&lt;=asetukset!$B$4,E271&gt;=asetukset!$B$3),1-E271,IF(AND(G271-E271&lt;=asetukset!$B$4,E271&lt;=asetukset!$B$3),asetukset!$B$6,0))))</f>
        <v/>
      </c>
      <c r="P271" s="20">
        <f>IF(F271&gt;D271,G271-asetukset!$B$5,IF(AND(D271=F271,E271&lt;=asetukset!$B$6),G271-E271,0))</f>
        <v>0</v>
      </c>
      <c r="Q271" s="19" t="str">
        <f>IF(and(K271=6,E271&gt;asetukset!$B$7),"", IF(and(K271&lt;&gt;6,L271=6,G271&lt;asetukset!$B$7),G271,IF(K271=6,asetukset!$B$7-E271,IF(K271=6,asetukset!$B$7-E271,IF(K271=6,asetukset!$B$7-E271,"")))))</f>
        <v/>
      </c>
      <c r="R271" s="19" t="str">
        <f t="shared" si="11"/>
        <v/>
      </c>
      <c r="S271" s="19" t="str">
        <f t="shared" si="12"/>
        <v/>
      </c>
      <c r="T271" s="21" t="str">
        <f>IF(A271="","",IF(SUMIFS($M$2:M271,$I$2:I271,I271,$A$2:A271,A271)&lt;=asetukset!$B$2,"",SUMIFS($M$2:M271,$I$2:I271,I271,$A$2:A271,A271)-asetukset!$B$2))</f>
        <v/>
      </c>
    </row>
    <row r="272">
      <c r="A272" s="32"/>
      <c r="B272" s="26"/>
      <c r="C272" s="26"/>
      <c r="D272" s="15">
        <f t="shared" si="2"/>
        <v>0</v>
      </c>
      <c r="E272" s="15">
        <f t="shared" si="3"/>
        <v>0</v>
      </c>
      <c r="F272" s="15">
        <f t="shared" si="4"/>
        <v>0</v>
      </c>
      <c r="G272" s="15">
        <f t="shared" si="5"/>
        <v>0</v>
      </c>
      <c r="H272" s="18" t="str">
        <f t="shared" si="6"/>
        <v/>
      </c>
      <c r="I272" s="18" t="str">
        <f t="shared" si="7"/>
        <v/>
      </c>
      <c r="J272" s="18" t="str">
        <f t="shared" si="8"/>
        <v>-</v>
      </c>
      <c r="K272" s="27" t="str">
        <f t="shared" ref="K272:L272" si="282">IF(A272="","",WEEKDAY(B272,2))</f>
        <v/>
      </c>
      <c r="L272" s="27" t="str">
        <f t="shared" si="282"/>
        <v/>
      </c>
      <c r="M272" s="20">
        <f t="shared" si="10"/>
        <v>0</v>
      </c>
      <c r="N272" s="20">
        <f t="shared" si="14"/>
        <v>0</v>
      </c>
      <c r="O272" s="21" t="str">
        <f>IF(A272="","",IF(G272&gt;=asetukset!$B$3,G272-asetukset!$B$3,IF(AND(G272-E272&lt;=asetukset!$B$4,E272&gt;=asetukset!$B$3),1-E272,IF(AND(G272-E272&lt;=asetukset!$B$4,E272&lt;=asetukset!$B$3),asetukset!$B$6,0))))</f>
        <v/>
      </c>
      <c r="P272" s="20">
        <f>IF(F272&gt;D272,G272-asetukset!$B$5,IF(AND(D272=F272,E272&lt;=asetukset!$B$6),G272-E272,0))</f>
        <v>0</v>
      </c>
      <c r="Q272" s="19" t="str">
        <f>IF(and(K272=6,E272&gt;asetukset!$B$7),"", IF(and(K272&lt;&gt;6,L272=6,G272&lt;asetukset!$B$7),G272,IF(K272=6,asetukset!$B$7-E272,IF(K272=6,asetukset!$B$7-E272,IF(K272=6,asetukset!$B$7-E272,"")))))</f>
        <v/>
      </c>
      <c r="R272" s="19" t="str">
        <f t="shared" si="11"/>
        <v/>
      </c>
      <c r="S272" s="19" t="str">
        <f t="shared" si="12"/>
        <v/>
      </c>
      <c r="T272" s="21" t="str">
        <f>IF(A272="","",IF(SUMIFS($M$2:M272,$I$2:I272,I272,$A$2:A272,A272)&lt;=asetukset!$B$2,"",SUMIFS($M$2:M272,$I$2:I272,I272,$A$2:A272,A272)-asetukset!$B$2))</f>
        <v/>
      </c>
    </row>
    <row r="273">
      <c r="A273" s="32"/>
      <c r="B273" s="26"/>
      <c r="C273" s="26"/>
      <c r="D273" s="15">
        <f t="shared" si="2"/>
        <v>0</v>
      </c>
      <c r="E273" s="15">
        <f t="shared" si="3"/>
        <v>0</v>
      </c>
      <c r="F273" s="15">
        <f t="shared" si="4"/>
        <v>0</v>
      </c>
      <c r="G273" s="15">
        <f t="shared" si="5"/>
        <v>0</v>
      </c>
      <c r="H273" s="18" t="str">
        <f t="shared" si="6"/>
        <v/>
      </c>
      <c r="I273" s="18" t="str">
        <f t="shared" si="7"/>
        <v/>
      </c>
      <c r="J273" s="18" t="str">
        <f t="shared" si="8"/>
        <v>-</v>
      </c>
      <c r="K273" s="27" t="str">
        <f t="shared" ref="K273:L273" si="283">IF(A273="","",WEEKDAY(B273,2))</f>
        <v/>
      </c>
      <c r="L273" s="27" t="str">
        <f t="shared" si="283"/>
        <v/>
      </c>
      <c r="M273" s="20">
        <f t="shared" si="10"/>
        <v>0</v>
      </c>
      <c r="N273" s="20">
        <f t="shared" si="14"/>
        <v>0</v>
      </c>
      <c r="O273" s="21" t="str">
        <f>IF(A273="","",IF(G273&gt;=asetukset!$B$3,G273-asetukset!$B$3,IF(AND(G273-E273&lt;=asetukset!$B$4,E273&gt;=asetukset!$B$3),1-E273,IF(AND(G273-E273&lt;=asetukset!$B$4,E273&lt;=asetukset!$B$3),asetukset!$B$6,0))))</f>
        <v/>
      </c>
      <c r="P273" s="20">
        <f>IF(F273&gt;D273,G273-asetukset!$B$5,IF(AND(D273=F273,E273&lt;=asetukset!$B$6),G273-E273,0))</f>
        <v>0</v>
      </c>
      <c r="Q273" s="19" t="str">
        <f>IF(and(K273=6,E273&gt;asetukset!$B$7),"", IF(and(K273&lt;&gt;6,L273=6,G273&lt;asetukset!$B$7),G273,IF(K273=6,asetukset!$B$7-E273,IF(K273=6,asetukset!$B$7-E273,IF(K273=6,asetukset!$B$7-E273,"")))))</f>
        <v/>
      </c>
      <c r="R273" s="19" t="str">
        <f t="shared" si="11"/>
        <v/>
      </c>
      <c r="S273" s="19" t="str">
        <f t="shared" si="12"/>
        <v/>
      </c>
      <c r="T273" s="21" t="str">
        <f>IF(A273="","",IF(SUMIFS($M$2:M273,$I$2:I273,I273,$A$2:A273,A273)&lt;=asetukset!$B$2,"",SUMIFS($M$2:M273,$I$2:I273,I273,$A$2:A273,A273)-asetukset!$B$2))</f>
        <v/>
      </c>
    </row>
    <row r="274">
      <c r="A274" s="32"/>
      <c r="B274" s="26"/>
      <c r="C274" s="26"/>
      <c r="D274" s="15">
        <f t="shared" si="2"/>
        <v>0</v>
      </c>
      <c r="E274" s="15">
        <f t="shared" si="3"/>
        <v>0</v>
      </c>
      <c r="F274" s="15">
        <f t="shared" si="4"/>
        <v>0</v>
      </c>
      <c r="G274" s="15">
        <f t="shared" si="5"/>
        <v>0</v>
      </c>
      <c r="H274" s="18" t="str">
        <f t="shared" si="6"/>
        <v/>
      </c>
      <c r="I274" s="18" t="str">
        <f t="shared" si="7"/>
        <v/>
      </c>
      <c r="J274" s="18" t="str">
        <f t="shared" si="8"/>
        <v>-</v>
      </c>
      <c r="K274" s="27" t="str">
        <f t="shared" ref="K274:L274" si="284">IF(A274="","",WEEKDAY(B274,2))</f>
        <v/>
      </c>
      <c r="L274" s="27" t="str">
        <f t="shared" si="284"/>
        <v/>
      </c>
      <c r="M274" s="20">
        <f t="shared" si="10"/>
        <v>0</v>
      </c>
      <c r="N274" s="20">
        <f t="shared" si="14"/>
        <v>0</v>
      </c>
      <c r="O274" s="21" t="str">
        <f>IF(A274="","",IF(G274&gt;=asetukset!$B$3,G274-asetukset!$B$3,IF(AND(G274-E274&lt;=asetukset!$B$4,E274&gt;=asetukset!$B$3),1-E274,IF(AND(G274-E274&lt;=asetukset!$B$4,E274&lt;=asetukset!$B$3),asetukset!$B$6,0))))</f>
        <v/>
      </c>
      <c r="P274" s="20">
        <f>IF(F274&gt;D274,G274-asetukset!$B$5,IF(AND(D274=F274,E274&lt;=asetukset!$B$6),G274-E274,0))</f>
        <v>0</v>
      </c>
      <c r="Q274" s="19" t="str">
        <f>IF(and(K274=6,E274&gt;asetukset!$B$7),"", IF(and(K274&lt;&gt;6,L274=6,G274&lt;asetukset!$B$7),G274,IF(K274=6,asetukset!$B$7-E274,IF(K274=6,asetukset!$B$7-E274,IF(K274=6,asetukset!$B$7-E274,"")))))</f>
        <v/>
      </c>
      <c r="R274" s="19" t="str">
        <f t="shared" si="11"/>
        <v/>
      </c>
      <c r="S274" s="19" t="str">
        <f t="shared" si="12"/>
        <v/>
      </c>
      <c r="T274" s="21" t="str">
        <f>IF(A274="","",IF(SUMIFS($M$2:M274,$I$2:I274,I274,$A$2:A274,A274)&lt;=asetukset!$B$2,"",SUMIFS($M$2:M274,$I$2:I274,I274,$A$2:A274,A274)-asetukset!$B$2))</f>
        <v/>
      </c>
    </row>
    <row r="275">
      <c r="A275" s="32"/>
      <c r="B275" s="26"/>
      <c r="C275" s="26"/>
      <c r="D275" s="15">
        <f t="shared" si="2"/>
        <v>0</v>
      </c>
      <c r="E275" s="15">
        <f t="shared" si="3"/>
        <v>0</v>
      </c>
      <c r="F275" s="15">
        <f t="shared" si="4"/>
        <v>0</v>
      </c>
      <c r="G275" s="15">
        <f t="shared" si="5"/>
        <v>0</v>
      </c>
      <c r="H275" s="18" t="str">
        <f t="shared" si="6"/>
        <v/>
      </c>
      <c r="I275" s="18" t="str">
        <f t="shared" si="7"/>
        <v/>
      </c>
      <c r="J275" s="18" t="str">
        <f t="shared" si="8"/>
        <v>-</v>
      </c>
      <c r="K275" s="27" t="str">
        <f t="shared" ref="K275:L275" si="285">IF(A275="","",WEEKDAY(B275,2))</f>
        <v/>
      </c>
      <c r="L275" s="27" t="str">
        <f t="shared" si="285"/>
        <v/>
      </c>
      <c r="M275" s="20">
        <f t="shared" si="10"/>
        <v>0</v>
      </c>
      <c r="N275" s="20">
        <f t="shared" si="14"/>
        <v>0</v>
      </c>
      <c r="O275" s="21" t="str">
        <f>IF(A275="","",IF(G275&gt;=asetukset!$B$3,G275-asetukset!$B$3,IF(AND(G275-E275&lt;=asetukset!$B$4,E275&gt;=asetukset!$B$3),1-E275,IF(AND(G275-E275&lt;=asetukset!$B$4,E275&lt;=asetukset!$B$3),asetukset!$B$6,0))))</f>
        <v/>
      </c>
      <c r="P275" s="20">
        <f>IF(F275&gt;D275,G275-asetukset!$B$5,IF(AND(D275=F275,E275&lt;=asetukset!$B$6),G275-E275,0))</f>
        <v>0</v>
      </c>
      <c r="Q275" s="19" t="str">
        <f>IF(and(K275=6,E275&gt;asetukset!$B$7),"", IF(and(K275&lt;&gt;6,L275=6,G275&lt;asetukset!$B$7),G275,IF(K275=6,asetukset!$B$7-E275,IF(K275=6,asetukset!$B$7-E275,IF(K275=6,asetukset!$B$7-E275,"")))))</f>
        <v/>
      </c>
      <c r="R275" s="19" t="str">
        <f t="shared" si="11"/>
        <v/>
      </c>
      <c r="S275" s="19" t="str">
        <f t="shared" si="12"/>
        <v/>
      </c>
      <c r="T275" s="21" t="str">
        <f>IF(A275="","",IF(SUMIFS($M$2:M275,$I$2:I275,I275,$A$2:A275,A275)&lt;=asetukset!$B$2,"",SUMIFS($M$2:M275,$I$2:I275,I275,$A$2:A275,A275)-asetukset!$B$2))</f>
        <v/>
      </c>
    </row>
    <row r="276">
      <c r="A276" s="32"/>
      <c r="B276" s="26"/>
      <c r="C276" s="26"/>
      <c r="D276" s="15">
        <f t="shared" si="2"/>
        <v>0</v>
      </c>
      <c r="E276" s="15">
        <f t="shared" si="3"/>
        <v>0</v>
      </c>
      <c r="F276" s="15">
        <f t="shared" si="4"/>
        <v>0</v>
      </c>
      <c r="G276" s="15">
        <f t="shared" si="5"/>
        <v>0</v>
      </c>
      <c r="H276" s="18" t="str">
        <f t="shared" si="6"/>
        <v/>
      </c>
      <c r="I276" s="18" t="str">
        <f t="shared" si="7"/>
        <v/>
      </c>
      <c r="J276" s="18" t="str">
        <f t="shared" si="8"/>
        <v>-</v>
      </c>
      <c r="K276" s="27" t="str">
        <f t="shared" ref="K276:L276" si="286">IF(A276="","",WEEKDAY(B276,2))</f>
        <v/>
      </c>
      <c r="L276" s="27" t="str">
        <f t="shared" si="286"/>
        <v/>
      </c>
      <c r="M276" s="20">
        <f t="shared" si="10"/>
        <v>0</v>
      </c>
      <c r="N276" s="20">
        <f t="shared" si="14"/>
        <v>0</v>
      </c>
      <c r="O276" s="21" t="str">
        <f>IF(A276="","",IF(G276&gt;=asetukset!$B$3,G276-asetukset!$B$3,IF(AND(G276-E276&lt;=asetukset!$B$4,E276&gt;=asetukset!$B$3),1-E276,IF(AND(G276-E276&lt;=asetukset!$B$4,E276&lt;=asetukset!$B$3),asetukset!$B$6,0))))</f>
        <v/>
      </c>
      <c r="P276" s="20">
        <f>IF(F276&gt;D276,G276-asetukset!$B$5,IF(AND(D276=F276,E276&lt;=asetukset!$B$6),G276-E276,0))</f>
        <v>0</v>
      </c>
      <c r="Q276" s="19" t="str">
        <f>IF(and(K276=6,E276&gt;asetukset!$B$7),"", IF(and(K276&lt;&gt;6,L276=6,G276&lt;asetukset!$B$7),G276,IF(K276=6,asetukset!$B$7-E276,IF(K276=6,asetukset!$B$7-E276,IF(K276=6,asetukset!$B$7-E276,"")))))</f>
        <v/>
      </c>
      <c r="R276" s="19" t="str">
        <f t="shared" si="11"/>
        <v/>
      </c>
      <c r="S276" s="19" t="str">
        <f t="shared" si="12"/>
        <v/>
      </c>
      <c r="T276" s="21" t="str">
        <f>IF(A276="","",IF(SUMIFS($M$2:M276,$I$2:I276,I276,$A$2:A276,A276)&lt;=asetukset!$B$2,"",SUMIFS($M$2:M276,$I$2:I276,I276,$A$2:A276,A276)-asetukset!$B$2))</f>
        <v/>
      </c>
    </row>
    <row r="277">
      <c r="A277" s="32"/>
      <c r="B277" s="26"/>
      <c r="C277" s="26"/>
      <c r="D277" s="15">
        <f t="shared" si="2"/>
        <v>0</v>
      </c>
      <c r="E277" s="15">
        <f t="shared" si="3"/>
        <v>0</v>
      </c>
      <c r="F277" s="15">
        <f t="shared" si="4"/>
        <v>0</v>
      </c>
      <c r="G277" s="15">
        <f t="shared" si="5"/>
        <v>0</v>
      </c>
      <c r="H277" s="18" t="str">
        <f t="shared" si="6"/>
        <v/>
      </c>
      <c r="I277" s="18" t="str">
        <f t="shared" si="7"/>
        <v/>
      </c>
      <c r="J277" s="18" t="str">
        <f t="shared" si="8"/>
        <v>-</v>
      </c>
      <c r="K277" s="27" t="str">
        <f t="shared" ref="K277:L277" si="287">IF(A277="","",WEEKDAY(B277,2))</f>
        <v/>
      </c>
      <c r="L277" s="27" t="str">
        <f t="shared" si="287"/>
        <v/>
      </c>
      <c r="M277" s="20">
        <f t="shared" si="10"/>
        <v>0</v>
      </c>
      <c r="N277" s="20">
        <f t="shared" si="14"/>
        <v>0</v>
      </c>
      <c r="O277" s="21" t="str">
        <f>IF(A277="","",IF(G277&gt;=asetukset!$B$3,G277-asetukset!$B$3,IF(AND(G277-E277&lt;=asetukset!$B$4,E277&gt;=asetukset!$B$3),1-E277,IF(AND(G277-E277&lt;=asetukset!$B$4,E277&lt;=asetukset!$B$3),asetukset!$B$6,0))))</f>
        <v/>
      </c>
      <c r="P277" s="20">
        <f>IF(F277&gt;D277,G277-asetukset!$B$5,IF(AND(D277=F277,E277&lt;=asetukset!$B$6),G277-E277,0))</f>
        <v>0</v>
      </c>
      <c r="Q277" s="19" t="str">
        <f>IF(and(K277=6,E277&gt;asetukset!$B$7),"", IF(and(K277&lt;&gt;6,L277=6,G277&lt;asetukset!$B$7),G277,IF(K277=6,asetukset!$B$7-E277,IF(K277=6,asetukset!$B$7-E277,IF(K277=6,asetukset!$B$7-E277,"")))))</f>
        <v/>
      </c>
      <c r="R277" s="19" t="str">
        <f t="shared" si="11"/>
        <v/>
      </c>
      <c r="S277" s="19" t="str">
        <f t="shared" si="12"/>
        <v/>
      </c>
      <c r="T277" s="21" t="str">
        <f>IF(A277="","",IF(SUMIFS($M$2:M277,$I$2:I277,I277,$A$2:A277,A277)&lt;=asetukset!$B$2,"",SUMIFS($M$2:M277,$I$2:I277,I277,$A$2:A277,A277)-asetukset!$B$2))</f>
        <v/>
      </c>
    </row>
    <row r="278">
      <c r="A278" s="32"/>
      <c r="B278" s="26"/>
      <c r="C278" s="26"/>
      <c r="D278" s="15">
        <f t="shared" si="2"/>
        <v>0</v>
      </c>
      <c r="E278" s="15">
        <f t="shared" si="3"/>
        <v>0</v>
      </c>
      <c r="F278" s="15">
        <f t="shared" si="4"/>
        <v>0</v>
      </c>
      <c r="G278" s="15">
        <f t="shared" si="5"/>
        <v>0</v>
      </c>
      <c r="H278" s="18" t="str">
        <f t="shared" si="6"/>
        <v/>
      </c>
      <c r="I278" s="18" t="str">
        <f t="shared" si="7"/>
        <v/>
      </c>
      <c r="J278" s="18" t="str">
        <f t="shared" si="8"/>
        <v>-</v>
      </c>
      <c r="K278" s="27" t="str">
        <f t="shared" ref="K278:L278" si="288">IF(A278="","",WEEKDAY(B278,2))</f>
        <v/>
      </c>
      <c r="L278" s="27" t="str">
        <f t="shared" si="288"/>
        <v/>
      </c>
      <c r="M278" s="20">
        <f t="shared" si="10"/>
        <v>0</v>
      </c>
      <c r="N278" s="20">
        <f t="shared" si="14"/>
        <v>0</v>
      </c>
      <c r="O278" s="21" t="str">
        <f>IF(A278="","",IF(G278&gt;=asetukset!$B$3,G278-asetukset!$B$3,IF(AND(G278-E278&lt;=asetukset!$B$4,E278&gt;=asetukset!$B$3),1-E278,IF(AND(G278-E278&lt;=asetukset!$B$4,E278&lt;=asetukset!$B$3),asetukset!$B$6,0))))</f>
        <v/>
      </c>
      <c r="P278" s="20">
        <f>IF(F278&gt;D278,G278-asetukset!$B$5,IF(AND(D278=F278,E278&lt;=asetukset!$B$6),G278-E278,0))</f>
        <v>0</v>
      </c>
      <c r="Q278" s="19" t="str">
        <f>IF(and(K278=6,E278&gt;asetukset!$B$7),"", IF(and(K278&lt;&gt;6,L278=6,G278&lt;asetukset!$B$7),G278,IF(K278=6,asetukset!$B$7-E278,IF(K278=6,asetukset!$B$7-E278,IF(K278=6,asetukset!$B$7-E278,"")))))</f>
        <v/>
      </c>
      <c r="R278" s="19" t="str">
        <f t="shared" si="11"/>
        <v/>
      </c>
      <c r="S278" s="19" t="str">
        <f t="shared" si="12"/>
        <v/>
      </c>
      <c r="T278" s="21" t="str">
        <f>IF(A278="","",IF(SUMIFS($M$2:M278,$I$2:I278,I278,$A$2:A278,A278)&lt;=asetukset!$B$2,"",SUMIFS($M$2:M278,$I$2:I278,I278,$A$2:A278,A278)-asetukset!$B$2))</f>
        <v/>
      </c>
    </row>
    <row r="279">
      <c r="A279" s="32"/>
      <c r="B279" s="26"/>
      <c r="C279" s="26"/>
      <c r="D279" s="15">
        <f t="shared" si="2"/>
        <v>0</v>
      </c>
      <c r="E279" s="15">
        <f t="shared" si="3"/>
        <v>0</v>
      </c>
      <c r="F279" s="15">
        <f t="shared" si="4"/>
        <v>0</v>
      </c>
      <c r="G279" s="15">
        <f t="shared" si="5"/>
        <v>0</v>
      </c>
      <c r="H279" s="18" t="str">
        <f t="shared" si="6"/>
        <v/>
      </c>
      <c r="I279" s="18" t="str">
        <f t="shared" si="7"/>
        <v/>
      </c>
      <c r="J279" s="18" t="str">
        <f t="shared" si="8"/>
        <v>-</v>
      </c>
      <c r="K279" s="27" t="str">
        <f t="shared" ref="K279:L279" si="289">IF(A279="","",WEEKDAY(B279,2))</f>
        <v/>
      </c>
      <c r="L279" s="27" t="str">
        <f t="shared" si="289"/>
        <v/>
      </c>
      <c r="M279" s="20">
        <f t="shared" si="10"/>
        <v>0</v>
      </c>
      <c r="N279" s="20">
        <f t="shared" si="14"/>
        <v>0</v>
      </c>
      <c r="O279" s="21" t="str">
        <f>IF(A279="","",IF(G279&gt;=asetukset!$B$3,G279-asetukset!$B$3,IF(AND(G279-E279&lt;=asetukset!$B$4,E279&gt;=asetukset!$B$3),1-E279,IF(AND(G279-E279&lt;=asetukset!$B$4,E279&lt;=asetukset!$B$3),asetukset!$B$6,0))))</f>
        <v/>
      </c>
      <c r="P279" s="20">
        <f>IF(F279&gt;D279,G279-asetukset!$B$5,IF(AND(D279=F279,E279&lt;=asetukset!$B$6),G279-E279,0))</f>
        <v>0</v>
      </c>
      <c r="Q279" s="19" t="str">
        <f>IF(and(K279=6,E279&gt;asetukset!$B$7),"", IF(and(K279&lt;&gt;6,L279=6,G279&lt;asetukset!$B$7),G279,IF(K279=6,asetukset!$B$7-E279,IF(K279=6,asetukset!$B$7-E279,IF(K279=6,asetukset!$B$7-E279,"")))))</f>
        <v/>
      </c>
      <c r="R279" s="19" t="str">
        <f t="shared" si="11"/>
        <v/>
      </c>
      <c r="S279" s="19" t="str">
        <f t="shared" si="12"/>
        <v/>
      </c>
      <c r="T279" s="21" t="str">
        <f>IF(A279="","",IF(SUMIFS($M$2:M279,$I$2:I279,I279,$A$2:A279,A279)&lt;=asetukset!$B$2,"",SUMIFS($M$2:M279,$I$2:I279,I279,$A$2:A279,A279)-asetukset!$B$2))</f>
        <v/>
      </c>
    </row>
    <row r="280">
      <c r="A280" s="32"/>
      <c r="B280" s="26"/>
      <c r="C280" s="26"/>
      <c r="D280" s="15">
        <f t="shared" si="2"/>
        <v>0</v>
      </c>
      <c r="E280" s="15">
        <f t="shared" si="3"/>
        <v>0</v>
      </c>
      <c r="F280" s="15">
        <f t="shared" si="4"/>
        <v>0</v>
      </c>
      <c r="G280" s="15">
        <f t="shared" si="5"/>
        <v>0</v>
      </c>
      <c r="H280" s="18" t="str">
        <f t="shared" si="6"/>
        <v/>
      </c>
      <c r="I280" s="18" t="str">
        <f t="shared" si="7"/>
        <v/>
      </c>
      <c r="J280" s="18" t="str">
        <f t="shared" si="8"/>
        <v>-</v>
      </c>
      <c r="K280" s="27" t="str">
        <f t="shared" ref="K280:L280" si="290">IF(A280="","",WEEKDAY(B280,2))</f>
        <v/>
      </c>
      <c r="L280" s="27" t="str">
        <f t="shared" si="290"/>
        <v/>
      </c>
      <c r="M280" s="20">
        <f t="shared" si="10"/>
        <v>0</v>
      </c>
      <c r="N280" s="20">
        <f t="shared" si="14"/>
        <v>0</v>
      </c>
      <c r="O280" s="21" t="str">
        <f>IF(A280="","",IF(G280&gt;=asetukset!$B$3,G280-asetukset!$B$3,IF(AND(G280-E280&lt;=asetukset!$B$4,E280&gt;=asetukset!$B$3),1-E280,IF(AND(G280-E280&lt;=asetukset!$B$4,E280&lt;=asetukset!$B$3),asetukset!$B$6,0))))</f>
        <v/>
      </c>
      <c r="P280" s="20">
        <f>IF(F280&gt;D280,G280-asetukset!$B$5,IF(AND(D280=F280,E280&lt;=asetukset!$B$6),G280-E280,0))</f>
        <v>0</v>
      </c>
      <c r="Q280" s="19" t="str">
        <f>IF(and(K280=6,E280&gt;asetukset!$B$7),"", IF(and(K280&lt;&gt;6,L280=6,G280&lt;asetukset!$B$7),G280,IF(K280=6,asetukset!$B$7-E280,IF(K280=6,asetukset!$B$7-E280,IF(K280=6,asetukset!$B$7-E280,"")))))</f>
        <v/>
      </c>
      <c r="R280" s="19" t="str">
        <f t="shared" si="11"/>
        <v/>
      </c>
      <c r="S280" s="19" t="str">
        <f t="shared" si="12"/>
        <v/>
      </c>
      <c r="T280" s="21" t="str">
        <f>IF(A280="","",IF(SUMIFS($M$2:M280,$I$2:I280,I280,$A$2:A280,A280)&lt;=asetukset!$B$2,"",SUMIFS($M$2:M280,$I$2:I280,I280,$A$2:A280,A280)-asetukset!$B$2))</f>
        <v/>
      </c>
    </row>
    <row r="281">
      <c r="A281" s="32"/>
      <c r="B281" s="26"/>
      <c r="C281" s="26"/>
      <c r="D281" s="15">
        <f t="shared" si="2"/>
        <v>0</v>
      </c>
      <c r="E281" s="15">
        <f t="shared" si="3"/>
        <v>0</v>
      </c>
      <c r="F281" s="15">
        <f t="shared" si="4"/>
        <v>0</v>
      </c>
      <c r="G281" s="15">
        <f t="shared" si="5"/>
        <v>0</v>
      </c>
      <c r="H281" s="18" t="str">
        <f t="shared" si="6"/>
        <v/>
      </c>
      <c r="I281" s="18" t="str">
        <f t="shared" si="7"/>
        <v/>
      </c>
      <c r="J281" s="18" t="str">
        <f t="shared" si="8"/>
        <v>-</v>
      </c>
      <c r="K281" s="27" t="str">
        <f t="shared" ref="K281:L281" si="291">IF(A281="","",WEEKDAY(B281,2))</f>
        <v/>
      </c>
      <c r="L281" s="27" t="str">
        <f t="shared" si="291"/>
        <v/>
      </c>
      <c r="M281" s="20">
        <f t="shared" si="10"/>
        <v>0</v>
      </c>
      <c r="N281" s="20">
        <f t="shared" si="14"/>
        <v>0</v>
      </c>
      <c r="O281" s="21" t="str">
        <f>IF(A281="","",IF(G281&gt;=asetukset!$B$3,G281-asetukset!$B$3,IF(AND(G281-E281&lt;=asetukset!$B$4,E281&gt;=asetukset!$B$3),1-E281,IF(AND(G281-E281&lt;=asetukset!$B$4,E281&lt;=asetukset!$B$3),asetukset!$B$6,0))))</f>
        <v/>
      </c>
      <c r="P281" s="20">
        <f>IF(F281&gt;D281,G281-asetukset!$B$5,IF(AND(D281=F281,E281&lt;=asetukset!$B$6),G281-E281,0))</f>
        <v>0</v>
      </c>
      <c r="Q281" s="19" t="str">
        <f>IF(and(K281=6,E281&gt;asetukset!$B$7),"", IF(and(K281&lt;&gt;6,L281=6,G281&lt;asetukset!$B$7),G281,IF(K281=6,asetukset!$B$7-E281,IF(K281=6,asetukset!$B$7-E281,IF(K281=6,asetukset!$B$7-E281,"")))))</f>
        <v/>
      </c>
      <c r="R281" s="19" t="str">
        <f t="shared" si="11"/>
        <v/>
      </c>
      <c r="S281" s="19" t="str">
        <f t="shared" si="12"/>
        <v/>
      </c>
      <c r="T281" s="21" t="str">
        <f>IF(A281="","",IF(SUMIFS($M$2:M281,$I$2:I281,I281,$A$2:A281,A281)&lt;=asetukset!$B$2,"",SUMIFS($M$2:M281,$I$2:I281,I281,$A$2:A281,A281)-asetukset!$B$2))</f>
        <v/>
      </c>
    </row>
    <row r="282">
      <c r="A282" s="32"/>
      <c r="B282" s="26"/>
      <c r="C282" s="26"/>
      <c r="D282" s="15">
        <f t="shared" si="2"/>
        <v>0</v>
      </c>
      <c r="E282" s="15">
        <f t="shared" si="3"/>
        <v>0</v>
      </c>
      <c r="F282" s="15">
        <f t="shared" si="4"/>
        <v>0</v>
      </c>
      <c r="G282" s="15">
        <f t="shared" si="5"/>
        <v>0</v>
      </c>
      <c r="H282" s="18" t="str">
        <f t="shared" si="6"/>
        <v/>
      </c>
      <c r="I282" s="18" t="str">
        <f t="shared" si="7"/>
        <v/>
      </c>
      <c r="J282" s="18" t="str">
        <f t="shared" si="8"/>
        <v>-</v>
      </c>
      <c r="K282" s="27" t="str">
        <f t="shared" ref="K282:L282" si="292">IF(A282="","",WEEKDAY(B282,2))</f>
        <v/>
      </c>
      <c r="L282" s="27" t="str">
        <f t="shared" si="292"/>
        <v/>
      </c>
      <c r="M282" s="20">
        <f t="shared" si="10"/>
        <v>0</v>
      </c>
      <c r="N282" s="20">
        <f t="shared" si="14"/>
        <v>0</v>
      </c>
      <c r="O282" s="21" t="str">
        <f>IF(A282="","",IF(G282&gt;=asetukset!$B$3,G282-asetukset!$B$3,IF(AND(G282-E282&lt;=asetukset!$B$4,E282&gt;=asetukset!$B$3),1-E282,IF(AND(G282-E282&lt;=asetukset!$B$4,E282&lt;=asetukset!$B$3),asetukset!$B$6,0))))</f>
        <v/>
      </c>
      <c r="P282" s="20">
        <f>IF(F282&gt;D282,G282-asetukset!$B$5,IF(AND(D282=F282,E282&lt;=asetukset!$B$6),G282-E282,0))</f>
        <v>0</v>
      </c>
      <c r="Q282" s="19" t="str">
        <f>IF(and(K282=6,E282&gt;asetukset!$B$7),"", IF(and(K282&lt;&gt;6,L282=6,G282&lt;asetukset!$B$7),G282,IF(K282=6,asetukset!$B$7-E282,IF(K282=6,asetukset!$B$7-E282,IF(K282=6,asetukset!$B$7-E282,"")))))</f>
        <v/>
      </c>
      <c r="R282" s="19" t="str">
        <f t="shared" si="11"/>
        <v/>
      </c>
      <c r="S282" s="19" t="str">
        <f t="shared" si="12"/>
        <v/>
      </c>
      <c r="T282" s="21" t="str">
        <f>IF(A282="","",IF(SUMIFS($M$2:M282,$I$2:I282,I282,$A$2:A282,A282)&lt;=asetukset!$B$2,"",SUMIFS($M$2:M282,$I$2:I282,I282,$A$2:A282,A282)-asetukset!$B$2))</f>
        <v/>
      </c>
    </row>
    <row r="283">
      <c r="A283" s="32"/>
      <c r="B283" s="26"/>
      <c r="C283" s="26"/>
      <c r="D283" s="15">
        <f t="shared" si="2"/>
        <v>0</v>
      </c>
      <c r="E283" s="15">
        <f t="shared" si="3"/>
        <v>0</v>
      </c>
      <c r="F283" s="15">
        <f t="shared" si="4"/>
        <v>0</v>
      </c>
      <c r="G283" s="15">
        <f t="shared" si="5"/>
        <v>0</v>
      </c>
      <c r="H283" s="18" t="str">
        <f t="shared" si="6"/>
        <v/>
      </c>
      <c r="I283" s="18" t="str">
        <f t="shared" si="7"/>
        <v/>
      </c>
      <c r="J283" s="18" t="str">
        <f t="shared" si="8"/>
        <v>-</v>
      </c>
      <c r="K283" s="27" t="str">
        <f t="shared" ref="K283:L283" si="293">IF(A283="","",WEEKDAY(B283,2))</f>
        <v/>
      </c>
      <c r="L283" s="27" t="str">
        <f t="shared" si="293"/>
        <v/>
      </c>
      <c r="M283" s="20">
        <f t="shared" si="10"/>
        <v>0</v>
      </c>
      <c r="N283" s="20">
        <f t="shared" si="14"/>
        <v>0</v>
      </c>
      <c r="O283" s="21" t="str">
        <f>IF(A283="","",IF(G283&gt;=asetukset!$B$3,G283-asetukset!$B$3,IF(AND(G283-E283&lt;=asetukset!$B$4,E283&gt;=asetukset!$B$3),1-E283,IF(AND(G283-E283&lt;=asetukset!$B$4,E283&lt;=asetukset!$B$3),asetukset!$B$6,0))))</f>
        <v/>
      </c>
      <c r="P283" s="20">
        <f>IF(F283&gt;D283,G283-asetukset!$B$5,IF(AND(D283=F283,E283&lt;=asetukset!$B$6),G283-E283,0))</f>
        <v>0</v>
      </c>
      <c r="Q283" s="19" t="str">
        <f>IF(and(K283=6,E283&gt;asetukset!$B$7),"", IF(and(K283&lt;&gt;6,L283=6,G283&lt;asetukset!$B$7),G283,IF(K283=6,asetukset!$B$7-E283,IF(K283=6,asetukset!$B$7-E283,IF(K283=6,asetukset!$B$7-E283,"")))))</f>
        <v/>
      </c>
      <c r="R283" s="19" t="str">
        <f t="shared" si="11"/>
        <v/>
      </c>
      <c r="S283" s="19" t="str">
        <f t="shared" si="12"/>
        <v/>
      </c>
      <c r="T283" s="21" t="str">
        <f>IF(A283="","",IF(SUMIFS($M$2:M283,$I$2:I283,I283,$A$2:A283,A283)&lt;=asetukset!$B$2,"",SUMIFS($M$2:M283,$I$2:I283,I283,$A$2:A283,A283)-asetukset!$B$2))</f>
        <v/>
      </c>
    </row>
    <row r="284">
      <c r="A284" s="32"/>
      <c r="B284" s="26"/>
      <c r="C284" s="26"/>
      <c r="D284" s="15">
        <f t="shared" si="2"/>
        <v>0</v>
      </c>
      <c r="E284" s="15">
        <f t="shared" si="3"/>
        <v>0</v>
      </c>
      <c r="F284" s="15">
        <f t="shared" si="4"/>
        <v>0</v>
      </c>
      <c r="G284" s="15">
        <f t="shared" si="5"/>
        <v>0</v>
      </c>
      <c r="H284" s="18" t="str">
        <f t="shared" si="6"/>
        <v/>
      </c>
      <c r="I284" s="18" t="str">
        <f t="shared" si="7"/>
        <v/>
      </c>
      <c r="J284" s="18" t="str">
        <f t="shared" si="8"/>
        <v>-</v>
      </c>
      <c r="K284" s="27" t="str">
        <f t="shared" ref="K284:L284" si="294">IF(A284="","",WEEKDAY(B284,2))</f>
        <v/>
      </c>
      <c r="L284" s="27" t="str">
        <f t="shared" si="294"/>
        <v/>
      </c>
      <c r="M284" s="20">
        <f t="shared" si="10"/>
        <v>0</v>
      </c>
      <c r="N284" s="20">
        <f t="shared" si="14"/>
        <v>0</v>
      </c>
      <c r="O284" s="21" t="str">
        <f>IF(A284="","",IF(G284&gt;=asetukset!$B$3,G284-asetukset!$B$3,IF(AND(G284-E284&lt;=asetukset!$B$4,E284&gt;=asetukset!$B$3),1-E284,IF(AND(G284-E284&lt;=asetukset!$B$4,E284&lt;=asetukset!$B$3),asetukset!$B$6,0))))</f>
        <v/>
      </c>
      <c r="P284" s="20">
        <f>IF(F284&gt;D284,G284-asetukset!$B$5,IF(AND(D284=F284,E284&lt;=asetukset!$B$6),G284-E284,0))</f>
        <v>0</v>
      </c>
      <c r="Q284" s="19" t="str">
        <f>IF(and(K284=6,E284&gt;asetukset!$B$7),"", IF(and(K284&lt;&gt;6,L284=6,G284&lt;asetukset!$B$7),G284,IF(K284=6,asetukset!$B$7-E284,IF(K284=6,asetukset!$B$7-E284,IF(K284=6,asetukset!$B$7-E284,"")))))</f>
        <v/>
      </c>
      <c r="R284" s="19" t="str">
        <f t="shared" si="11"/>
        <v/>
      </c>
      <c r="S284" s="19" t="str">
        <f t="shared" si="12"/>
        <v/>
      </c>
      <c r="T284" s="21" t="str">
        <f>IF(A284="","",IF(SUMIFS($M$2:M284,$I$2:I284,I284,$A$2:A284,A284)&lt;=asetukset!$B$2,"",SUMIFS($M$2:M284,$I$2:I284,I284,$A$2:A284,A284)-asetukset!$B$2))</f>
        <v/>
      </c>
    </row>
    <row r="285">
      <c r="A285" s="32"/>
      <c r="B285" s="26"/>
      <c r="C285" s="26"/>
      <c r="D285" s="15">
        <f t="shared" si="2"/>
        <v>0</v>
      </c>
      <c r="E285" s="15">
        <f t="shared" si="3"/>
        <v>0</v>
      </c>
      <c r="F285" s="15">
        <f t="shared" si="4"/>
        <v>0</v>
      </c>
      <c r="G285" s="15">
        <f t="shared" si="5"/>
        <v>0</v>
      </c>
      <c r="H285" s="18" t="str">
        <f t="shared" si="6"/>
        <v/>
      </c>
      <c r="I285" s="18" t="str">
        <f t="shared" si="7"/>
        <v/>
      </c>
      <c r="J285" s="18" t="str">
        <f t="shared" si="8"/>
        <v>-</v>
      </c>
      <c r="K285" s="27" t="str">
        <f t="shared" ref="K285:L285" si="295">IF(A285="","",WEEKDAY(B285,2))</f>
        <v/>
      </c>
      <c r="L285" s="27" t="str">
        <f t="shared" si="295"/>
        <v/>
      </c>
      <c r="M285" s="20">
        <f t="shared" si="10"/>
        <v>0</v>
      </c>
      <c r="N285" s="20">
        <f t="shared" si="14"/>
        <v>0</v>
      </c>
      <c r="O285" s="21" t="str">
        <f>IF(A285="","",IF(G285&gt;=asetukset!$B$3,G285-asetukset!$B$3,IF(AND(G285-E285&lt;=asetukset!$B$4,E285&gt;=asetukset!$B$3),1-E285,IF(AND(G285-E285&lt;=asetukset!$B$4,E285&lt;=asetukset!$B$3),asetukset!$B$6,0))))</f>
        <v/>
      </c>
      <c r="P285" s="20">
        <f>IF(F285&gt;D285,G285-asetukset!$B$5,IF(AND(D285=F285,E285&lt;=asetukset!$B$6),G285-E285,0))</f>
        <v>0</v>
      </c>
      <c r="Q285" s="19" t="str">
        <f>IF(and(K285=6,E285&gt;asetukset!$B$7),"", IF(and(K285&lt;&gt;6,L285=6,G285&lt;asetukset!$B$7),G285,IF(K285=6,asetukset!$B$7-E285,IF(K285=6,asetukset!$B$7-E285,IF(K285=6,asetukset!$B$7-E285,"")))))</f>
        <v/>
      </c>
      <c r="R285" s="19" t="str">
        <f t="shared" si="11"/>
        <v/>
      </c>
      <c r="S285" s="19" t="str">
        <f t="shared" si="12"/>
        <v/>
      </c>
      <c r="T285" s="21" t="str">
        <f>IF(A285="","",IF(SUMIFS($M$2:M285,$I$2:I285,I285,$A$2:A285,A285)&lt;=asetukset!$B$2,"",SUMIFS($M$2:M285,$I$2:I285,I285,$A$2:A285,A285)-asetukset!$B$2))</f>
        <v/>
      </c>
    </row>
    <row r="286">
      <c r="A286" s="32"/>
      <c r="B286" s="26"/>
      <c r="C286" s="26"/>
      <c r="D286" s="15">
        <f t="shared" si="2"/>
        <v>0</v>
      </c>
      <c r="E286" s="15">
        <f t="shared" si="3"/>
        <v>0</v>
      </c>
      <c r="F286" s="15">
        <f t="shared" si="4"/>
        <v>0</v>
      </c>
      <c r="G286" s="15">
        <f t="shared" si="5"/>
        <v>0</v>
      </c>
      <c r="H286" s="18" t="str">
        <f t="shared" si="6"/>
        <v/>
      </c>
      <c r="I286" s="18" t="str">
        <f t="shared" si="7"/>
        <v/>
      </c>
      <c r="J286" s="18" t="str">
        <f t="shared" si="8"/>
        <v>-</v>
      </c>
      <c r="K286" s="27" t="str">
        <f t="shared" ref="K286:L286" si="296">IF(A286="","",WEEKDAY(B286,2))</f>
        <v/>
      </c>
      <c r="L286" s="27" t="str">
        <f t="shared" si="296"/>
        <v/>
      </c>
      <c r="M286" s="20">
        <f t="shared" si="10"/>
        <v>0</v>
      </c>
      <c r="N286" s="20">
        <f t="shared" si="14"/>
        <v>0</v>
      </c>
      <c r="O286" s="21" t="str">
        <f>IF(A286="","",IF(G286&gt;=asetukset!$B$3,G286-asetukset!$B$3,IF(AND(G286-E286&lt;=asetukset!$B$4,E286&gt;=asetukset!$B$3),1-E286,IF(AND(G286-E286&lt;=asetukset!$B$4,E286&lt;=asetukset!$B$3),asetukset!$B$6,0))))</f>
        <v/>
      </c>
      <c r="P286" s="20">
        <f>IF(F286&gt;D286,G286-asetukset!$B$5,IF(AND(D286=F286,E286&lt;=asetukset!$B$6),G286-E286,0))</f>
        <v>0</v>
      </c>
      <c r="Q286" s="19" t="str">
        <f>IF(and(K286=6,E286&gt;asetukset!$B$7),"", IF(and(K286&lt;&gt;6,L286=6,G286&lt;asetukset!$B$7),G286,IF(K286=6,asetukset!$B$7-E286,IF(K286=6,asetukset!$B$7-E286,IF(K286=6,asetukset!$B$7-E286,"")))))</f>
        <v/>
      </c>
      <c r="R286" s="19" t="str">
        <f t="shared" si="11"/>
        <v/>
      </c>
      <c r="S286" s="19" t="str">
        <f t="shared" si="12"/>
        <v/>
      </c>
      <c r="T286" s="21" t="str">
        <f>IF(A286="","",IF(SUMIFS($M$2:M286,$I$2:I286,I286,$A$2:A286,A286)&lt;=asetukset!$B$2,"",SUMIFS($M$2:M286,$I$2:I286,I286,$A$2:A286,A286)-asetukset!$B$2))</f>
        <v/>
      </c>
    </row>
    <row r="287">
      <c r="A287" s="32"/>
      <c r="B287" s="26"/>
      <c r="C287" s="26"/>
      <c r="D287" s="15">
        <f t="shared" si="2"/>
        <v>0</v>
      </c>
      <c r="E287" s="15">
        <f t="shared" si="3"/>
        <v>0</v>
      </c>
      <c r="F287" s="15">
        <f t="shared" si="4"/>
        <v>0</v>
      </c>
      <c r="G287" s="15">
        <f t="shared" si="5"/>
        <v>0</v>
      </c>
      <c r="H287" s="18" t="str">
        <f t="shared" si="6"/>
        <v/>
      </c>
      <c r="I287" s="18" t="str">
        <f t="shared" si="7"/>
        <v/>
      </c>
      <c r="J287" s="18" t="str">
        <f t="shared" si="8"/>
        <v>-</v>
      </c>
      <c r="K287" s="27" t="str">
        <f t="shared" ref="K287:L287" si="297">IF(A287="","",WEEKDAY(B287,2))</f>
        <v/>
      </c>
      <c r="L287" s="27" t="str">
        <f t="shared" si="297"/>
        <v/>
      </c>
      <c r="M287" s="20">
        <f t="shared" si="10"/>
        <v>0</v>
      </c>
      <c r="N287" s="20">
        <f t="shared" si="14"/>
        <v>0</v>
      </c>
      <c r="O287" s="21" t="str">
        <f>IF(A287="","",IF(G287&gt;=asetukset!$B$3,G287-asetukset!$B$3,IF(AND(G287-E287&lt;=asetukset!$B$4,E287&gt;=asetukset!$B$3),1-E287,IF(AND(G287-E287&lt;=asetukset!$B$4,E287&lt;=asetukset!$B$3),asetukset!$B$6,0))))</f>
        <v/>
      </c>
      <c r="P287" s="20">
        <f>IF(F287&gt;D287,G287-asetukset!$B$5,IF(AND(D287=F287,E287&lt;=asetukset!$B$6),G287-E287,0))</f>
        <v>0</v>
      </c>
      <c r="Q287" s="19" t="str">
        <f>IF(and(K287=6,E287&gt;asetukset!$B$7),"", IF(and(K287&lt;&gt;6,L287=6,G287&lt;asetukset!$B$7),G287,IF(K287=6,asetukset!$B$7-E287,IF(K287=6,asetukset!$B$7-E287,IF(K287=6,asetukset!$B$7-E287,"")))))</f>
        <v/>
      </c>
      <c r="R287" s="19" t="str">
        <f t="shared" si="11"/>
        <v/>
      </c>
      <c r="S287" s="19" t="str">
        <f t="shared" si="12"/>
        <v/>
      </c>
      <c r="T287" s="21" t="str">
        <f>IF(A287="","",IF(SUMIFS($M$2:M287,$I$2:I287,I287,$A$2:A287,A287)&lt;=asetukset!$B$2,"",SUMIFS($M$2:M287,$I$2:I287,I287,$A$2:A287,A287)-asetukset!$B$2))</f>
        <v/>
      </c>
    </row>
    <row r="288">
      <c r="A288" s="32"/>
      <c r="B288" s="26"/>
      <c r="C288" s="26"/>
      <c r="D288" s="15">
        <f t="shared" si="2"/>
        <v>0</v>
      </c>
      <c r="E288" s="15">
        <f t="shared" si="3"/>
        <v>0</v>
      </c>
      <c r="F288" s="15">
        <f t="shared" si="4"/>
        <v>0</v>
      </c>
      <c r="G288" s="15">
        <f t="shared" si="5"/>
        <v>0</v>
      </c>
      <c r="H288" s="18" t="str">
        <f t="shared" si="6"/>
        <v/>
      </c>
      <c r="I288" s="18" t="str">
        <f t="shared" si="7"/>
        <v/>
      </c>
      <c r="J288" s="18" t="str">
        <f t="shared" si="8"/>
        <v>-</v>
      </c>
      <c r="K288" s="27" t="str">
        <f t="shared" ref="K288:L288" si="298">IF(A288="","",WEEKDAY(B288,2))</f>
        <v/>
      </c>
      <c r="L288" s="27" t="str">
        <f t="shared" si="298"/>
        <v/>
      </c>
      <c r="M288" s="20">
        <f t="shared" si="10"/>
        <v>0</v>
      </c>
      <c r="N288" s="20">
        <f t="shared" si="14"/>
        <v>0</v>
      </c>
      <c r="O288" s="21" t="str">
        <f>IF(A288="","",IF(G288&gt;=asetukset!$B$3,G288-asetukset!$B$3,IF(AND(G288-E288&lt;=asetukset!$B$4,E288&gt;=asetukset!$B$3),1-E288,IF(AND(G288-E288&lt;=asetukset!$B$4,E288&lt;=asetukset!$B$3),asetukset!$B$6,0))))</f>
        <v/>
      </c>
      <c r="P288" s="20">
        <f>IF(F288&gt;D288,G288-asetukset!$B$5,IF(AND(D288=F288,E288&lt;=asetukset!$B$6),G288-E288,0))</f>
        <v>0</v>
      </c>
      <c r="Q288" s="19" t="str">
        <f>IF(and(K288=6,E288&gt;asetukset!$B$7),"", IF(and(K288&lt;&gt;6,L288=6,G288&lt;asetukset!$B$7),G288,IF(K288=6,asetukset!$B$7-E288,IF(K288=6,asetukset!$B$7-E288,IF(K288=6,asetukset!$B$7-E288,"")))))</f>
        <v/>
      </c>
      <c r="R288" s="19" t="str">
        <f t="shared" si="11"/>
        <v/>
      </c>
      <c r="S288" s="19" t="str">
        <f t="shared" si="12"/>
        <v/>
      </c>
      <c r="T288" s="21" t="str">
        <f>IF(A288="","",IF(SUMIFS($M$2:M288,$I$2:I288,I288,$A$2:A288,A288)&lt;=asetukset!$B$2,"",SUMIFS($M$2:M288,$I$2:I288,I288,$A$2:A288,A288)-asetukset!$B$2))</f>
        <v/>
      </c>
    </row>
    <row r="289">
      <c r="A289" s="32"/>
      <c r="B289" s="26"/>
      <c r="C289" s="26"/>
      <c r="D289" s="15">
        <f t="shared" si="2"/>
        <v>0</v>
      </c>
      <c r="E289" s="15">
        <f t="shared" si="3"/>
        <v>0</v>
      </c>
      <c r="F289" s="15">
        <f t="shared" si="4"/>
        <v>0</v>
      </c>
      <c r="G289" s="15">
        <f t="shared" si="5"/>
        <v>0</v>
      </c>
      <c r="H289" s="18" t="str">
        <f t="shared" si="6"/>
        <v/>
      </c>
      <c r="I289" s="18" t="str">
        <f t="shared" si="7"/>
        <v/>
      </c>
      <c r="J289" s="18" t="str">
        <f t="shared" si="8"/>
        <v>-</v>
      </c>
      <c r="K289" s="27" t="str">
        <f t="shared" ref="K289:L289" si="299">IF(A289="","",WEEKDAY(B289,2))</f>
        <v/>
      </c>
      <c r="L289" s="27" t="str">
        <f t="shared" si="299"/>
        <v/>
      </c>
      <c r="M289" s="20">
        <f t="shared" si="10"/>
        <v>0</v>
      </c>
      <c r="N289" s="20">
        <f t="shared" si="14"/>
        <v>0</v>
      </c>
      <c r="O289" s="21" t="str">
        <f>IF(A289="","",IF(G289&gt;=asetukset!$B$3,G289-asetukset!$B$3,IF(AND(G289-E289&lt;=asetukset!$B$4,E289&gt;=asetukset!$B$3),1-E289,IF(AND(G289-E289&lt;=asetukset!$B$4,E289&lt;=asetukset!$B$3),asetukset!$B$6,0))))</f>
        <v/>
      </c>
      <c r="P289" s="20">
        <f>IF(F289&gt;D289,G289-asetukset!$B$5,IF(AND(D289=F289,E289&lt;=asetukset!$B$6),G289-E289,0))</f>
        <v>0</v>
      </c>
      <c r="Q289" s="19" t="str">
        <f>IF(and(K289=6,E289&gt;asetukset!$B$7),"", IF(and(K289&lt;&gt;6,L289=6,G289&lt;asetukset!$B$7),G289,IF(K289=6,asetukset!$B$7-E289,IF(K289=6,asetukset!$B$7-E289,IF(K289=6,asetukset!$B$7-E289,"")))))</f>
        <v/>
      </c>
      <c r="R289" s="19" t="str">
        <f t="shared" si="11"/>
        <v/>
      </c>
      <c r="S289" s="19" t="str">
        <f t="shared" si="12"/>
        <v/>
      </c>
      <c r="T289" s="21" t="str">
        <f>IF(A289="","",IF(SUMIFS($M$2:M289,$I$2:I289,I289,$A$2:A289,A289)&lt;=asetukset!$B$2,"",SUMIFS($M$2:M289,$I$2:I289,I289,$A$2:A289,A289)-asetukset!$B$2))</f>
        <v/>
      </c>
    </row>
    <row r="290">
      <c r="A290" s="32"/>
      <c r="B290" s="26"/>
      <c r="C290" s="26"/>
      <c r="D290" s="15">
        <f t="shared" si="2"/>
        <v>0</v>
      </c>
      <c r="E290" s="15">
        <f t="shared" si="3"/>
        <v>0</v>
      </c>
      <c r="F290" s="15">
        <f t="shared" si="4"/>
        <v>0</v>
      </c>
      <c r="G290" s="15">
        <f t="shared" si="5"/>
        <v>0</v>
      </c>
      <c r="H290" s="18" t="str">
        <f t="shared" si="6"/>
        <v/>
      </c>
      <c r="I290" s="18" t="str">
        <f t="shared" si="7"/>
        <v/>
      </c>
      <c r="J290" s="18" t="str">
        <f t="shared" si="8"/>
        <v>-</v>
      </c>
      <c r="K290" s="27" t="str">
        <f t="shared" ref="K290:L290" si="300">IF(A290="","",WEEKDAY(B290,2))</f>
        <v/>
      </c>
      <c r="L290" s="27" t="str">
        <f t="shared" si="300"/>
        <v/>
      </c>
      <c r="M290" s="20">
        <f t="shared" si="10"/>
        <v>0</v>
      </c>
      <c r="N290" s="20">
        <f t="shared" si="14"/>
        <v>0</v>
      </c>
      <c r="O290" s="21" t="str">
        <f>IF(A290="","",IF(G290&gt;=asetukset!$B$3,G290-asetukset!$B$3,IF(AND(G290-E290&lt;=asetukset!$B$4,E290&gt;=asetukset!$B$3),1-E290,IF(AND(G290-E290&lt;=asetukset!$B$4,E290&lt;=asetukset!$B$3),asetukset!$B$6,0))))</f>
        <v/>
      </c>
      <c r="P290" s="20">
        <f>IF(F290&gt;D290,G290-asetukset!$B$5,IF(AND(D290=F290,E290&lt;=asetukset!$B$6),G290-E290,0))</f>
        <v>0</v>
      </c>
      <c r="Q290" s="19" t="str">
        <f>IF(and(K290=6,E290&gt;asetukset!$B$7),"", IF(and(K290&lt;&gt;6,L290=6,G290&lt;asetukset!$B$7),G290,IF(K290=6,asetukset!$B$7-E290,IF(K290=6,asetukset!$B$7-E290,IF(K290=6,asetukset!$B$7-E290,"")))))</f>
        <v/>
      </c>
      <c r="R290" s="19" t="str">
        <f t="shared" si="11"/>
        <v/>
      </c>
      <c r="S290" s="19" t="str">
        <f t="shared" si="12"/>
        <v/>
      </c>
      <c r="T290" s="21" t="str">
        <f>IF(A290="","",IF(SUMIFS($M$2:M290,$I$2:I290,I290,$A$2:A290,A290)&lt;=asetukset!$B$2,"",SUMIFS($M$2:M290,$I$2:I290,I290,$A$2:A290,A290)-asetukset!$B$2))</f>
        <v/>
      </c>
    </row>
    <row r="291">
      <c r="A291" s="32"/>
      <c r="B291" s="26"/>
      <c r="C291" s="26"/>
      <c r="D291" s="15">
        <f t="shared" si="2"/>
        <v>0</v>
      </c>
      <c r="E291" s="15">
        <f t="shared" si="3"/>
        <v>0</v>
      </c>
      <c r="F291" s="15">
        <f t="shared" si="4"/>
        <v>0</v>
      </c>
      <c r="G291" s="15">
        <f t="shared" si="5"/>
        <v>0</v>
      </c>
      <c r="H291" s="18" t="str">
        <f t="shared" si="6"/>
        <v/>
      </c>
      <c r="I291" s="18" t="str">
        <f t="shared" si="7"/>
        <v/>
      </c>
      <c r="J291" s="18" t="str">
        <f t="shared" si="8"/>
        <v>-</v>
      </c>
      <c r="K291" s="27" t="str">
        <f t="shared" ref="K291:L291" si="301">IF(A291="","",WEEKDAY(B291,2))</f>
        <v/>
      </c>
      <c r="L291" s="27" t="str">
        <f t="shared" si="301"/>
        <v/>
      </c>
      <c r="M291" s="20">
        <f t="shared" si="10"/>
        <v>0</v>
      </c>
      <c r="N291" s="20">
        <f t="shared" si="14"/>
        <v>0</v>
      </c>
      <c r="O291" s="21" t="str">
        <f>IF(A291="","",IF(G291&gt;=asetukset!$B$3,G291-asetukset!$B$3,IF(AND(G291-E291&lt;=asetukset!$B$4,E291&gt;=asetukset!$B$3),1-E291,IF(AND(G291-E291&lt;=asetukset!$B$4,E291&lt;=asetukset!$B$3),asetukset!$B$6,0))))</f>
        <v/>
      </c>
      <c r="P291" s="20">
        <f>IF(F291&gt;D291,G291-asetukset!$B$5,IF(AND(D291=F291,E291&lt;=asetukset!$B$6),G291-E291,0))</f>
        <v>0</v>
      </c>
      <c r="Q291" s="19" t="str">
        <f>IF(and(K291=6,E291&gt;asetukset!$B$7),"", IF(and(K291&lt;&gt;6,L291=6,G291&lt;asetukset!$B$7),G291,IF(K291=6,asetukset!$B$7-E291,IF(K291=6,asetukset!$B$7-E291,IF(K291=6,asetukset!$B$7-E291,"")))))</f>
        <v/>
      </c>
      <c r="R291" s="19" t="str">
        <f t="shared" si="11"/>
        <v/>
      </c>
      <c r="S291" s="19" t="str">
        <f t="shared" si="12"/>
        <v/>
      </c>
      <c r="T291" s="21" t="str">
        <f>IF(A291="","",IF(SUMIFS($M$2:M291,$I$2:I291,I291,$A$2:A291,A291)&lt;=asetukset!$B$2,"",SUMIFS($M$2:M291,$I$2:I291,I291,$A$2:A291,A291)-asetukset!$B$2))</f>
        <v/>
      </c>
    </row>
    <row r="292">
      <c r="A292" s="32"/>
      <c r="B292" s="26"/>
      <c r="C292" s="26"/>
      <c r="D292" s="15">
        <f t="shared" si="2"/>
        <v>0</v>
      </c>
      <c r="E292" s="15">
        <f t="shared" si="3"/>
        <v>0</v>
      </c>
      <c r="F292" s="15">
        <f t="shared" si="4"/>
        <v>0</v>
      </c>
      <c r="G292" s="15">
        <f t="shared" si="5"/>
        <v>0</v>
      </c>
      <c r="H292" s="18" t="str">
        <f t="shared" si="6"/>
        <v/>
      </c>
      <c r="I292" s="18" t="str">
        <f t="shared" si="7"/>
        <v/>
      </c>
      <c r="J292" s="18" t="str">
        <f t="shared" si="8"/>
        <v>-</v>
      </c>
      <c r="K292" s="27" t="str">
        <f t="shared" ref="K292:L292" si="302">IF(A292="","",WEEKDAY(B292,2))</f>
        <v/>
      </c>
      <c r="L292" s="27" t="str">
        <f t="shared" si="302"/>
        <v/>
      </c>
      <c r="M292" s="20">
        <f t="shared" si="10"/>
        <v>0</v>
      </c>
      <c r="N292" s="20">
        <f t="shared" si="14"/>
        <v>0</v>
      </c>
      <c r="O292" s="21" t="str">
        <f>IF(A292="","",IF(G292&gt;=asetukset!$B$3,G292-asetukset!$B$3,IF(AND(G292-E292&lt;=asetukset!$B$4,E292&gt;=asetukset!$B$3),1-E292,IF(AND(G292-E292&lt;=asetukset!$B$4,E292&lt;=asetukset!$B$3),asetukset!$B$6,0))))</f>
        <v/>
      </c>
      <c r="P292" s="20">
        <f>IF(F292&gt;D292,G292-asetukset!$B$5,IF(AND(D292=F292,E292&lt;=asetukset!$B$6),G292-E292,0))</f>
        <v>0</v>
      </c>
      <c r="Q292" s="19" t="str">
        <f>IF(and(K292=6,E292&gt;asetukset!$B$7),"", IF(and(K292&lt;&gt;6,L292=6,G292&lt;asetukset!$B$7),G292,IF(K292=6,asetukset!$B$7-E292,IF(K292=6,asetukset!$B$7-E292,IF(K292=6,asetukset!$B$7-E292,"")))))</f>
        <v/>
      </c>
      <c r="R292" s="19" t="str">
        <f t="shared" si="11"/>
        <v/>
      </c>
      <c r="S292" s="19" t="str">
        <f t="shared" si="12"/>
        <v/>
      </c>
      <c r="T292" s="21" t="str">
        <f>IF(A292="","",IF(SUMIFS($M$2:M292,$I$2:I292,I292,$A$2:A292,A292)&lt;=asetukset!$B$2,"",SUMIFS($M$2:M292,$I$2:I292,I292,$A$2:A292,A292)-asetukset!$B$2))</f>
        <v/>
      </c>
    </row>
    <row r="293">
      <c r="A293" s="32"/>
      <c r="B293" s="26"/>
      <c r="C293" s="26"/>
      <c r="D293" s="15">
        <f t="shared" si="2"/>
        <v>0</v>
      </c>
      <c r="E293" s="15">
        <f t="shared" si="3"/>
        <v>0</v>
      </c>
      <c r="F293" s="15">
        <f t="shared" si="4"/>
        <v>0</v>
      </c>
      <c r="G293" s="15">
        <f t="shared" si="5"/>
        <v>0</v>
      </c>
      <c r="H293" s="18" t="str">
        <f t="shared" si="6"/>
        <v/>
      </c>
      <c r="I293" s="18" t="str">
        <f t="shared" si="7"/>
        <v/>
      </c>
      <c r="J293" s="18" t="str">
        <f t="shared" si="8"/>
        <v>-</v>
      </c>
      <c r="K293" s="27" t="str">
        <f t="shared" ref="K293:L293" si="303">IF(A293="","",WEEKDAY(B293,2))</f>
        <v/>
      </c>
      <c r="L293" s="27" t="str">
        <f t="shared" si="303"/>
        <v/>
      </c>
      <c r="M293" s="20">
        <f t="shared" si="10"/>
        <v>0</v>
      </c>
      <c r="N293" s="20">
        <f t="shared" si="14"/>
        <v>0</v>
      </c>
      <c r="O293" s="21" t="str">
        <f>IF(A293="","",IF(G293&gt;=asetukset!$B$3,G293-asetukset!$B$3,IF(AND(G293-E293&lt;=asetukset!$B$4,E293&gt;=asetukset!$B$3),1-E293,IF(AND(G293-E293&lt;=asetukset!$B$4,E293&lt;=asetukset!$B$3),asetukset!$B$6,0))))</f>
        <v/>
      </c>
      <c r="P293" s="20">
        <f>IF(F293&gt;D293,G293-asetukset!$B$5,IF(AND(D293=F293,E293&lt;=asetukset!$B$6),G293-E293,0))</f>
        <v>0</v>
      </c>
      <c r="Q293" s="19" t="str">
        <f>IF(and(K293=6,E293&gt;asetukset!$B$7),"", IF(and(K293&lt;&gt;6,L293=6,G293&lt;asetukset!$B$7),G293,IF(K293=6,asetukset!$B$7-E293,IF(K293=6,asetukset!$B$7-E293,IF(K293=6,asetukset!$B$7-E293,"")))))</f>
        <v/>
      </c>
      <c r="R293" s="19" t="str">
        <f t="shared" si="11"/>
        <v/>
      </c>
      <c r="S293" s="19" t="str">
        <f t="shared" si="12"/>
        <v/>
      </c>
      <c r="T293" s="21" t="str">
        <f>IF(A293="","",IF(SUMIFS($M$2:M293,$I$2:I293,I293,$A$2:A293,A293)&lt;=asetukset!$B$2,"",SUMIFS($M$2:M293,$I$2:I293,I293,$A$2:A293,A293)-asetukset!$B$2))</f>
        <v/>
      </c>
    </row>
    <row r="294">
      <c r="A294" s="32"/>
      <c r="B294" s="26"/>
      <c r="C294" s="26"/>
      <c r="D294" s="15">
        <f t="shared" si="2"/>
        <v>0</v>
      </c>
      <c r="E294" s="15">
        <f t="shared" si="3"/>
        <v>0</v>
      </c>
      <c r="F294" s="15">
        <f t="shared" si="4"/>
        <v>0</v>
      </c>
      <c r="G294" s="15">
        <f t="shared" si="5"/>
        <v>0</v>
      </c>
      <c r="H294" s="18" t="str">
        <f t="shared" si="6"/>
        <v/>
      </c>
      <c r="I294" s="18" t="str">
        <f t="shared" si="7"/>
        <v/>
      </c>
      <c r="J294" s="18" t="str">
        <f t="shared" si="8"/>
        <v>-</v>
      </c>
      <c r="K294" s="27" t="str">
        <f t="shared" ref="K294:L294" si="304">IF(A294="","",WEEKDAY(B294,2))</f>
        <v/>
      </c>
      <c r="L294" s="27" t="str">
        <f t="shared" si="304"/>
        <v/>
      </c>
      <c r="M294" s="20">
        <f t="shared" si="10"/>
        <v>0</v>
      </c>
      <c r="N294" s="20">
        <f t="shared" si="14"/>
        <v>0</v>
      </c>
      <c r="O294" s="21" t="str">
        <f>IF(A294="","",IF(G294&gt;=asetukset!$B$3,G294-asetukset!$B$3,IF(AND(G294-E294&lt;=asetukset!$B$4,E294&gt;=asetukset!$B$3),1-E294,IF(AND(G294-E294&lt;=asetukset!$B$4,E294&lt;=asetukset!$B$3),asetukset!$B$6,0))))</f>
        <v/>
      </c>
      <c r="P294" s="20">
        <f>IF(F294&gt;D294,G294-asetukset!$B$5,IF(AND(D294=F294,E294&lt;=asetukset!$B$6),G294-E294,0))</f>
        <v>0</v>
      </c>
      <c r="Q294" s="19" t="str">
        <f>IF(and(K294=6,E294&gt;asetukset!$B$7),"", IF(and(K294&lt;&gt;6,L294=6,G294&lt;asetukset!$B$7),G294,IF(K294=6,asetukset!$B$7-E294,IF(K294=6,asetukset!$B$7-E294,IF(K294=6,asetukset!$B$7-E294,"")))))</f>
        <v/>
      </c>
      <c r="R294" s="19" t="str">
        <f t="shared" si="11"/>
        <v/>
      </c>
      <c r="S294" s="19" t="str">
        <f t="shared" si="12"/>
        <v/>
      </c>
      <c r="T294" s="21" t="str">
        <f>IF(A294="","",IF(SUMIFS($M$2:M294,$I$2:I294,I294,$A$2:A294,A294)&lt;=asetukset!$B$2,"",SUMIFS($M$2:M294,$I$2:I294,I294,$A$2:A294,A294)-asetukset!$B$2))</f>
        <v/>
      </c>
    </row>
    <row r="295">
      <c r="A295" s="32"/>
      <c r="B295" s="26"/>
      <c r="C295" s="26"/>
      <c r="D295" s="15">
        <f t="shared" si="2"/>
        <v>0</v>
      </c>
      <c r="E295" s="15">
        <f t="shared" si="3"/>
        <v>0</v>
      </c>
      <c r="F295" s="15">
        <f t="shared" si="4"/>
        <v>0</v>
      </c>
      <c r="G295" s="15">
        <f t="shared" si="5"/>
        <v>0</v>
      </c>
      <c r="H295" s="18" t="str">
        <f t="shared" si="6"/>
        <v/>
      </c>
      <c r="I295" s="18" t="str">
        <f t="shared" si="7"/>
        <v/>
      </c>
      <c r="J295" s="18" t="str">
        <f t="shared" si="8"/>
        <v>-</v>
      </c>
      <c r="K295" s="27" t="str">
        <f t="shared" ref="K295:L295" si="305">IF(A295="","",WEEKDAY(B295,2))</f>
        <v/>
      </c>
      <c r="L295" s="27" t="str">
        <f t="shared" si="305"/>
        <v/>
      </c>
      <c r="M295" s="20">
        <f t="shared" si="10"/>
        <v>0</v>
      </c>
      <c r="N295" s="20">
        <f t="shared" si="14"/>
        <v>0</v>
      </c>
      <c r="O295" s="21" t="str">
        <f>IF(A295="","",IF(G295&gt;=asetukset!$B$3,G295-asetukset!$B$3,IF(AND(G295-E295&lt;=asetukset!$B$4,E295&gt;=asetukset!$B$3),1-E295,IF(AND(G295-E295&lt;=asetukset!$B$4,E295&lt;=asetukset!$B$3),asetukset!$B$6,0))))</f>
        <v/>
      </c>
      <c r="P295" s="20">
        <f>IF(F295&gt;D295,G295-asetukset!$B$5,IF(AND(D295=F295,E295&lt;=asetukset!$B$6),G295-E295,0))</f>
        <v>0</v>
      </c>
      <c r="Q295" s="19" t="str">
        <f>IF(and(K295=6,E295&gt;asetukset!$B$7),"", IF(and(K295&lt;&gt;6,L295=6,G295&lt;asetukset!$B$7),G295,IF(K295=6,asetukset!$B$7-E295,IF(K295=6,asetukset!$B$7-E295,IF(K295=6,asetukset!$B$7-E295,"")))))</f>
        <v/>
      </c>
      <c r="R295" s="19" t="str">
        <f t="shared" si="11"/>
        <v/>
      </c>
      <c r="S295" s="19" t="str">
        <f t="shared" si="12"/>
        <v/>
      </c>
      <c r="T295" s="21" t="str">
        <f>IF(A295="","",IF(SUMIFS($M$2:M295,$I$2:I295,I295,$A$2:A295,A295)&lt;=asetukset!$B$2,"",SUMIFS($M$2:M295,$I$2:I295,I295,$A$2:A295,A295)-asetukset!$B$2))</f>
        <v/>
      </c>
    </row>
    <row r="296">
      <c r="A296" s="32"/>
      <c r="B296" s="26"/>
      <c r="C296" s="26"/>
      <c r="D296" s="15">
        <f t="shared" si="2"/>
        <v>0</v>
      </c>
      <c r="E296" s="15">
        <f t="shared" si="3"/>
        <v>0</v>
      </c>
      <c r="F296" s="15">
        <f t="shared" si="4"/>
        <v>0</v>
      </c>
      <c r="G296" s="15">
        <f t="shared" si="5"/>
        <v>0</v>
      </c>
      <c r="H296" s="18" t="str">
        <f t="shared" si="6"/>
        <v/>
      </c>
      <c r="I296" s="18" t="str">
        <f t="shared" si="7"/>
        <v/>
      </c>
      <c r="J296" s="18" t="str">
        <f t="shared" si="8"/>
        <v>-</v>
      </c>
      <c r="K296" s="27" t="str">
        <f t="shared" ref="K296:L296" si="306">IF(A296="","",WEEKDAY(B296,2))</f>
        <v/>
      </c>
      <c r="L296" s="27" t="str">
        <f t="shared" si="306"/>
        <v/>
      </c>
      <c r="M296" s="20">
        <f t="shared" si="10"/>
        <v>0</v>
      </c>
      <c r="N296" s="20">
        <f t="shared" si="14"/>
        <v>0</v>
      </c>
      <c r="O296" s="21" t="str">
        <f>IF(A296="","",IF(G296&gt;=asetukset!$B$3,G296-asetukset!$B$3,IF(AND(G296-E296&lt;=asetukset!$B$4,E296&gt;=asetukset!$B$3),1-E296,IF(AND(G296-E296&lt;=asetukset!$B$4,E296&lt;=asetukset!$B$3),asetukset!$B$6,0))))</f>
        <v/>
      </c>
      <c r="P296" s="20">
        <f>IF(F296&gt;D296,G296-asetukset!$B$5,IF(AND(D296=F296,E296&lt;=asetukset!$B$6),G296-E296,0))</f>
        <v>0</v>
      </c>
      <c r="Q296" s="19" t="str">
        <f>IF(and(K296=6,E296&gt;asetukset!$B$7),"", IF(and(K296&lt;&gt;6,L296=6,G296&lt;asetukset!$B$7),G296,IF(K296=6,asetukset!$B$7-E296,IF(K296=6,asetukset!$B$7-E296,IF(K296=6,asetukset!$B$7-E296,"")))))</f>
        <v/>
      </c>
      <c r="R296" s="19" t="str">
        <f t="shared" si="11"/>
        <v/>
      </c>
      <c r="S296" s="19" t="str">
        <f t="shared" si="12"/>
        <v/>
      </c>
      <c r="T296" s="21" t="str">
        <f>IF(A296="","",IF(SUMIFS($M$2:M296,$I$2:I296,I296,$A$2:A296,A296)&lt;=asetukset!$B$2,"",SUMIFS($M$2:M296,$I$2:I296,I296,$A$2:A296,A296)-asetukset!$B$2))</f>
        <v/>
      </c>
    </row>
    <row r="297">
      <c r="A297" s="32"/>
      <c r="B297" s="26"/>
      <c r="C297" s="26"/>
      <c r="D297" s="15">
        <f t="shared" si="2"/>
        <v>0</v>
      </c>
      <c r="E297" s="15">
        <f t="shared" si="3"/>
        <v>0</v>
      </c>
      <c r="F297" s="15">
        <f t="shared" si="4"/>
        <v>0</v>
      </c>
      <c r="G297" s="15">
        <f t="shared" si="5"/>
        <v>0</v>
      </c>
      <c r="H297" s="18" t="str">
        <f t="shared" si="6"/>
        <v/>
      </c>
      <c r="I297" s="18" t="str">
        <f t="shared" si="7"/>
        <v/>
      </c>
      <c r="J297" s="18" t="str">
        <f t="shared" si="8"/>
        <v>-</v>
      </c>
      <c r="K297" s="27" t="str">
        <f t="shared" ref="K297:L297" si="307">IF(A297="","",WEEKDAY(B297,2))</f>
        <v/>
      </c>
      <c r="L297" s="27" t="str">
        <f t="shared" si="307"/>
        <v/>
      </c>
      <c r="M297" s="20">
        <f t="shared" si="10"/>
        <v>0</v>
      </c>
      <c r="N297" s="20">
        <f t="shared" si="14"/>
        <v>0</v>
      </c>
      <c r="O297" s="21" t="str">
        <f>IF(A297="","",IF(G297&gt;=asetukset!$B$3,G297-asetukset!$B$3,IF(AND(G297-E297&lt;=asetukset!$B$4,E297&gt;=asetukset!$B$3),1-E297,IF(AND(G297-E297&lt;=asetukset!$B$4,E297&lt;=asetukset!$B$3),asetukset!$B$6,0))))</f>
        <v/>
      </c>
      <c r="P297" s="20">
        <f>IF(F297&gt;D297,G297-asetukset!$B$5,IF(AND(D297=F297,E297&lt;=asetukset!$B$6),G297-E297,0))</f>
        <v>0</v>
      </c>
      <c r="Q297" s="19" t="str">
        <f>IF(and(K297=6,E297&gt;asetukset!$B$7),"", IF(and(K297&lt;&gt;6,L297=6,G297&lt;asetukset!$B$7),G297,IF(K297=6,asetukset!$B$7-E297,IF(K297=6,asetukset!$B$7-E297,IF(K297=6,asetukset!$B$7-E297,"")))))</f>
        <v/>
      </c>
      <c r="R297" s="19" t="str">
        <f t="shared" si="11"/>
        <v/>
      </c>
      <c r="S297" s="19" t="str">
        <f t="shared" si="12"/>
        <v/>
      </c>
      <c r="T297" s="21" t="str">
        <f>IF(A297="","",IF(SUMIFS($M$2:M297,$I$2:I297,I297,$A$2:A297,A297)&lt;=asetukset!$B$2,"",SUMIFS($M$2:M297,$I$2:I297,I297,$A$2:A297,A297)-asetukset!$B$2))</f>
        <v/>
      </c>
    </row>
    <row r="298">
      <c r="A298" s="32"/>
      <c r="B298" s="26"/>
      <c r="C298" s="26"/>
      <c r="D298" s="15">
        <f t="shared" si="2"/>
        <v>0</v>
      </c>
      <c r="E298" s="15">
        <f t="shared" si="3"/>
        <v>0</v>
      </c>
      <c r="F298" s="15">
        <f t="shared" si="4"/>
        <v>0</v>
      </c>
      <c r="G298" s="15">
        <f t="shared" si="5"/>
        <v>0</v>
      </c>
      <c r="H298" s="18" t="str">
        <f t="shared" si="6"/>
        <v/>
      </c>
      <c r="I298" s="18" t="str">
        <f t="shared" si="7"/>
        <v/>
      </c>
      <c r="J298" s="18" t="str">
        <f t="shared" si="8"/>
        <v>-</v>
      </c>
      <c r="K298" s="27" t="str">
        <f t="shared" ref="K298:L298" si="308">IF(A298="","",WEEKDAY(B298,2))</f>
        <v/>
      </c>
      <c r="L298" s="27" t="str">
        <f t="shared" si="308"/>
        <v/>
      </c>
      <c r="M298" s="20">
        <f t="shared" si="10"/>
        <v>0</v>
      </c>
      <c r="N298" s="20">
        <f t="shared" si="14"/>
        <v>0</v>
      </c>
      <c r="O298" s="21" t="str">
        <f>IF(A298="","",IF(G298&gt;=asetukset!$B$3,G298-asetukset!$B$3,IF(AND(G298-E298&lt;=asetukset!$B$4,E298&gt;=asetukset!$B$3),1-E298,IF(AND(G298-E298&lt;=asetukset!$B$4,E298&lt;=asetukset!$B$3),asetukset!$B$6,0))))</f>
        <v/>
      </c>
      <c r="P298" s="20">
        <f>IF(F298&gt;D298,G298-asetukset!$B$5,IF(AND(D298=F298,E298&lt;=asetukset!$B$6),G298-E298,0))</f>
        <v>0</v>
      </c>
      <c r="Q298" s="19" t="str">
        <f>IF(and(K298=6,E298&gt;asetukset!$B$7),"", IF(and(K298&lt;&gt;6,L298=6,G298&lt;asetukset!$B$7),G298,IF(K298=6,asetukset!$B$7-E298,IF(K298=6,asetukset!$B$7-E298,IF(K298=6,asetukset!$B$7-E298,"")))))</f>
        <v/>
      </c>
      <c r="R298" s="19" t="str">
        <f t="shared" si="11"/>
        <v/>
      </c>
      <c r="S298" s="19" t="str">
        <f t="shared" si="12"/>
        <v/>
      </c>
      <c r="T298" s="21" t="str">
        <f>IF(A298="","",IF(SUMIFS($M$2:M298,$I$2:I298,I298,$A$2:A298,A298)&lt;=asetukset!$B$2,"",SUMIFS($M$2:M298,$I$2:I298,I298,$A$2:A298,A298)-asetukset!$B$2))</f>
        <v/>
      </c>
    </row>
    <row r="299">
      <c r="A299" s="32"/>
      <c r="B299" s="26"/>
      <c r="C299" s="26"/>
      <c r="D299" s="15">
        <f t="shared" si="2"/>
        <v>0</v>
      </c>
      <c r="E299" s="15">
        <f t="shared" si="3"/>
        <v>0</v>
      </c>
      <c r="F299" s="15">
        <f t="shared" si="4"/>
        <v>0</v>
      </c>
      <c r="G299" s="15">
        <f t="shared" si="5"/>
        <v>0</v>
      </c>
      <c r="H299" s="18" t="str">
        <f t="shared" si="6"/>
        <v/>
      </c>
      <c r="I299" s="18" t="str">
        <f t="shared" si="7"/>
        <v/>
      </c>
      <c r="J299" s="18" t="str">
        <f t="shared" si="8"/>
        <v>-</v>
      </c>
      <c r="K299" s="27" t="str">
        <f t="shared" ref="K299:L299" si="309">IF(A299="","",WEEKDAY(B299,2))</f>
        <v/>
      </c>
      <c r="L299" s="27" t="str">
        <f t="shared" si="309"/>
        <v/>
      </c>
      <c r="M299" s="20">
        <f t="shared" si="10"/>
        <v>0</v>
      </c>
      <c r="N299" s="20">
        <f t="shared" si="14"/>
        <v>0</v>
      </c>
      <c r="O299" s="21" t="str">
        <f>IF(A299="","",IF(G299&gt;=asetukset!$B$3,G299-asetukset!$B$3,IF(AND(G299-E299&lt;=asetukset!$B$4,E299&gt;=asetukset!$B$3),1-E299,IF(AND(G299-E299&lt;=asetukset!$B$4,E299&lt;=asetukset!$B$3),asetukset!$B$6,0))))</f>
        <v/>
      </c>
      <c r="P299" s="20">
        <f>IF(F299&gt;D299,G299-asetukset!$B$5,IF(AND(D299=F299,E299&lt;=asetukset!$B$6),G299-E299,0))</f>
        <v>0</v>
      </c>
      <c r="Q299" s="19" t="str">
        <f>IF(and(K299=6,E299&gt;asetukset!$B$7),"", IF(and(K299&lt;&gt;6,L299=6,G299&lt;asetukset!$B$7),G299,IF(K299=6,asetukset!$B$7-E299,IF(K299=6,asetukset!$B$7-E299,IF(K299=6,asetukset!$B$7-E299,"")))))</f>
        <v/>
      </c>
      <c r="R299" s="19" t="str">
        <f t="shared" si="11"/>
        <v/>
      </c>
      <c r="S299" s="19" t="str">
        <f t="shared" si="12"/>
        <v/>
      </c>
      <c r="T299" s="21" t="str">
        <f>IF(A299="","",IF(SUMIFS($M$2:M299,$I$2:I299,I299,$A$2:A299,A299)&lt;=asetukset!$B$2,"",SUMIFS($M$2:M299,$I$2:I299,I299,$A$2:A299,A299)-asetukset!$B$2))</f>
        <v/>
      </c>
    </row>
    <row r="300">
      <c r="A300" s="32"/>
      <c r="B300" s="26"/>
      <c r="C300" s="26"/>
      <c r="D300" s="15">
        <f t="shared" si="2"/>
        <v>0</v>
      </c>
      <c r="E300" s="15">
        <f t="shared" si="3"/>
        <v>0</v>
      </c>
      <c r="F300" s="15">
        <f t="shared" si="4"/>
        <v>0</v>
      </c>
      <c r="G300" s="15">
        <f t="shared" si="5"/>
        <v>0</v>
      </c>
      <c r="H300" s="18" t="str">
        <f t="shared" si="6"/>
        <v/>
      </c>
      <c r="I300" s="18" t="str">
        <f t="shared" si="7"/>
        <v/>
      </c>
      <c r="J300" s="18" t="str">
        <f t="shared" si="8"/>
        <v>-</v>
      </c>
      <c r="K300" s="27" t="str">
        <f t="shared" ref="K300:L300" si="310">IF(A300="","",WEEKDAY(B300,2))</f>
        <v/>
      </c>
      <c r="L300" s="27" t="str">
        <f t="shared" si="310"/>
        <v/>
      </c>
      <c r="M300" s="20">
        <f t="shared" si="10"/>
        <v>0</v>
      </c>
      <c r="N300" s="20">
        <f t="shared" si="14"/>
        <v>0</v>
      </c>
      <c r="O300" s="21" t="str">
        <f>IF(A300="","",IF(G300&gt;=asetukset!$B$3,G300-asetukset!$B$3,IF(AND(G300-E300&lt;=asetukset!$B$4,E300&gt;=asetukset!$B$3),1-E300,IF(AND(G300-E300&lt;=asetukset!$B$4,E300&lt;=asetukset!$B$3),asetukset!$B$6,0))))</f>
        <v/>
      </c>
      <c r="P300" s="20">
        <f>IF(F300&gt;D300,G300-asetukset!$B$5,IF(AND(D300=F300,E300&lt;=asetukset!$B$6),G300-E300,0))</f>
        <v>0</v>
      </c>
      <c r="Q300" s="19" t="str">
        <f>IF(and(K300=6,E300&gt;asetukset!$B$7),"", IF(and(K300&lt;&gt;6,L300=6,G300&lt;asetukset!$B$7),G300,IF(K300=6,asetukset!$B$7-E300,IF(K300=6,asetukset!$B$7-E300,IF(K300=6,asetukset!$B$7-E300,"")))))</f>
        <v/>
      </c>
      <c r="R300" s="19" t="str">
        <f t="shared" si="11"/>
        <v/>
      </c>
      <c r="S300" s="19" t="str">
        <f t="shared" si="12"/>
        <v/>
      </c>
      <c r="T300" s="21" t="str">
        <f>IF(A300="","",IF(SUMIFS($M$2:M300,$I$2:I300,I300,$A$2:A300,A300)&lt;=asetukset!$B$2,"",SUMIFS($M$2:M300,$I$2:I300,I300,$A$2:A300,A300)-asetukset!$B$2))</f>
        <v/>
      </c>
    </row>
    <row r="301">
      <c r="A301" s="32"/>
      <c r="B301" s="26"/>
      <c r="C301" s="26"/>
      <c r="D301" s="15">
        <f t="shared" si="2"/>
        <v>0</v>
      </c>
      <c r="E301" s="15">
        <f t="shared" si="3"/>
        <v>0</v>
      </c>
      <c r="F301" s="15">
        <f t="shared" si="4"/>
        <v>0</v>
      </c>
      <c r="G301" s="15">
        <f t="shared" si="5"/>
        <v>0</v>
      </c>
      <c r="H301" s="18" t="str">
        <f t="shared" si="6"/>
        <v/>
      </c>
      <c r="I301" s="18" t="str">
        <f t="shared" si="7"/>
        <v/>
      </c>
      <c r="J301" s="18" t="str">
        <f t="shared" si="8"/>
        <v>-</v>
      </c>
      <c r="K301" s="27" t="str">
        <f t="shared" ref="K301:L301" si="311">IF(A301="","",WEEKDAY(B301,2))</f>
        <v/>
      </c>
      <c r="L301" s="27" t="str">
        <f t="shared" si="311"/>
        <v/>
      </c>
      <c r="M301" s="20">
        <f t="shared" si="10"/>
        <v>0</v>
      </c>
      <c r="N301" s="20">
        <f t="shared" si="14"/>
        <v>0</v>
      </c>
      <c r="O301" s="21" t="str">
        <f>IF(A301="","",IF(G301&gt;=asetukset!$B$3,G301-asetukset!$B$3,IF(AND(G301-E301&lt;=asetukset!$B$4,E301&gt;=asetukset!$B$3),1-E301,IF(AND(G301-E301&lt;=asetukset!$B$4,E301&lt;=asetukset!$B$3),asetukset!$B$6,0))))</f>
        <v/>
      </c>
      <c r="P301" s="20">
        <f>IF(F301&gt;D301,G301-asetukset!$B$5,IF(AND(D301=F301,E301&lt;=asetukset!$B$6),G301-E301,0))</f>
        <v>0</v>
      </c>
      <c r="Q301" s="19" t="str">
        <f>IF(and(K301=6,E301&gt;asetukset!$B$7),"", IF(and(K301&lt;&gt;6,L301=6,G301&lt;asetukset!$B$7),G301,IF(K301=6,asetukset!$B$7-E301,IF(K301=6,asetukset!$B$7-E301,IF(K301=6,asetukset!$B$7-E301,"")))))</f>
        <v/>
      </c>
      <c r="R301" s="19" t="str">
        <f t="shared" si="11"/>
        <v/>
      </c>
      <c r="S301" s="19" t="str">
        <f t="shared" si="12"/>
        <v/>
      </c>
      <c r="T301" s="21" t="str">
        <f>IF(A301="","",IF(SUMIFS($M$2:M301,$I$2:I301,I301,$A$2:A301,A301)&lt;=asetukset!$B$2,"",SUMIFS($M$2:M301,$I$2:I301,I301,$A$2:A301,A301)-asetukset!$B$2))</f>
        <v/>
      </c>
    </row>
    <row r="302">
      <c r="A302" s="32"/>
      <c r="B302" s="26"/>
      <c r="C302" s="26"/>
      <c r="D302" s="15">
        <f t="shared" si="2"/>
        <v>0</v>
      </c>
      <c r="E302" s="15">
        <f t="shared" si="3"/>
        <v>0</v>
      </c>
      <c r="F302" s="15">
        <f t="shared" si="4"/>
        <v>0</v>
      </c>
      <c r="G302" s="15">
        <f t="shared" si="5"/>
        <v>0</v>
      </c>
      <c r="H302" s="18" t="str">
        <f t="shared" si="6"/>
        <v/>
      </c>
      <c r="I302" s="18" t="str">
        <f t="shared" si="7"/>
        <v/>
      </c>
      <c r="J302" s="18" t="str">
        <f t="shared" si="8"/>
        <v>-</v>
      </c>
      <c r="K302" s="27" t="str">
        <f t="shared" ref="K302:L302" si="312">IF(A302="","",WEEKDAY(B302,2))</f>
        <v/>
      </c>
      <c r="L302" s="27" t="str">
        <f t="shared" si="312"/>
        <v/>
      </c>
      <c r="M302" s="20">
        <f t="shared" si="10"/>
        <v>0</v>
      </c>
      <c r="N302" s="20">
        <f t="shared" si="14"/>
        <v>0</v>
      </c>
      <c r="O302" s="21" t="str">
        <f>IF(A302="","",IF(G302&gt;=asetukset!$B$3,G302-asetukset!$B$3,IF(AND(G302-E302&lt;=asetukset!$B$4,E302&gt;=asetukset!$B$3),1-E302,IF(AND(G302-E302&lt;=asetukset!$B$4,E302&lt;=asetukset!$B$3),asetukset!$B$6,0))))</f>
        <v/>
      </c>
      <c r="P302" s="20">
        <f>IF(F302&gt;D302,G302-asetukset!$B$5,IF(AND(D302=F302,E302&lt;=asetukset!$B$6),G302-E302,0))</f>
        <v>0</v>
      </c>
      <c r="Q302" s="19" t="str">
        <f>IF(and(K302=6,E302&gt;asetukset!$B$7),"", IF(and(K302&lt;&gt;6,L302=6,G302&lt;asetukset!$B$7),G302,IF(K302=6,asetukset!$B$7-E302,IF(K302=6,asetukset!$B$7-E302,IF(K302=6,asetukset!$B$7-E302,"")))))</f>
        <v/>
      </c>
      <c r="R302" s="19" t="str">
        <f t="shared" si="11"/>
        <v/>
      </c>
      <c r="S302" s="19" t="str">
        <f t="shared" si="12"/>
        <v/>
      </c>
      <c r="T302" s="21" t="str">
        <f>IF(A302="","",IF(SUMIFS($M$2:M302,$I$2:I302,I302,$A$2:A302,A302)&lt;=asetukset!$B$2,"",SUMIFS($M$2:M302,$I$2:I302,I302,$A$2:A302,A302)-asetukset!$B$2))</f>
        <v/>
      </c>
    </row>
    <row r="303">
      <c r="A303" s="32"/>
      <c r="B303" s="26"/>
      <c r="C303" s="26"/>
      <c r="D303" s="15">
        <f t="shared" si="2"/>
        <v>0</v>
      </c>
      <c r="E303" s="15">
        <f t="shared" si="3"/>
        <v>0</v>
      </c>
      <c r="F303" s="15">
        <f t="shared" si="4"/>
        <v>0</v>
      </c>
      <c r="G303" s="15">
        <f t="shared" si="5"/>
        <v>0</v>
      </c>
      <c r="H303" s="18" t="str">
        <f t="shared" si="6"/>
        <v/>
      </c>
      <c r="I303" s="18" t="str">
        <f t="shared" si="7"/>
        <v/>
      </c>
      <c r="J303" s="18" t="str">
        <f t="shared" si="8"/>
        <v>-</v>
      </c>
      <c r="K303" s="27" t="str">
        <f t="shared" ref="K303:L303" si="313">IF(A303="","",WEEKDAY(B303,2))</f>
        <v/>
      </c>
      <c r="L303" s="27" t="str">
        <f t="shared" si="313"/>
        <v/>
      </c>
      <c r="M303" s="20">
        <f t="shared" si="10"/>
        <v>0</v>
      </c>
      <c r="N303" s="20">
        <f t="shared" si="14"/>
        <v>0</v>
      </c>
      <c r="O303" s="21" t="str">
        <f>IF(A303="","",IF(G303&gt;=asetukset!$B$3,G303-asetukset!$B$3,IF(AND(G303-E303&lt;=asetukset!$B$4,E303&gt;=asetukset!$B$3),1-E303,IF(AND(G303-E303&lt;=asetukset!$B$4,E303&lt;=asetukset!$B$3),asetukset!$B$6,0))))</f>
        <v/>
      </c>
      <c r="P303" s="20">
        <f>IF(F303&gt;D303,G303-asetukset!$B$5,IF(AND(D303=F303,E303&lt;=asetukset!$B$6),G303-E303,0))</f>
        <v>0</v>
      </c>
      <c r="Q303" s="19" t="str">
        <f>IF(and(K303=6,E303&gt;asetukset!$B$7),"", IF(and(K303&lt;&gt;6,L303=6,G303&lt;asetukset!$B$7),G303,IF(K303=6,asetukset!$B$7-E303,IF(K303=6,asetukset!$B$7-E303,IF(K303=6,asetukset!$B$7-E303,"")))))</f>
        <v/>
      </c>
      <c r="R303" s="19" t="str">
        <f t="shared" si="11"/>
        <v/>
      </c>
      <c r="S303" s="19" t="str">
        <f t="shared" si="12"/>
        <v/>
      </c>
      <c r="T303" s="21" t="str">
        <f>IF(A303="","",IF(SUMIFS($M$2:M303,$I$2:I303,I303,$A$2:A303,A303)&lt;=asetukset!$B$2,"",SUMIFS($M$2:M303,$I$2:I303,I303,$A$2:A303,A303)-asetukset!$B$2))</f>
        <v/>
      </c>
    </row>
    <row r="304">
      <c r="A304" s="32"/>
      <c r="B304" s="26"/>
      <c r="C304" s="26"/>
      <c r="D304" s="15">
        <f t="shared" si="2"/>
        <v>0</v>
      </c>
      <c r="E304" s="15">
        <f t="shared" si="3"/>
        <v>0</v>
      </c>
      <c r="F304" s="15">
        <f t="shared" si="4"/>
        <v>0</v>
      </c>
      <c r="G304" s="15">
        <f t="shared" si="5"/>
        <v>0</v>
      </c>
      <c r="H304" s="18" t="str">
        <f t="shared" si="6"/>
        <v/>
      </c>
      <c r="I304" s="18" t="str">
        <f t="shared" si="7"/>
        <v/>
      </c>
      <c r="J304" s="18" t="str">
        <f t="shared" si="8"/>
        <v>-</v>
      </c>
      <c r="K304" s="27" t="str">
        <f t="shared" ref="K304:L304" si="314">IF(A304="","",WEEKDAY(B304,2))</f>
        <v/>
      </c>
      <c r="L304" s="27" t="str">
        <f t="shared" si="314"/>
        <v/>
      </c>
      <c r="M304" s="20">
        <f t="shared" si="10"/>
        <v>0</v>
      </c>
      <c r="N304" s="20">
        <f t="shared" si="14"/>
        <v>0</v>
      </c>
      <c r="O304" s="21" t="str">
        <f>IF(A304="","",IF(G304&gt;=asetukset!$B$3,G304-asetukset!$B$3,IF(AND(G304-E304&lt;=asetukset!$B$4,E304&gt;=asetukset!$B$3),1-E304,IF(AND(G304-E304&lt;=asetukset!$B$4,E304&lt;=asetukset!$B$3),asetukset!$B$6,0))))</f>
        <v/>
      </c>
      <c r="P304" s="20">
        <f>IF(F304&gt;D304,G304-asetukset!$B$5,IF(AND(D304=F304,E304&lt;=asetukset!$B$6),G304-E304,0))</f>
        <v>0</v>
      </c>
      <c r="Q304" s="19" t="str">
        <f>IF(and(K304=6,E304&gt;asetukset!$B$7),"", IF(and(K304&lt;&gt;6,L304=6,G304&lt;asetukset!$B$7),G304,IF(K304=6,asetukset!$B$7-E304,IF(K304=6,asetukset!$B$7-E304,IF(K304=6,asetukset!$B$7-E304,"")))))</f>
        <v/>
      </c>
      <c r="R304" s="19" t="str">
        <f t="shared" si="11"/>
        <v/>
      </c>
      <c r="S304" s="19" t="str">
        <f t="shared" si="12"/>
        <v/>
      </c>
      <c r="T304" s="21" t="str">
        <f>IF(A304="","",IF(SUMIFS($M$2:M304,$I$2:I304,I304,$A$2:A304,A304)&lt;=asetukset!$B$2,"",SUMIFS($M$2:M304,$I$2:I304,I304,$A$2:A304,A304)-asetukset!$B$2))</f>
        <v/>
      </c>
    </row>
    <row r="305">
      <c r="A305" s="32"/>
      <c r="B305" s="26"/>
      <c r="C305" s="26"/>
      <c r="D305" s="15">
        <f t="shared" si="2"/>
        <v>0</v>
      </c>
      <c r="E305" s="15">
        <f t="shared" si="3"/>
        <v>0</v>
      </c>
      <c r="F305" s="15">
        <f t="shared" si="4"/>
        <v>0</v>
      </c>
      <c r="G305" s="15">
        <f t="shared" si="5"/>
        <v>0</v>
      </c>
      <c r="H305" s="18" t="str">
        <f t="shared" si="6"/>
        <v/>
      </c>
      <c r="I305" s="18" t="str">
        <f t="shared" si="7"/>
        <v/>
      </c>
      <c r="J305" s="18" t="str">
        <f t="shared" si="8"/>
        <v>-</v>
      </c>
      <c r="K305" s="27" t="str">
        <f t="shared" ref="K305:L305" si="315">IF(A305="","",WEEKDAY(B305,2))</f>
        <v/>
      </c>
      <c r="L305" s="27" t="str">
        <f t="shared" si="315"/>
        <v/>
      </c>
      <c r="M305" s="20">
        <f t="shared" si="10"/>
        <v>0</v>
      </c>
      <c r="N305" s="20">
        <f t="shared" si="14"/>
        <v>0</v>
      </c>
      <c r="O305" s="21" t="str">
        <f>IF(A305="","",IF(G305&gt;=asetukset!$B$3,G305-asetukset!$B$3,IF(AND(G305-E305&lt;=asetukset!$B$4,E305&gt;=asetukset!$B$3),1-E305,IF(AND(G305-E305&lt;=asetukset!$B$4,E305&lt;=asetukset!$B$3),asetukset!$B$6,0))))</f>
        <v/>
      </c>
      <c r="P305" s="20">
        <f>IF(F305&gt;D305,G305-asetukset!$B$5,IF(AND(D305=F305,E305&lt;=asetukset!$B$6),G305-E305,0))</f>
        <v>0</v>
      </c>
      <c r="Q305" s="19" t="str">
        <f>IF(and(K305=6,E305&gt;asetukset!$B$7),"", IF(and(K305&lt;&gt;6,L305=6,G305&lt;asetukset!$B$7),G305,IF(K305=6,asetukset!$B$7-E305,IF(K305=6,asetukset!$B$7-E305,IF(K305=6,asetukset!$B$7-E305,"")))))</f>
        <v/>
      </c>
      <c r="R305" s="19" t="str">
        <f t="shared" si="11"/>
        <v/>
      </c>
      <c r="S305" s="19" t="str">
        <f t="shared" si="12"/>
        <v/>
      </c>
      <c r="T305" s="21" t="str">
        <f>IF(A305="","",IF(SUMIFS($M$2:M305,$I$2:I305,I305,$A$2:A305,A305)&lt;=asetukset!$B$2,"",SUMIFS($M$2:M305,$I$2:I305,I305,$A$2:A305,A305)-asetukset!$B$2))</f>
        <v/>
      </c>
    </row>
    <row r="306">
      <c r="A306" s="32"/>
      <c r="B306" s="26"/>
      <c r="C306" s="26"/>
      <c r="D306" s="15">
        <f t="shared" si="2"/>
        <v>0</v>
      </c>
      <c r="E306" s="15">
        <f t="shared" si="3"/>
        <v>0</v>
      </c>
      <c r="F306" s="15">
        <f t="shared" si="4"/>
        <v>0</v>
      </c>
      <c r="G306" s="15">
        <f t="shared" si="5"/>
        <v>0</v>
      </c>
      <c r="H306" s="18" t="str">
        <f t="shared" si="6"/>
        <v/>
      </c>
      <c r="I306" s="18" t="str">
        <f t="shared" si="7"/>
        <v/>
      </c>
      <c r="J306" s="18" t="str">
        <f t="shared" si="8"/>
        <v>-</v>
      </c>
      <c r="K306" s="27" t="str">
        <f t="shared" ref="K306:L306" si="316">IF(A306="","",WEEKDAY(B306,2))</f>
        <v/>
      </c>
      <c r="L306" s="27" t="str">
        <f t="shared" si="316"/>
        <v/>
      </c>
      <c r="M306" s="20">
        <f t="shared" si="10"/>
        <v>0</v>
      </c>
      <c r="N306" s="20">
        <f t="shared" si="14"/>
        <v>0</v>
      </c>
      <c r="O306" s="21" t="str">
        <f>IF(A306="","",IF(G306&gt;=asetukset!$B$3,G306-asetukset!$B$3,IF(AND(G306-E306&lt;=asetukset!$B$4,E306&gt;=asetukset!$B$3),1-E306,IF(AND(G306-E306&lt;=asetukset!$B$4,E306&lt;=asetukset!$B$3),asetukset!$B$6,0))))</f>
        <v/>
      </c>
      <c r="P306" s="20">
        <f>IF(F306&gt;D306,G306-asetukset!$B$5,IF(AND(D306=F306,E306&lt;=asetukset!$B$6),G306-E306,0))</f>
        <v>0</v>
      </c>
      <c r="Q306" s="19" t="str">
        <f>IF(and(K306=6,E306&gt;asetukset!$B$7),"", IF(and(K306&lt;&gt;6,L306=6,G306&lt;asetukset!$B$7),G306,IF(K306=6,asetukset!$B$7-E306,IF(K306=6,asetukset!$B$7-E306,IF(K306=6,asetukset!$B$7-E306,"")))))</f>
        <v/>
      </c>
      <c r="R306" s="19" t="str">
        <f t="shared" si="11"/>
        <v/>
      </c>
      <c r="S306" s="19" t="str">
        <f t="shared" si="12"/>
        <v/>
      </c>
      <c r="T306" s="21" t="str">
        <f>IF(A306="","",IF(SUMIFS($M$2:M306,$I$2:I306,I306,$A$2:A306,A306)&lt;=asetukset!$B$2,"",SUMIFS($M$2:M306,$I$2:I306,I306,$A$2:A306,A306)-asetukset!$B$2))</f>
        <v/>
      </c>
    </row>
    <row r="307">
      <c r="A307" s="32"/>
      <c r="B307" s="26"/>
      <c r="C307" s="26"/>
      <c r="D307" s="15">
        <f t="shared" si="2"/>
        <v>0</v>
      </c>
      <c r="E307" s="15">
        <f t="shared" si="3"/>
        <v>0</v>
      </c>
      <c r="F307" s="15">
        <f t="shared" si="4"/>
        <v>0</v>
      </c>
      <c r="G307" s="15">
        <f t="shared" si="5"/>
        <v>0</v>
      </c>
      <c r="H307" s="18" t="str">
        <f t="shared" si="6"/>
        <v/>
      </c>
      <c r="I307" s="18" t="str">
        <f t="shared" si="7"/>
        <v/>
      </c>
      <c r="J307" s="18" t="str">
        <f t="shared" si="8"/>
        <v>-</v>
      </c>
      <c r="K307" s="27" t="str">
        <f t="shared" ref="K307:L307" si="317">IF(A307="","",WEEKDAY(B307,2))</f>
        <v/>
      </c>
      <c r="L307" s="27" t="str">
        <f t="shared" si="317"/>
        <v/>
      </c>
      <c r="M307" s="20">
        <f t="shared" si="10"/>
        <v>0</v>
      </c>
      <c r="N307" s="20">
        <f t="shared" si="14"/>
        <v>0</v>
      </c>
      <c r="O307" s="21" t="str">
        <f>IF(A307="","",IF(G307&gt;=asetukset!$B$3,G307-asetukset!$B$3,IF(AND(G307-E307&lt;=asetukset!$B$4,E307&gt;=asetukset!$B$3),1-E307,IF(AND(G307-E307&lt;=asetukset!$B$4,E307&lt;=asetukset!$B$3),asetukset!$B$6,0))))</f>
        <v/>
      </c>
      <c r="P307" s="20">
        <f>IF(F307&gt;D307,G307-asetukset!$B$5,IF(AND(D307=F307,E307&lt;=asetukset!$B$6),G307-E307,0))</f>
        <v>0</v>
      </c>
      <c r="Q307" s="19" t="str">
        <f>IF(and(K307=6,E307&gt;asetukset!$B$7),"", IF(and(K307&lt;&gt;6,L307=6,G307&lt;asetukset!$B$7),G307,IF(K307=6,asetukset!$B$7-E307,IF(K307=6,asetukset!$B$7-E307,IF(K307=6,asetukset!$B$7-E307,"")))))</f>
        <v/>
      </c>
      <c r="R307" s="19" t="str">
        <f t="shared" si="11"/>
        <v/>
      </c>
      <c r="S307" s="19" t="str">
        <f t="shared" si="12"/>
        <v/>
      </c>
      <c r="T307" s="21" t="str">
        <f>IF(A307="","",IF(SUMIFS($M$2:M307,$I$2:I307,I307,$A$2:A307,A307)&lt;=asetukset!$B$2,"",SUMIFS($M$2:M307,$I$2:I307,I307,$A$2:A307,A307)-asetukset!$B$2))</f>
        <v/>
      </c>
    </row>
    <row r="308">
      <c r="A308" s="32"/>
      <c r="B308" s="26"/>
      <c r="C308" s="26"/>
      <c r="D308" s="15">
        <f t="shared" si="2"/>
        <v>0</v>
      </c>
      <c r="E308" s="15">
        <f t="shared" si="3"/>
        <v>0</v>
      </c>
      <c r="F308" s="15">
        <f t="shared" si="4"/>
        <v>0</v>
      </c>
      <c r="G308" s="15">
        <f t="shared" si="5"/>
        <v>0</v>
      </c>
      <c r="H308" s="18" t="str">
        <f t="shared" si="6"/>
        <v/>
      </c>
      <c r="I308" s="18" t="str">
        <f t="shared" si="7"/>
        <v/>
      </c>
      <c r="J308" s="18" t="str">
        <f t="shared" si="8"/>
        <v>-</v>
      </c>
      <c r="K308" s="27" t="str">
        <f t="shared" ref="K308:L308" si="318">IF(A308="","",WEEKDAY(B308,2))</f>
        <v/>
      </c>
      <c r="L308" s="27" t="str">
        <f t="shared" si="318"/>
        <v/>
      </c>
      <c r="M308" s="20">
        <f t="shared" si="10"/>
        <v>0</v>
      </c>
      <c r="N308" s="20">
        <f t="shared" si="14"/>
        <v>0</v>
      </c>
      <c r="O308" s="21" t="str">
        <f>IF(A308="","",IF(G308&gt;=asetukset!$B$3,G308-asetukset!$B$3,IF(AND(G308-E308&lt;=asetukset!$B$4,E308&gt;=asetukset!$B$3),1-E308,IF(AND(G308-E308&lt;=asetukset!$B$4,E308&lt;=asetukset!$B$3),asetukset!$B$6,0))))</f>
        <v/>
      </c>
      <c r="P308" s="20">
        <f>IF(F308&gt;D308,G308-asetukset!$B$5,IF(AND(D308=F308,E308&lt;=asetukset!$B$6),G308-E308,0))</f>
        <v>0</v>
      </c>
      <c r="Q308" s="19" t="str">
        <f>IF(and(K308=6,E308&gt;asetukset!$B$7),"", IF(and(K308&lt;&gt;6,L308=6,G308&lt;asetukset!$B$7),G308,IF(K308=6,asetukset!$B$7-E308,IF(K308=6,asetukset!$B$7-E308,IF(K308=6,asetukset!$B$7-E308,"")))))</f>
        <v/>
      </c>
      <c r="R308" s="19" t="str">
        <f t="shared" si="11"/>
        <v/>
      </c>
      <c r="S308" s="19" t="str">
        <f t="shared" si="12"/>
        <v/>
      </c>
      <c r="T308" s="21" t="str">
        <f>IF(A308="","",IF(SUMIFS($M$2:M308,$I$2:I308,I308,$A$2:A308,A308)&lt;=asetukset!$B$2,"",SUMIFS($M$2:M308,$I$2:I308,I308,$A$2:A308,A308)-asetukset!$B$2))</f>
        <v/>
      </c>
    </row>
    <row r="309">
      <c r="A309" s="32"/>
      <c r="B309" s="26"/>
      <c r="C309" s="26"/>
      <c r="D309" s="15">
        <f t="shared" si="2"/>
        <v>0</v>
      </c>
      <c r="E309" s="15">
        <f t="shared" si="3"/>
        <v>0</v>
      </c>
      <c r="F309" s="15">
        <f t="shared" si="4"/>
        <v>0</v>
      </c>
      <c r="G309" s="15">
        <f t="shared" si="5"/>
        <v>0</v>
      </c>
      <c r="H309" s="18" t="str">
        <f t="shared" si="6"/>
        <v/>
      </c>
      <c r="I309" s="18" t="str">
        <f t="shared" si="7"/>
        <v/>
      </c>
      <c r="J309" s="18" t="str">
        <f t="shared" si="8"/>
        <v>-</v>
      </c>
      <c r="K309" s="27" t="str">
        <f t="shared" ref="K309:L309" si="319">IF(A309="","",WEEKDAY(B309,2))</f>
        <v/>
      </c>
      <c r="L309" s="27" t="str">
        <f t="shared" si="319"/>
        <v/>
      </c>
      <c r="M309" s="20">
        <f t="shared" si="10"/>
        <v>0</v>
      </c>
      <c r="N309" s="20">
        <f t="shared" si="14"/>
        <v>0</v>
      </c>
      <c r="O309" s="21" t="str">
        <f>IF(A309="","",IF(G309&gt;=asetukset!$B$3,G309-asetukset!$B$3,IF(AND(G309-E309&lt;=asetukset!$B$4,E309&gt;=asetukset!$B$3),1-E309,IF(AND(G309-E309&lt;=asetukset!$B$4,E309&lt;=asetukset!$B$3),asetukset!$B$6,0))))</f>
        <v/>
      </c>
      <c r="P309" s="20">
        <f>IF(F309&gt;D309,G309-asetukset!$B$5,IF(AND(D309=F309,E309&lt;=asetukset!$B$6),G309-E309,0))</f>
        <v>0</v>
      </c>
      <c r="Q309" s="19" t="str">
        <f>IF(and(K309=6,E309&gt;asetukset!$B$7),"", IF(and(K309&lt;&gt;6,L309=6,G309&lt;asetukset!$B$7),G309,IF(K309=6,asetukset!$B$7-E309,IF(K309=6,asetukset!$B$7-E309,IF(K309=6,asetukset!$B$7-E309,"")))))</f>
        <v/>
      </c>
      <c r="R309" s="19" t="str">
        <f t="shared" si="11"/>
        <v/>
      </c>
      <c r="S309" s="19" t="str">
        <f t="shared" si="12"/>
        <v/>
      </c>
      <c r="T309" s="21" t="str">
        <f>IF(A309="","",IF(SUMIFS($M$2:M309,$I$2:I309,I309,$A$2:A309,A309)&lt;=asetukset!$B$2,"",SUMIFS($M$2:M309,$I$2:I309,I309,$A$2:A309,A309)-asetukset!$B$2))</f>
        <v/>
      </c>
    </row>
    <row r="310">
      <c r="A310" s="32"/>
      <c r="B310" s="26"/>
      <c r="C310" s="26"/>
      <c r="D310" s="15">
        <f t="shared" si="2"/>
        <v>0</v>
      </c>
      <c r="E310" s="15">
        <f t="shared" si="3"/>
        <v>0</v>
      </c>
      <c r="F310" s="15">
        <f t="shared" si="4"/>
        <v>0</v>
      </c>
      <c r="G310" s="15">
        <f t="shared" si="5"/>
        <v>0</v>
      </c>
      <c r="H310" s="18" t="str">
        <f t="shared" si="6"/>
        <v/>
      </c>
      <c r="I310" s="18" t="str">
        <f t="shared" si="7"/>
        <v/>
      </c>
      <c r="J310" s="18" t="str">
        <f t="shared" si="8"/>
        <v>-</v>
      </c>
      <c r="K310" s="27" t="str">
        <f t="shared" ref="K310:L310" si="320">IF(A310="","",WEEKDAY(B310,2))</f>
        <v/>
      </c>
      <c r="L310" s="27" t="str">
        <f t="shared" si="320"/>
        <v/>
      </c>
      <c r="M310" s="20">
        <f t="shared" si="10"/>
        <v>0</v>
      </c>
      <c r="N310" s="20">
        <f t="shared" si="14"/>
        <v>0</v>
      </c>
      <c r="O310" s="21" t="str">
        <f>IF(A310="","",IF(G310&gt;=asetukset!$B$3,G310-asetukset!$B$3,IF(AND(G310-E310&lt;=asetukset!$B$4,E310&gt;=asetukset!$B$3),1-E310,IF(AND(G310-E310&lt;=asetukset!$B$4,E310&lt;=asetukset!$B$3),asetukset!$B$6,0))))</f>
        <v/>
      </c>
      <c r="P310" s="20">
        <f>IF(F310&gt;D310,G310-asetukset!$B$5,IF(AND(D310=F310,E310&lt;=asetukset!$B$6),G310-E310,0))</f>
        <v>0</v>
      </c>
      <c r="Q310" s="19" t="str">
        <f>IF(and(K310=6,E310&gt;asetukset!$B$7),"", IF(and(K310&lt;&gt;6,L310=6,G310&lt;asetukset!$B$7),G310,IF(K310=6,asetukset!$B$7-E310,IF(K310=6,asetukset!$B$7-E310,IF(K310=6,asetukset!$B$7-E310,"")))))</f>
        <v/>
      </c>
      <c r="R310" s="19" t="str">
        <f t="shared" si="11"/>
        <v/>
      </c>
      <c r="S310" s="19" t="str">
        <f t="shared" si="12"/>
        <v/>
      </c>
      <c r="T310" s="21" t="str">
        <f>IF(A310="","",IF(SUMIFS($M$2:M310,$I$2:I310,I310,$A$2:A310,A310)&lt;=asetukset!$B$2,"",SUMIFS($M$2:M310,$I$2:I310,I310,$A$2:A310,A310)-asetukset!$B$2))</f>
        <v/>
      </c>
    </row>
    <row r="311">
      <c r="A311" s="32"/>
      <c r="B311" s="26"/>
      <c r="C311" s="26"/>
      <c r="D311" s="15">
        <f t="shared" si="2"/>
        <v>0</v>
      </c>
      <c r="E311" s="15">
        <f t="shared" si="3"/>
        <v>0</v>
      </c>
      <c r="F311" s="15">
        <f t="shared" si="4"/>
        <v>0</v>
      </c>
      <c r="G311" s="15">
        <f t="shared" si="5"/>
        <v>0</v>
      </c>
      <c r="H311" s="18" t="str">
        <f t="shared" si="6"/>
        <v/>
      </c>
      <c r="I311" s="18" t="str">
        <f t="shared" si="7"/>
        <v/>
      </c>
      <c r="J311" s="18" t="str">
        <f t="shared" si="8"/>
        <v>-</v>
      </c>
      <c r="K311" s="27" t="str">
        <f t="shared" ref="K311:L311" si="321">IF(A311="","",WEEKDAY(B311,2))</f>
        <v/>
      </c>
      <c r="L311" s="27" t="str">
        <f t="shared" si="321"/>
        <v/>
      </c>
      <c r="M311" s="20">
        <f t="shared" si="10"/>
        <v>0</v>
      </c>
      <c r="N311" s="20">
        <f t="shared" si="14"/>
        <v>0</v>
      </c>
      <c r="O311" s="21" t="str">
        <f>IF(A311="","",IF(G311&gt;=asetukset!$B$3,G311-asetukset!$B$3,IF(AND(G311-E311&lt;=asetukset!$B$4,E311&gt;=asetukset!$B$3),1-E311,IF(AND(G311-E311&lt;=asetukset!$B$4,E311&lt;=asetukset!$B$3),asetukset!$B$6,0))))</f>
        <v/>
      </c>
      <c r="P311" s="20">
        <f>IF(F311&gt;D311,G311-asetukset!$B$5,IF(AND(D311=F311,E311&lt;=asetukset!$B$6),G311-E311,0))</f>
        <v>0</v>
      </c>
      <c r="Q311" s="19" t="str">
        <f>IF(and(K311=6,E311&gt;asetukset!$B$7),"", IF(and(K311&lt;&gt;6,L311=6,G311&lt;asetukset!$B$7),G311,IF(K311=6,asetukset!$B$7-E311,IF(K311=6,asetukset!$B$7-E311,IF(K311=6,asetukset!$B$7-E311,"")))))</f>
        <v/>
      </c>
      <c r="R311" s="19" t="str">
        <f t="shared" si="11"/>
        <v/>
      </c>
      <c r="S311" s="19" t="str">
        <f t="shared" si="12"/>
        <v/>
      </c>
      <c r="T311" s="21" t="str">
        <f>IF(A311="","",IF(SUMIFS($M$2:M311,$I$2:I311,I311,$A$2:A311,A311)&lt;=asetukset!$B$2,"",SUMIFS($M$2:M311,$I$2:I311,I311,$A$2:A311,A311)-asetukset!$B$2))</f>
        <v/>
      </c>
    </row>
    <row r="312">
      <c r="A312" s="32"/>
      <c r="B312" s="26"/>
      <c r="C312" s="26"/>
      <c r="D312" s="15">
        <f t="shared" si="2"/>
        <v>0</v>
      </c>
      <c r="E312" s="15">
        <f t="shared" si="3"/>
        <v>0</v>
      </c>
      <c r="F312" s="15">
        <f t="shared" si="4"/>
        <v>0</v>
      </c>
      <c r="G312" s="15">
        <f t="shared" si="5"/>
        <v>0</v>
      </c>
      <c r="H312" s="18" t="str">
        <f t="shared" si="6"/>
        <v/>
      </c>
      <c r="I312" s="18" t="str">
        <f t="shared" si="7"/>
        <v/>
      </c>
      <c r="J312" s="18" t="str">
        <f t="shared" si="8"/>
        <v>-</v>
      </c>
      <c r="K312" s="27" t="str">
        <f t="shared" ref="K312:L312" si="322">IF(A312="","",WEEKDAY(B312,2))</f>
        <v/>
      </c>
      <c r="L312" s="27" t="str">
        <f t="shared" si="322"/>
        <v/>
      </c>
      <c r="M312" s="20">
        <f t="shared" si="10"/>
        <v>0</v>
      </c>
      <c r="N312" s="20">
        <f t="shared" si="14"/>
        <v>0</v>
      </c>
      <c r="O312" s="21" t="str">
        <f>IF(A312="","",IF(G312&gt;=asetukset!$B$3,G312-asetukset!$B$3,IF(AND(G312-E312&lt;=asetukset!$B$4,E312&gt;=asetukset!$B$3),1-E312,IF(AND(G312-E312&lt;=asetukset!$B$4,E312&lt;=asetukset!$B$3),asetukset!$B$6,0))))</f>
        <v/>
      </c>
      <c r="P312" s="20">
        <f>IF(F312&gt;D312,G312-asetukset!$B$5,IF(AND(D312=F312,E312&lt;=asetukset!$B$6),G312-E312,0))</f>
        <v>0</v>
      </c>
      <c r="Q312" s="19" t="str">
        <f>IF(and(K312=6,E312&gt;asetukset!$B$7),"", IF(and(K312&lt;&gt;6,L312=6,G312&lt;asetukset!$B$7),G312,IF(K312=6,asetukset!$B$7-E312,IF(K312=6,asetukset!$B$7-E312,IF(K312=6,asetukset!$B$7-E312,"")))))</f>
        <v/>
      </c>
      <c r="R312" s="19" t="str">
        <f t="shared" si="11"/>
        <v/>
      </c>
      <c r="S312" s="19" t="str">
        <f t="shared" si="12"/>
        <v/>
      </c>
      <c r="T312" s="21" t="str">
        <f>IF(A312="","",IF(SUMIFS($M$2:M312,$I$2:I312,I312,$A$2:A312,A312)&lt;=asetukset!$B$2,"",SUMIFS($M$2:M312,$I$2:I312,I312,$A$2:A312,A312)-asetukset!$B$2))</f>
        <v/>
      </c>
    </row>
    <row r="313">
      <c r="A313" s="32"/>
      <c r="B313" s="26"/>
      <c r="C313" s="26"/>
      <c r="D313" s="15">
        <f t="shared" si="2"/>
        <v>0</v>
      </c>
      <c r="E313" s="15">
        <f t="shared" si="3"/>
        <v>0</v>
      </c>
      <c r="F313" s="15">
        <f t="shared" si="4"/>
        <v>0</v>
      </c>
      <c r="G313" s="15">
        <f t="shared" si="5"/>
        <v>0</v>
      </c>
      <c r="H313" s="18" t="str">
        <f t="shared" si="6"/>
        <v/>
      </c>
      <c r="I313" s="18" t="str">
        <f t="shared" si="7"/>
        <v/>
      </c>
      <c r="J313" s="18" t="str">
        <f t="shared" si="8"/>
        <v>-</v>
      </c>
      <c r="K313" s="27" t="str">
        <f t="shared" ref="K313:L313" si="323">IF(A313="","",WEEKDAY(B313,2))</f>
        <v/>
      </c>
      <c r="L313" s="27" t="str">
        <f t="shared" si="323"/>
        <v/>
      </c>
      <c r="M313" s="20">
        <f t="shared" si="10"/>
        <v>0</v>
      </c>
      <c r="N313" s="20">
        <f t="shared" si="14"/>
        <v>0</v>
      </c>
      <c r="O313" s="21" t="str">
        <f>IF(A313="","",IF(G313&gt;=asetukset!$B$3,G313-asetukset!$B$3,IF(AND(G313-E313&lt;=asetukset!$B$4,E313&gt;=asetukset!$B$3),1-E313,IF(AND(G313-E313&lt;=asetukset!$B$4,E313&lt;=asetukset!$B$3),asetukset!$B$6,0))))</f>
        <v/>
      </c>
      <c r="P313" s="20">
        <f>IF(F313&gt;D313,G313-asetukset!$B$5,IF(AND(D313=F313,E313&lt;=asetukset!$B$6),G313-E313,0))</f>
        <v>0</v>
      </c>
      <c r="Q313" s="19" t="str">
        <f>IF(and(K313=6,E313&gt;asetukset!$B$7),"", IF(and(K313&lt;&gt;6,L313=6,G313&lt;asetukset!$B$7),G313,IF(K313=6,asetukset!$B$7-E313,IF(K313=6,asetukset!$B$7-E313,IF(K313=6,asetukset!$B$7-E313,"")))))</f>
        <v/>
      </c>
      <c r="R313" s="19" t="str">
        <f t="shared" si="11"/>
        <v/>
      </c>
      <c r="S313" s="19" t="str">
        <f t="shared" si="12"/>
        <v/>
      </c>
      <c r="T313" s="21" t="str">
        <f>IF(A313="","",IF(SUMIFS($M$2:M313,$I$2:I313,I313,$A$2:A313,A313)&lt;=asetukset!$B$2,"",SUMIFS($M$2:M313,$I$2:I313,I313,$A$2:A313,A313)-asetukset!$B$2))</f>
        <v/>
      </c>
    </row>
    <row r="314">
      <c r="A314" s="32"/>
      <c r="B314" s="26"/>
      <c r="C314" s="26"/>
      <c r="D314" s="15">
        <f t="shared" si="2"/>
        <v>0</v>
      </c>
      <c r="E314" s="15">
        <f t="shared" si="3"/>
        <v>0</v>
      </c>
      <c r="F314" s="15">
        <f t="shared" si="4"/>
        <v>0</v>
      </c>
      <c r="G314" s="15">
        <f t="shared" si="5"/>
        <v>0</v>
      </c>
      <c r="H314" s="18" t="str">
        <f t="shared" si="6"/>
        <v/>
      </c>
      <c r="I314" s="18" t="str">
        <f t="shared" si="7"/>
        <v/>
      </c>
      <c r="J314" s="18" t="str">
        <f t="shared" si="8"/>
        <v>-</v>
      </c>
      <c r="K314" s="27" t="str">
        <f t="shared" ref="K314:L314" si="324">IF(A314="","",WEEKDAY(B314,2))</f>
        <v/>
      </c>
      <c r="L314" s="27" t="str">
        <f t="shared" si="324"/>
        <v/>
      </c>
      <c r="M314" s="20">
        <f t="shared" si="10"/>
        <v>0</v>
      </c>
      <c r="N314" s="20">
        <f t="shared" si="14"/>
        <v>0</v>
      </c>
      <c r="O314" s="21" t="str">
        <f>IF(A314="","",IF(G314&gt;=asetukset!$B$3,G314-asetukset!$B$3,IF(AND(G314-E314&lt;=asetukset!$B$4,E314&gt;=asetukset!$B$3),1-E314,IF(AND(G314-E314&lt;=asetukset!$B$4,E314&lt;=asetukset!$B$3),asetukset!$B$6,0))))</f>
        <v/>
      </c>
      <c r="P314" s="20">
        <f>IF(F314&gt;D314,G314-asetukset!$B$5,IF(AND(D314=F314,E314&lt;=asetukset!$B$6),G314-E314,0))</f>
        <v>0</v>
      </c>
      <c r="Q314" s="19" t="str">
        <f>IF(and(K314=6,E314&gt;asetukset!$B$7),"", IF(and(K314&lt;&gt;6,L314=6,G314&lt;asetukset!$B$7),G314,IF(K314=6,asetukset!$B$7-E314,IF(K314=6,asetukset!$B$7-E314,IF(K314=6,asetukset!$B$7-E314,"")))))</f>
        <v/>
      </c>
      <c r="R314" s="19" t="str">
        <f t="shared" si="11"/>
        <v/>
      </c>
      <c r="S314" s="19" t="str">
        <f t="shared" si="12"/>
        <v/>
      </c>
      <c r="T314" s="21" t="str">
        <f>IF(A314="","",IF(SUMIFS($M$2:M314,$I$2:I314,I314,$A$2:A314,A314)&lt;=asetukset!$B$2,"",SUMIFS($M$2:M314,$I$2:I314,I314,$A$2:A314,A314)-asetukset!$B$2))</f>
        <v/>
      </c>
    </row>
    <row r="315">
      <c r="A315" s="32"/>
      <c r="B315" s="26"/>
      <c r="C315" s="26"/>
      <c r="D315" s="15">
        <f t="shared" si="2"/>
        <v>0</v>
      </c>
      <c r="E315" s="15">
        <f t="shared" si="3"/>
        <v>0</v>
      </c>
      <c r="F315" s="15">
        <f t="shared" si="4"/>
        <v>0</v>
      </c>
      <c r="G315" s="15">
        <f t="shared" si="5"/>
        <v>0</v>
      </c>
      <c r="H315" s="18" t="str">
        <f t="shared" si="6"/>
        <v/>
      </c>
      <c r="I315" s="18" t="str">
        <f t="shared" si="7"/>
        <v/>
      </c>
      <c r="J315" s="18" t="str">
        <f t="shared" si="8"/>
        <v>-</v>
      </c>
      <c r="K315" s="27" t="str">
        <f t="shared" ref="K315:L315" si="325">IF(A315="","",WEEKDAY(B315,2))</f>
        <v/>
      </c>
      <c r="L315" s="27" t="str">
        <f t="shared" si="325"/>
        <v/>
      </c>
      <c r="M315" s="20">
        <f t="shared" si="10"/>
        <v>0</v>
      </c>
      <c r="N315" s="20">
        <f t="shared" si="14"/>
        <v>0</v>
      </c>
      <c r="O315" s="21" t="str">
        <f>IF(A315="","",IF(G315&gt;=asetukset!$B$3,G315-asetukset!$B$3,IF(AND(G315-E315&lt;=asetukset!$B$4,E315&gt;=asetukset!$B$3),1-E315,IF(AND(G315-E315&lt;=asetukset!$B$4,E315&lt;=asetukset!$B$3),asetukset!$B$6,0))))</f>
        <v/>
      </c>
      <c r="P315" s="20">
        <f>IF(F315&gt;D315,G315-asetukset!$B$5,IF(AND(D315=F315,E315&lt;=asetukset!$B$6),G315-E315,0))</f>
        <v>0</v>
      </c>
      <c r="Q315" s="19" t="str">
        <f>IF(and(K315=6,E315&gt;asetukset!$B$7),"", IF(and(K315&lt;&gt;6,L315=6,G315&lt;asetukset!$B$7),G315,IF(K315=6,asetukset!$B$7-E315,IF(K315=6,asetukset!$B$7-E315,IF(K315=6,asetukset!$B$7-E315,"")))))</f>
        <v/>
      </c>
      <c r="R315" s="19" t="str">
        <f t="shared" si="11"/>
        <v/>
      </c>
      <c r="S315" s="19" t="str">
        <f t="shared" si="12"/>
        <v/>
      </c>
      <c r="T315" s="21" t="str">
        <f>IF(A315="","",IF(SUMIFS($M$2:M315,$I$2:I315,I315,$A$2:A315,A315)&lt;=asetukset!$B$2,"",SUMIFS($M$2:M315,$I$2:I315,I315,$A$2:A315,A315)-asetukset!$B$2))</f>
        <v/>
      </c>
    </row>
    <row r="316">
      <c r="A316" s="32"/>
      <c r="B316" s="26"/>
      <c r="C316" s="26"/>
      <c r="D316" s="15">
        <f t="shared" si="2"/>
        <v>0</v>
      </c>
      <c r="E316" s="15">
        <f t="shared" si="3"/>
        <v>0</v>
      </c>
      <c r="F316" s="15">
        <f t="shared" si="4"/>
        <v>0</v>
      </c>
      <c r="G316" s="15">
        <f t="shared" si="5"/>
        <v>0</v>
      </c>
      <c r="H316" s="18" t="str">
        <f t="shared" si="6"/>
        <v/>
      </c>
      <c r="I316" s="18" t="str">
        <f t="shared" si="7"/>
        <v/>
      </c>
      <c r="J316" s="18" t="str">
        <f t="shared" si="8"/>
        <v>-</v>
      </c>
      <c r="K316" s="27" t="str">
        <f t="shared" ref="K316:L316" si="326">IF(A316="","",WEEKDAY(B316,2))</f>
        <v/>
      </c>
      <c r="L316" s="27" t="str">
        <f t="shared" si="326"/>
        <v/>
      </c>
      <c r="M316" s="20">
        <f t="shared" si="10"/>
        <v>0</v>
      </c>
      <c r="N316" s="20">
        <f t="shared" si="14"/>
        <v>0</v>
      </c>
      <c r="O316" s="21" t="str">
        <f>IF(A316="","",IF(G316&gt;=asetukset!$B$3,G316-asetukset!$B$3,IF(AND(G316-E316&lt;=asetukset!$B$4,E316&gt;=asetukset!$B$3),1-E316,IF(AND(G316-E316&lt;=asetukset!$B$4,E316&lt;=asetukset!$B$3),asetukset!$B$6,0))))</f>
        <v/>
      </c>
      <c r="P316" s="20">
        <f>IF(F316&gt;D316,G316-asetukset!$B$5,IF(AND(D316=F316,E316&lt;=asetukset!$B$6),G316-E316,0))</f>
        <v>0</v>
      </c>
      <c r="Q316" s="19" t="str">
        <f>IF(and(K316=6,E316&gt;asetukset!$B$7),"", IF(and(K316&lt;&gt;6,L316=6,G316&lt;asetukset!$B$7),G316,IF(K316=6,asetukset!$B$7-E316,IF(K316=6,asetukset!$B$7-E316,IF(K316=6,asetukset!$B$7-E316,"")))))</f>
        <v/>
      </c>
      <c r="R316" s="19" t="str">
        <f t="shared" si="11"/>
        <v/>
      </c>
      <c r="S316" s="19" t="str">
        <f t="shared" si="12"/>
        <v/>
      </c>
      <c r="T316" s="21" t="str">
        <f>IF(A316="","",IF(SUMIFS($M$2:M316,$I$2:I316,I316,$A$2:A316,A316)&lt;=asetukset!$B$2,"",SUMIFS($M$2:M316,$I$2:I316,I316,$A$2:A316,A316)-asetukset!$B$2))</f>
        <v/>
      </c>
    </row>
    <row r="317">
      <c r="A317" s="32"/>
      <c r="B317" s="26"/>
      <c r="C317" s="26"/>
      <c r="D317" s="15">
        <f t="shared" si="2"/>
        <v>0</v>
      </c>
      <c r="E317" s="15">
        <f t="shared" si="3"/>
        <v>0</v>
      </c>
      <c r="F317" s="15">
        <f t="shared" si="4"/>
        <v>0</v>
      </c>
      <c r="G317" s="15">
        <f t="shared" si="5"/>
        <v>0</v>
      </c>
      <c r="H317" s="18" t="str">
        <f t="shared" si="6"/>
        <v/>
      </c>
      <c r="I317" s="18" t="str">
        <f t="shared" si="7"/>
        <v/>
      </c>
      <c r="J317" s="18" t="str">
        <f t="shared" si="8"/>
        <v>-</v>
      </c>
      <c r="K317" s="27" t="str">
        <f t="shared" ref="K317:L317" si="327">IF(A317="","",WEEKDAY(B317,2))</f>
        <v/>
      </c>
      <c r="L317" s="27" t="str">
        <f t="shared" si="327"/>
        <v/>
      </c>
      <c r="M317" s="20">
        <f t="shared" si="10"/>
        <v>0</v>
      </c>
      <c r="N317" s="20">
        <f t="shared" si="14"/>
        <v>0</v>
      </c>
      <c r="O317" s="21" t="str">
        <f>IF(A317="","",IF(G317&gt;=asetukset!$B$3,G317-asetukset!$B$3,IF(AND(G317-E317&lt;=asetukset!$B$4,E317&gt;=asetukset!$B$3),1-E317,IF(AND(G317-E317&lt;=asetukset!$B$4,E317&lt;=asetukset!$B$3),asetukset!$B$6,0))))</f>
        <v/>
      </c>
      <c r="P317" s="20">
        <f>IF(F317&gt;D317,G317-asetukset!$B$5,IF(AND(D317=F317,E317&lt;=asetukset!$B$6),G317-E317,0))</f>
        <v>0</v>
      </c>
      <c r="Q317" s="19" t="str">
        <f>IF(and(K317=6,E317&gt;asetukset!$B$7),"", IF(and(K317&lt;&gt;6,L317=6,G317&lt;asetukset!$B$7),G317,IF(K317=6,asetukset!$B$7-E317,IF(K317=6,asetukset!$B$7-E317,IF(K317=6,asetukset!$B$7-E317,"")))))</f>
        <v/>
      </c>
      <c r="R317" s="19" t="str">
        <f t="shared" si="11"/>
        <v/>
      </c>
      <c r="S317" s="19" t="str">
        <f t="shared" si="12"/>
        <v/>
      </c>
      <c r="T317" s="21" t="str">
        <f>IF(A317="","",IF(SUMIFS($M$2:M317,$I$2:I317,I317,$A$2:A317,A317)&lt;=asetukset!$B$2,"",SUMIFS($M$2:M317,$I$2:I317,I317,$A$2:A317,A317)-asetukset!$B$2))</f>
        <v/>
      </c>
    </row>
    <row r="318">
      <c r="A318" s="32"/>
      <c r="B318" s="26"/>
      <c r="C318" s="26"/>
      <c r="D318" s="15">
        <f t="shared" si="2"/>
        <v>0</v>
      </c>
      <c r="E318" s="15">
        <f t="shared" si="3"/>
        <v>0</v>
      </c>
      <c r="F318" s="15">
        <f t="shared" si="4"/>
        <v>0</v>
      </c>
      <c r="G318" s="15">
        <f t="shared" si="5"/>
        <v>0</v>
      </c>
      <c r="H318" s="18" t="str">
        <f t="shared" si="6"/>
        <v/>
      </c>
      <c r="I318" s="18" t="str">
        <f t="shared" si="7"/>
        <v/>
      </c>
      <c r="J318" s="18" t="str">
        <f t="shared" si="8"/>
        <v>-</v>
      </c>
      <c r="K318" s="27" t="str">
        <f t="shared" ref="K318:L318" si="328">IF(A318="","",WEEKDAY(B318,2))</f>
        <v/>
      </c>
      <c r="L318" s="27" t="str">
        <f t="shared" si="328"/>
        <v/>
      </c>
      <c r="M318" s="20">
        <f t="shared" si="10"/>
        <v>0</v>
      </c>
      <c r="N318" s="20">
        <f t="shared" si="14"/>
        <v>0</v>
      </c>
      <c r="O318" s="21" t="str">
        <f>IF(A318="","",IF(G318&gt;=asetukset!$B$3,G318-asetukset!$B$3,IF(AND(G318-E318&lt;=asetukset!$B$4,E318&gt;=asetukset!$B$3),1-E318,IF(AND(G318-E318&lt;=asetukset!$B$4,E318&lt;=asetukset!$B$3),asetukset!$B$6,0))))</f>
        <v/>
      </c>
      <c r="P318" s="20">
        <f>IF(F318&gt;D318,G318-asetukset!$B$5,IF(AND(D318=F318,E318&lt;=asetukset!$B$6),G318-E318,0))</f>
        <v>0</v>
      </c>
      <c r="Q318" s="19" t="str">
        <f>IF(and(K318=6,E318&gt;asetukset!$B$7),"", IF(and(K318&lt;&gt;6,L318=6,G318&lt;asetukset!$B$7),G318,IF(K318=6,asetukset!$B$7-E318,IF(K318=6,asetukset!$B$7-E318,IF(K318=6,asetukset!$B$7-E318,"")))))</f>
        <v/>
      </c>
      <c r="R318" s="19" t="str">
        <f t="shared" si="11"/>
        <v/>
      </c>
      <c r="S318" s="19" t="str">
        <f t="shared" si="12"/>
        <v/>
      </c>
      <c r="T318" s="21" t="str">
        <f>IF(A318="","",IF(SUMIFS($M$2:M318,$I$2:I318,I318,$A$2:A318,A318)&lt;=asetukset!$B$2,"",SUMIFS($M$2:M318,$I$2:I318,I318,$A$2:A318,A318)-asetukset!$B$2))</f>
        <v/>
      </c>
    </row>
    <row r="319">
      <c r="A319" s="32"/>
      <c r="B319" s="26"/>
      <c r="C319" s="26"/>
      <c r="D319" s="15">
        <f t="shared" si="2"/>
        <v>0</v>
      </c>
      <c r="E319" s="15">
        <f t="shared" si="3"/>
        <v>0</v>
      </c>
      <c r="F319" s="15">
        <f t="shared" si="4"/>
        <v>0</v>
      </c>
      <c r="G319" s="15">
        <f t="shared" si="5"/>
        <v>0</v>
      </c>
      <c r="H319" s="18" t="str">
        <f t="shared" si="6"/>
        <v/>
      </c>
      <c r="I319" s="18" t="str">
        <f t="shared" si="7"/>
        <v/>
      </c>
      <c r="J319" s="18" t="str">
        <f t="shared" si="8"/>
        <v>-</v>
      </c>
      <c r="K319" s="27" t="str">
        <f t="shared" ref="K319:L319" si="329">IF(A319="","",WEEKDAY(B319,2))</f>
        <v/>
      </c>
      <c r="L319" s="27" t="str">
        <f t="shared" si="329"/>
        <v/>
      </c>
      <c r="M319" s="20">
        <f t="shared" si="10"/>
        <v>0</v>
      </c>
      <c r="N319" s="20">
        <f t="shared" si="14"/>
        <v>0</v>
      </c>
      <c r="O319" s="21" t="str">
        <f>IF(A319="","",IF(G319&gt;=asetukset!$B$3,G319-asetukset!$B$3,IF(AND(G319-E319&lt;=asetukset!$B$4,E319&gt;=asetukset!$B$3),1-E319,IF(AND(G319-E319&lt;=asetukset!$B$4,E319&lt;=asetukset!$B$3),asetukset!$B$6,0))))</f>
        <v/>
      </c>
      <c r="P319" s="20">
        <f>IF(F319&gt;D319,G319-asetukset!$B$5,IF(AND(D319=F319,E319&lt;=asetukset!$B$6),G319-E319,0))</f>
        <v>0</v>
      </c>
      <c r="Q319" s="19" t="str">
        <f>IF(and(K319=6,E319&gt;asetukset!$B$7),"", IF(and(K319&lt;&gt;6,L319=6,G319&lt;asetukset!$B$7),G319,IF(K319=6,asetukset!$B$7-E319,IF(K319=6,asetukset!$B$7-E319,IF(K319=6,asetukset!$B$7-E319,"")))))</f>
        <v/>
      </c>
      <c r="R319" s="19" t="str">
        <f t="shared" si="11"/>
        <v/>
      </c>
      <c r="S319" s="19" t="str">
        <f t="shared" si="12"/>
        <v/>
      </c>
      <c r="T319" s="21" t="str">
        <f>IF(A319="","",IF(SUMIFS($M$2:M319,$I$2:I319,I319,$A$2:A319,A319)&lt;=asetukset!$B$2,"",SUMIFS($M$2:M319,$I$2:I319,I319,$A$2:A319,A319)-asetukset!$B$2))</f>
        <v/>
      </c>
    </row>
    <row r="320">
      <c r="A320" s="32"/>
      <c r="B320" s="26"/>
      <c r="C320" s="26"/>
      <c r="D320" s="15">
        <f t="shared" si="2"/>
        <v>0</v>
      </c>
      <c r="E320" s="15">
        <f t="shared" si="3"/>
        <v>0</v>
      </c>
      <c r="F320" s="15">
        <f t="shared" si="4"/>
        <v>0</v>
      </c>
      <c r="G320" s="15">
        <f t="shared" si="5"/>
        <v>0</v>
      </c>
      <c r="H320" s="18" t="str">
        <f t="shared" si="6"/>
        <v/>
      </c>
      <c r="I320" s="18" t="str">
        <f t="shared" si="7"/>
        <v/>
      </c>
      <c r="J320" s="18" t="str">
        <f t="shared" si="8"/>
        <v>-</v>
      </c>
      <c r="K320" s="27" t="str">
        <f t="shared" ref="K320:L320" si="330">IF(A320="","",WEEKDAY(B320,2))</f>
        <v/>
      </c>
      <c r="L320" s="27" t="str">
        <f t="shared" si="330"/>
        <v/>
      </c>
      <c r="M320" s="20">
        <f t="shared" si="10"/>
        <v>0</v>
      </c>
      <c r="N320" s="20">
        <f t="shared" si="14"/>
        <v>0</v>
      </c>
      <c r="O320" s="21" t="str">
        <f>IF(A320="","",IF(G320&gt;=asetukset!$B$3,G320-asetukset!$B$3,IF(AND(G320-E320&lt;=asetukset!$B$4,E320&gt;=asetukset!$B$3),1-E320,IF(AND(G320-E320&lt;=asetukset!$B$4,E320&lt;=asetukset!$B$3),asetukset!$B$6,0))))</f>
        <v/>
      </c>
      <c r="P320" s="20">
        <f>IF(F320&gt;D320,G320-asetukset!$B$5,IF(AND(D320=F320,E320&lt;=asetukset!$B$6),G320-E320,0))</f>
        <v>0</v>
      </c>
      <c r="Q320" s="19" t="str">
        <f>IF(and(K320=6,E320&gt;asetukset!$B$7),"", IF(and(K320&lt;&gt;6,L320=6,G320&lt;asetukset!$B$7),G320,IF(K320=6,asetukset!$B$7-E320,IF(K320=6,asetukset!$B$7-E320,IF(K320=6,asetukset!$B$7-E320,"")))))</f>
        <v/>
      </c>
      <c r="R320" s="19" t="str">
        <f t="shared" si="11"/>
        <v/>
      </c>
      <c r="S320" s="19" t="str">
        <f t="shared" si="12"/>
        <v/>
      </c>
      <c r="T320" s="21" t="str">
        <f>IF(A320="","",IF(SUMIFS($M$2:M320,$I$2:I320,I320,$A$2:A320,A320)&lt;=asetukset!$B$2,"",SUMIFS($M$2:M320,$I$2:I320,I320,$A$2:A320,A320)-asetukset!$B$2))</f>
        <v/>
      </c>
    </row>
    <row r="321">
      <c r="A321" s="32"/>
      <c r="B321" s="26"/>
      <c r="C321" s="26"/>
      <c r="D321" s="15">
        <f t="shared" si="2"/>
        <v>0</v>
      </c>
      <c r="E321" s="15">
        <f t="shared" si="3"/>
        <v>0</v>
      </c>
      <c r="F321" s="15">
        <f t="shared" si="4"/>
        <v>0</v>
      </c>
      <c r="G321" s="15">
        <f t="shared" si="5"/>
        <v>0</v>
      </c>
      <c r="H321" s="18" t="str">
        <f t="shared" si="6"/>
        <v/>
      </c>
      <c r="I321" s="18" t="str">
        <f t="shared" si="7"/>
        <v/>
      </c>
      <c r="J321" s="18" t="str">
        <f t="shared" si="8"/>
        <v>-</v>
      </c>
      <c r="K321" s="27" t="str">
        <f t="shared" ref="K321:L321" si="331">IF(A321="","",WEEKDAY(B321,2))</f>
        <v/>
      </c>
      <c r="L321" s="27" t="str">
        <f t="shared" si="331"/>
        <v/>
      </c>
      <c r="M321" s="20">
        <f t="shared" si="10"/>
        <v>0</v>
      </c>
      <c r="N321" s="20">
        <f t="shared" si="14"/>
        <v>0</v>
      </c>
      <c r="O321" s="21" t="str">
        <f>IF(A321="","",IF(G321&gt;=asetukset!$B$3,G321-asetukset!$B$3,IF(AND(G321-E321&lt;=asetukset!$B$4,E321&gt;=asetukset!$B$3),1-E321,IF(AND(G321-E321&lt;=asetukset!$B$4,E321&lt;=asetukset!$B$3),asetukset!$B$6,0))))</f>
        <v/>
      </c>
      <c r="P321" s="20">
        <f>IF(F321&gt;D321,G321-asetukset!$B$5,IF(AND(D321=F321,E321&lt;=asetukset!$B$6),G321-E321,0))</f>
        <v>0</v>
      </c>
      <c r="Q321" s="19" t="str">
        <f>IF(and(K321=6,E321&gt;asetukset!$B$7),"", IF(and(K321&lt;&gt;6,L321=6,G321&lt;asetukset!$B$7),G321,IF(K321=6,asetukset!$B$7-E321,IF(K321=6,asetukset!$B$7-E321,IF(K321=6,asetukset!$B$7-E321,"")))))</f>
        <v/>
      </c>
      <c r="R321" s="19" t="str">
        <f t="shared" si="11"/>
        <v/>
      </c>
      <c r="S321" s="19" t="str">
        <f t="shared" si="12"/>
        <v/>
      </c>
      <c r="T321" s="21" t="str">
        <f>IF(A321="","",IF(SUMIFS($M$2:M321,$I$2:I321,I321,$A$2:A321,A321)&lt;=asetukset!$B$2,"",SUMIFS($M$2:M321,$I$2:I321,I321,$A$2:A321,A321)-asetukset!$B$2))</f>
        <v/>
      </c>
    </row>
    <row r="322">
      <c r="A322" s="32"/>
      <c r="B322" s="26"/>
      <c r="C322" s="26"/>
      <c r="D322" s="15">
        <f t="shared" si="2"/>
        <v>0</v>
      </c>
      <c r="E322" s="15">
        <f t="shared" si="3"/>
        <v>0</v>
      </c>
      <c r="F322" s="15">
        <f t="shared" si="4"/>
        <v>0</v>
      </c>
      <c r="G322" s="15">
        <f t="shared" si="5"/>
        <v>0</v>
      </c>
      <c r="H322" s="18" t="str">
        <f t="shared" si="6"/>
        <v/>
      </c>
      <c r="I322" s="18" t="str">
        <f t="shared" si="7"/>
        <v/>
      </c>
      <c r="J322" s="18" t="str">
        <f t="shared" si="8"/>
        <v>-</v>
      </c>
      <c r="K322" s="27" t="str">
        <f t="shared" ref="K322:L322" si="332">IF(A322="","",WEEKDAY(B322,2))</f>
        <v/>
      </c>
      <c r="L322" s="27" t="str">
        <f t="shared" si="332"/>
        <v/>
      </c>
      <c r="M322" s="20">
        <f t="shared" si="10"/>
        <v>0</v>
      </c>
      <c r="N322" s="20">
        <f t="shared" si="14"/>
        <v>0</v>
      </c>
      <c r="O322" s="21" t="str">
        <f>IF(A322="","",IF(G322&gt;=asetukset!$B$3,G322-asetukset!$B$3,IF(AND(G322-E322&lt;=asetukset!$B$4,E322&gt;=asetukset!$B$3),1-E322,IF(AND(G322-E322&lt;=asetukset!$B$4,E322&lt;=asetukset!$B$3),asetukset!$B$6,0))))</f>
        <v/>
      </c>
      <c r="P322" s="20">
        <f>IF(F322&gt;D322,G322-asetukset!$B$5,IF(AND(D322=F322,E322&lt;=asetukset!$B$6),G322-E322,0))</f>
        <v>0</v>
      </c>
      <c r="Q322" s="19" t="str">
        <f>IF(and(K322=6,E322&gt;asetukset!$B$7),"", IF(and(K322&lt;&gt;6,L322=6,G322&lt;asetukset!$B$7),G322,IF(K322=6,asetukset!$B$7-E322,IF(K322=6,asetukset!$B$7-E322,IF(K322=6,asetukset!$B$7-E322,"")))))</f>
        <v/>
      </c>
      <c r="R322" s="19" t="str">
        <f t="shared" si="11"/>
        <v/>
      </c>
      <c r="S322" s="19" t="str">
        <f t="shared" si="12"/>
        <v/>
      </c>
      <c r="T322" s="21" t="str">
        <f>IF(A322="","",IF(SUMIFS($M$2:M322,$I$2:I322,I322,$A$2:A322,A322)&lt;=asetukset!$B$2,"",SUMIFS($M$2:M322,$I$2:I322,I322,$A$2:A322,A322)-asetukset!$B$2))</f>
        <v/>
      </c>
    </row>
    <row r="323">
      <c r="A323" s="32"/>
      <c r="B323" s="26"/>
      <c r="C323" s="26"/>
      <c r="D323" s="15">
        <f t="shared" si="2"/>
        <v>0</v>
      </c>
      <c r="E323" s="15">
        <f t="shared" si="3"/>
        <v>0</v>
      </c>
      <c r="F323" s="15">
        <f t="shared" si="4"/>
        <v>0</v>
      </c>
      <c r="G323" s="15">
        <f t="shared" si="5"/>
        <v>0</v>
      </c>
      <c r="H323" s="18" t="str">
        <f t="shared" si="6"/>
        <v/>
      </c>
      <c r="I323" s="18" t="str">
        <f t="shared" si="7"/>
        <v/>
      </c>
      <c r="J323" s="18" t="str">
        <f t="shared" si="8"/>
        <v>-</v>
      </c>
      <c r="K323" s="27" t="str">
        <f t="shared" ref="K323:L323" si="333">IF(A323="","",WEEKDAY(B323,2))</f>
        <v/>
      </c>
      <c r="L323" s="27" t="str">
        <f t="shared" si="333"/>
        <v/>
      </c>
      <c r="M323" s="20">
        <f t="shared" si="10"/>
        <v>0</v>
      </c>
      <c r="N323" s="20">
        <f t="shared" si="14"/>
        <v>0</v>
      </c>
      <c r="O323" s="21" t="str">
        <f>IF(A323="","",IF(G323&gt;=asetukset!$B$3,G323-asetukset!$B$3,IF(AND(G323-E323&lt;=asetukset!$B$4,E323&gt;=asetukset!$B$3),1-E323,IF(AND(G323-E323&lt;=asetukset!$B$4,E323&lt;=asetukset!$B$3),asetukset!$B$6,0))))</f>
        <v/>
      </c>
      <c r="P323" s="20">
        <f>IF(F323&gt;D323,G323-asetukset!$B$5,IF(AND(D323=F323,E323&lt;=asetukset!$B$6),G323-E323,0))</f>
        <v>0</v>
      </c>
      <c r="Q323" s="19" t="str">
        <f>IF(and(K323=6,E323&gt;asetukset!$B$7),"", IF(and(K323&lt;&gt;6,L323=6,G323&lt;asetukset!$B$7),G323,IF(K323=6,asetukset!$B$7-E323,IF(K323=6,asetukset!$B$7-E323,IF(K323=6,asetukset!$B$7-E323,"")))))</f>
        <v/>
      </c>
      <c r="R323" s="19" t="str">
        <f t="shared" si="11"/>
        <v/>
      </c>
      <c r="S323" s="19" t="str">
        <f t="shared" si="12"/>
        <v/>
      </c>
      <c r="T323" s="21" t="str">
        <f>IF(A323="","",IF(SUMIFS($M$2:M323,$I$2:I323,I323,$A$2:A323,A323)&lt;=asetukset!$B$2,"",SUMIFS($M$2:M323,$I$2:I323,I323,$A$2:A323,A323)-asetukset!$B$2))</f>
        <v/>
      </c>
    </row>
    <row r="324">
      <c r="A324" s="32"/>
      <c r="B324" s="26"/>
      <c r="C324" s="26"/>
      <c r="D324" s="15">
        <f t="shared" si="2"/>
        <v>0</v>
      </c>
      <c r="E324" s="15">
        <f t="shared" si="3"/>
        <v>0</v>
      </c>
      <c r="F324" s="15">
        <f t="shared" si="4"/>
        <v>0</v>
      </c>
      <c r="G324" s="15">
        <f t="shared" si="5"/>
        <v>0</v>
      </c>
      <c r="H324" s="18" t="str">
        <f t="shared" si="6"/>
        <v/>
      </c>
      <c r="I324" s="18" t="str">
        <f t="shared" si="7"/>
        <v/>
      </c>
      <c r="J324" s="18" t="str">
        <f t="shared" si="8"/>
        <v>-</v>
      </c>
      <c r="K324" s="27" t="str">
        <f t="shared" ref="K324:L324" si="334">IF(A324="","",WEEKDAY(B324,2))</f>
        <v/>
      </c>
      <c r="L324" s="27" t="str">
        <f t="shared" si="334"/>
        <v/>
      </c>
      <c r="M324" s="20">
        <f t="shared" si="10"/>
        <v>0</v>
      </c>
      <c r="N324" s="20">
        <f t="shared" si="14"/>
        <v>0</v>
      </c>
      <c r="O324" s="21" t="str">
        <f>IF(A324="","",IF(G324&gt;=asetukset!$B$3,G324-asetukset!$B$3,IF(AND(G324-E324&lt;=asetukset!$B$4,E324&gt;=asetukset!$B$3),1-E324,IF(AND(G324-E324&lt;=asetukset!$B$4,E324&lt;=asetukset!$B$3),asetukset!$B$6,0))))</f>
        <v/>
      </c>
      <c r="P324" s="20">
        <f>IF(F324&gt;D324,G324-asetukset!$B$5,IF(AND(D324=F324,E324&lt;=asetukset!$B$6),G324-E324,0))</f>
        <v>0</v>
      </c>
      <c r="Q324" s="19" t="str">
        <f>IF(and(K324=6,E324&gt;asetukset!$B$7),"", IF(and(K324&lt;&gt;6,L324=6,G324&lt;asetukset!$B$7),G324,IF(K324=6,asetukset!$B$7-E324,IF(K324=6,asetukset!$B$7-E324,IF(K324=6,asetukset!$B$7-E324,"")))))</f>
        <v/>
      </c>
      <c r="R324" s="19" t="str">
        <f t="shared" si="11"/>
        <v/>
      </c>
      <c r="S324" s="19" t="str">
        <f t="shared" si="12"/>
        <v/>
      </c>
      <c r="T324" s="21" t="str">
        <f>IF(A324="","",IF(SUMIFS($M$2:M324,$I$2:I324,I324,$A$2:A324,A324)&lt;=asetukset!$B$2,"",SUMIFS($M$2:M324,$I$2:I324,I324,$A$2:A324,A324)-asetukset!$B$2))</f>
        <v/>
      </c>
    </row>
    <row r="325">
      <c r="A325" s="32"/>
      <c r="B325" s="26"/>
      <c r="C325" s="26"/>
      <c r="D325" s="15">
        <f t="shared" si="2"/>
        <v>0</v>
      </c>
      <c r="E325" s="15">
        <f t="shared" si="3"/>
        <v>0</v>
      </c>
      <c r="F325" s="15">
        <f t="shared" si="4"/>
        <v>0</v>
      </c>
      <c r="G325" s="15">
        <f t="shared" si="5"/>
        <v>0</v>
      </c>
      <c r="H325" s="18" t="str">
        <f t="shared" si="6"/>
        <v/>
      </c>
      <c r="I325" s="18" t="str">
        <f t="shared" si="7"/>
        <v/>
      </c>
      <c r="J325" s="18" t="str">
        <f t="shared" si="8"/>
        <v>-</v>
      </c>
      <c r="K325" s="27" t="str">
        <f t="shared" ref="K325:L325" si="335">IF(A325="","",WEEKDAY(B325,2))</f>
        <v/>
      </c>
      <c r="L325" s="27" t="str">
        <f t="shared" si="335"/>
        <v/>
      </c>
      <c r="M325" s="20">
        <f t="shared" si="10"/>
        <v>0</v>
      </c>
      <c r="N325" s="20">
        <f t="shared" si="14"/>
        <v>0</v>
      </c>
      <c r="O325" s="21" t="str">
        <f>IF(A325="","",IF(G325&gt;=asetukset!$B$3,G325-asetukset!$B$3,IF(AND(G325-E325&lt;=asetukset!$B$4,E325&gt;=asetukset!$B$3),1-E325,IF(AND(G325-E325&lt;=asetukset!$B$4,E325&lt;=asetukset!$B$3),asetukset!$B$6,0))))</f>
        <v/>
      </c>
      <c r="P325" s="20">
        <f>IF(F325&gt;D325,G325-asetukset!$B$5,IF(AND(D325=F325,E325&lt;=asetukset!$B$6),G325-E325,0))</f>
        <v>0</v>
      </c>
      <c r="Q325" s="19" t="str">
        <f>IF(and(K325=6,E325&gt;asetukset!$B$7),"", IF(and(K325&lt;&gt;6,L325=6,G325&lt;asetukset!$B$7),G325,IF(K325=6,asetukset!$B$7-E325,IF(K325=6,asetukset!$B$7-E325,IF(K325=6,asetukset!$B$7-E325,"")))))</f>
        <v/>
      </c>
      <c r="R325" s="19" t="str">
        <f t="shared" si="11"/>
        <v/>
      </c>
      <c r="S325" s="19" t="str">
        <f t="shared" si="12"/>
        <v/>
      </c>
      <c r="T325" s="21" t="str">
        <f>IF(A325="","",IF(SUMIFS($M$2:M325,$I$2:I325,I325,$A$2:A325,A325)&lt;=asetukset!$B$2,"",SUMIFS($M$2:M325,$I$2:I325,I325,$A$2:A325,A325)-asetukset!$B$2))</f>
        <v/>
      </c>
    </row>
    <row r="326">
      <c r="A326" s="32"/>
      <c r="B326" s="26"/>
      <c r="C326" s="26"/>
      <c r="D326" s="15">
        <f t="shared" si="2"/>
        <v>0</v>
      </c>
      <c r="E326" s="15">
        <f t="shared" si="3"/>
        <v>0</v>
      </c>
      <c r="F326" s="15">
        <f t="shared" si="4"/>
        <v>0</v>
      </c>
      <c r="G326" s="15">
        <f t="shared" si="5"/>
        <v>0</v>
      </c>
      <c r="H326" s="18" t="str">
        <f t="shared" si="6"/>
        <v/>
      </c>
      <c r="I326" s="18" t="str">
        <f t="shared" si="7"/>
        <v/>
      </c>
      <c r="J326" s="18" t="str">
        <f t="shared" si="8"/>
        <v>-</v>
      </c>
      <c r="K326" s="27" t="str">
        <f t="shared" ref="K326:L326" si="336">IF(A326="","",WEEKDAY(B326,2))</f>
        <v/>
      </c>
      <c r="L326" s="27" t="str">
        <f t="shared" si="336"/>
        <v/>
      </c>
      <c r="M326" s="20">
        <f t="shared" si="10"/>
        <v>0</v>
      </c>
      <c r="N326" s="20">
        <f t="shared" si="14"/>
        <v>0</v>
      </c>
      <c r="O326" s="21" t="str">
        <f>IF(A326="","",IF(G326&gt;=asetukset!$B$3,G326-asetukset!$B$3,IF(AND(G326-E326&lt;=asetukset!$B$4,E326&gt;=asetukset!$B$3),1-E326,IF(AND(G326-E326&lt;=asetukset!$B$4,E326&lt;=asetukset!$B$3),asetukset!$B$6,0))))</f>
        <v/>
      </c>
      <c r="P326" s="20">
        <f>IF(F326&gt;D326,G326-asetukset!$B$5,IF(AND(D326=F326,E326&lt;=asetukset!$B$6),G326-E326,0))</f>
        <v>0</v>
      </c>
      <c r="Q326" s="19" t="str">
        <f>IF(and(K326=6,E326&gt;asetukset!$B$7),"", IF(and(K326&lt;&gt;6,L326=6,G326&lt;asetukset!$B$7),G326,IF(K326=6,asetukset!$B$7-E326,IF(K326=6,asetukset!$B$7-E326,IF(K326=6,asetukset!$B$7-E326,"")))))</f>
        <v/>
      </c>
      <c r="R326" s="19" t="str">
        <f t="shared" si="11"/>
        <v/>
      </c>
      <c r="S326" s="19" t="str">
        <f t="shared" si="12"/>
        <v/>
      </c>
      <c r="T326" s="21" t="str">
        <f>IF(A326="","",IF(SUMIFS($M$2:M326,$I$2:I326,I326,$A$2:A326,A326)&lt;=asetukset!$B$2,"",SUMIFS($M$2:M326,$I$2:I326,I326,$A$2:A326,A326)-asetukset!$B$2))</f>
        <v/>
      </c>
    </row>
    <row r="327">
      <c r="A327" s="32"/>
      <c r="B327" s="26"/>
      <c r="C327" s="26"/>
      <c r="D327" s="15">
        <f t="shared" si="2"/>
        <v>0</v>
      </c>
      <c r="E327" s="15">
        <f t="shared" si="3"/>
        <v>0</v>
      </c>
      <c r="F327" s="15">
        <f t="shared" si="4"/>
        <v>0</v>
      </c>
      <c r="G327" s="15">
        <f t="shared" si="5"/>
        <v>0</v>
      </c>
      <c r="H327" s="18" t="str">
        <f t="shared" si="6"/>
        <v/>
      </c>
      <c r="I327" s="18" t="str">
        <f t="shared" si="7"/>
        <v/>
      </c>
      <c r="J327" s="18" t="str">
        <f t="shared" si="8"/>
        <v>-</v>
      </c>
      <c r="K327" s="27" t="str">
        <f t="shared" ref="K327:L327" si="337">IF(A327="","",WEEKDAY(B327,2))</f>
        <v/>
      </c>
      <c r="L327" s="27" t="str">
        <f t="shared" si="337"/>
        <v/>
      </c>
      <c r="M327" s="20">
        <f t="shared" si="10"/>
        <v>0</v>
      </c>
      <c r="N327" s="20">
        <f t="shared" si="14"/>
        <v>0</v>
      </c>
      <c r="O327" s="21" t="str">
        <f>IF(A327="","",IF(G327&gt;=asetukset!$B$3,G327-asetukset!$B$3,IF(AND(G327-E327&lt;=asetukset!$B$4,E327&gt;=asetukset!$B$3),1-E327,IF(AND(G327-E327&lt;=asetukset!$B$4,E327&lt;=asetukset!$B$3),asetukset!$B$6,0))))</f>
        <v/>
      </c>
      <c r="P327" s="20">
        <f>IF(F327&gt;D327,G327-asetukset!$B$5,IF(AND(D327=F327,E327&lt;=asetukset!$B$6),G327-E327,0))</f>
        <v>0</v>
      </c>
      <c r="Q327" s="19" t="str">
        <f>IF(and(K327=6,E327&gt;asetukset!$B$7),"", IF(and(K327&lt;&gt;6,L327=6,G327&lt;asetukset!$B$7),G327,IF(K327=6,asetukset!$B$7-E327,IF(K327=6,asetukset!$B$7-E327,IF(K327=6,asetukset!$B$7-E327,"")))))</f>
        <v/>
      </c>
      <c r="R327" s="19" t="str">
        <f t="shared" si="11"/>
        <v/>
      </c>
      <c r="S327" s="19" t="str">
        <f t="shared" si="12"/>
        <v/>
      </c>
      <c r="T327" s="21" t="str">
        <f>IF(A327="","",IF(SUMIFS($M$2:M327,$I$2:I327,I327,$A$2:A327,A327)&lt;=asetukset!$B$2,"",SUMIFS($M$2:M327,$I$2:I327,I327,$A$2:A327,A327)-asetukset!$B$2))</f>
        <v/>
      </c>
    </row>
    <row r="328">
      <c r="A328" s="32"/>
      <c r="B328" s="26"/>
      <c r="C328" s="26"/>
      <c r="D328" s="15">
        <f t="shared" si="2"/>
        <v>0</v>
      </c>
      <c r="E328" s="15">
        <f t="shared" si="3"/>
        <v>0</v>
      </c>
      <c r="F328" s="15">
        <f t="shared" si="4"/>
        <v>0</v>
      </c>
      <c r="G328" s="15">
        <f t="shared" si="5"/>
        <v>0</v>
      </c>
      <c r="H328" s="18" t="str">
        <f t="shared" si="6"/>
        <v/>
      </c>
      <c r="I328" s="18" t="str">
        <f t="shared" si="7"/>
        <v/>
      </c>
      <c r="J328" s="18" t="str">
        <f t="shared" si="8"/>
        <v>-</v>
      </c>
      <c r="K328" s="27" t="str">
        <f t="shared" ref="K328:L328" si="338">IF(A328="","",WEEKDAY(B328,2))</f>
        <v/>
      </c>
      <c r="L328" s="27" t="str">
        <f t="shared" si="338"/>
        <v/>
      </c>
      <c r="M328" s="20">
        <f t="shared" si="10"/>
        <v>0</v>
      </c>
      <c r="N328" s="20">
        <f t="shared" si="14"/>
        <v>0</v>
      </c>
      <c r="O328" s="21" t="str">
        <f>IF(A328="","",IF(G328&gt;=asetukset!$B$3,G328-asetukset!$B$3,IF(AND(G328-E328&lt;=asetukset!$B$4,E328&gt;=asetukset!$B$3),1-E328,IF(AND(G328-E328&lt;=asetukset!$B$4,E328&lt;=asetukset!$B$3),asetukset!$B$6,0))))</f>
        <v/>
      </c>
      <c r="P328" s="20">
        <f>IF(F328&gt;D328,G328-asetukset!$B$5,IF(AND(D328=F328,E328&lt;=asetukset!$B$6),G328-E328,0))</f>
        <v>0</v>
      </c>
      <c r="Q328" s="19" t="str">
        <f>IF(and(K328=6,E328&gt;asetukset!$B$7),"", IF(and(K328&lt;&gt;6,L328=6,G328&lt;asetukset!$B$7),G328,IF(K328=6,asetukset!$B$7-E328,IF(K328=6,asetukset!$B$7-E328,IF(K328=6,asetukset!$B$7-E328,"")))))</f>
        <v/>
      </c>
      <c r="R328" s="19" t="str">
        <f t="shared" si="11"/>
        <v/>
      </c>
      <c r="S328" s="19" t="str">
        <f t="shared" si="12"/>
        <v/>
      </c>
      <c r="T328" s="21" t="str">
        <f>IF(A328="","",IF(SUMIFS($M$2:M328,$I$2:I328,I328,$A$2:A328,A328)&lt;=asetukset!$B$2,"",SUMIFS($M$2:M328,$I$2:I328,I328,$A$2:A328,A328)-asetukset!$B$2))</f>
        <v/>
      </c>
    </row>
    <row r="329">
      <c r="A329" s="32"/>
      <c r="B329" s="26"/>
      <c r="C329" s="26"/>
      <c r="D329" s="15">
        <f t="shared" si="2"/>
        <v>0</v>
      </c>
      <c r="E329" s="15">
        <f t="shared" si="3"/>
        <v>0</v>
      </c>
      <c r="F329" s="15">
        <f t="shared" si="4"/>
        <v>0</v>
      </c>
      <c r="G329" s="15">
        <f t="shared" si="5"/>
        <v>0</v>
      </c>
      <c r="H329" s="18" t="str">
        <f t="shared" si="6"/>
        <v/>
      </c>
      <c r="I329" s="18" t="str">
        <f t="shared" si="7"/>
        <v/>
      </c>
      <c r="J329" s="18" t="str">
        <f t="shared" si="8"/>
        <v>-</v>
      </c>
      <c r="K329" s="27" t="str">
        <f t="shared" ref="K329:L329" si="339">IF(A329="","",WEEKDAY(B329,2))</f>
        <v/>
      </c>
      <c r="L329" s="27" t="str">
        <f t="shared" si="339"/>
        <v/>
      </c>
      <c r="M329" s="20">
        <f t="shared" si="10"/>
        <v>0</v>
      </c>
      <c r="N329" s="20">
        <f t="shared" si="14"/>
        <v>0</v>
      </c>
      <c r="O329" s="21" t="str">
        <f>IF(A329="","",IF(G329&gt;=asetukset!$B$3,G329-asetukset!$B$3,IF(AND(G329-E329&lt;=asetukset!$B$4,E329&gt;=asetukset!$B$3),1-E329,IF(AND(G329-E329&lt;=asetukset!$B$4,E329&lt;=asetukset!$B$3),asetukset!$B$6,0))))</f>
        <v/>
      </c>
      <c r="P329" s="20">
        <f>IF(F329&gt;D329,G329-asetukset!$B$5,IF(AND(D329=F329,E329&lt;=asetukset!$B$6),G329-E329,0))</f>
        <v>0</v>
      </c>
      <c r="Q329" s="19" t="str">
        <f>IF(and(K329=6,E329&gt;asetukset!$B$7),"", IF(and(K329&lt;&gt;6,L329=6,G329&lt;asetukset!$B$7),G329,IF(K329=6,asetukset!$B$7-E329,IF(K329=6,asetukset!$B$7-E329,IF(K329=6,asetukset!$B$7-E329,"")))))</f>
        <v/>
      </c>
      <c r="R329" s="19" t="str">
        <f t="shared" si="11"/>
        <v/>
      </c>
      <c r="S329" s="19" t="str">
        <f t="shared" si="12"/>
        <v/>
      </c>
      <c r="T329" s="21" t="str">
        <f>IF(A329="","",IF(SUMIFS($M$2:M329,$I$2:I329,I329,$A$2:A329,A329)&lt;=asetukset!$B$2,"",SUMIFS($M$2:M329,$I$2:I329,I329,$A$2:A329,A329)-asetukset!$B$2))</f>
        <v/>
      </c>
    </row>
    <row r="330">
      <c r="A330" s="32"/>
      <c r="B330" s="26"/>
      <c r="C330" s="26"/>
      <c r="D330" s="15">
        <f t="shared" si="2"/>
        <v>0</v>
      </c>
      <c r="E330" s="15">
        <f t="shared" si="3"/>
        <v>0</v>
      </c>
      <c r="F330" s="15">
        <f t="shared" si="4"/>
        <v>0</v>
      </c>
      <c r="G330" s="15">
        <f t="shared" si="5"/>
        <v>0</v>
      </c>
      <c r="H330" s="18" t="str">
        <f t="shared" si="6"/>
        <v/>
      </c>
      <c r="I330" s="18" t="str">
        <f t="shared" si="7"/>
        <v/>
      </c>
      <c r="J330" s="18" t="str">
        <f t="shared" si="8"/>
        <v>-</v>
      </c>
      <c r="K330" s="27" t="str">
        <f t="shared" ref="K330:L330" si="340">IF(A330="","",WEEKDAY(B330,2))</f>
        <v/>
      </c>
      <c r="L330" s="27" t="str">
        <f t="shared" si="340"/>
        <v/>
      </c>
      <c r="M330" s="20">
        <f t="shared" si="10"/>
        <v>0</v>
      </c>
      <c r="N330" s="20">
        <f t="shared" si="14"/>
        <v>0</v>
      </c>
      <c r="O330" s="21" t="str">
        <f>IF(A330="","",IF(G330&gt;=asetukset!$B$3,G330-asetukset!$B$3,IF(AND(G330-E330&lt;=asetukset!$B$4,E330&gt;=asetukset!$B$3),1-E330,IF(AND(G330-E330&lt;=asetukset!$B$4,E330&lt;=asetukset!$B$3),asetukset!$B$6,0))))</f>
        <v/>
      </c>
      <c r="P330" s="20">
        <f>IF(F330&gt;D330,G330-asetukset!$B$5,IF(AND(D330=F330,E330&lt;=asetukset!$B$6),G330-E330,0))</f>
        <v>0</v>
      </c>
      <c r="Q330" s="19" t="str">
        <f>IF(and(K330=6,E330&gt;asetukset!$B$7),"", IF(and(K330&lt;&gt;6,L330=6,G330&lt;asetukset!$B$7),G330,IF(K330=6,asetukset!$B$7-E330,IF(K330=6,asetukset!$B$7-E330,IF(K330=6,asetukset!$B$7-E330,"")))))</f>
        <v/>
      </c>
      <c r="R330" s="19" t="str">
        <f t="shared" si="11"/>
        <v/>
      </c>
      <c r="S330" s="19" t="str">
        <f t="shared" si="12"/>
        <v/>
      </c>
      <c r="T330" s="21" t="str">
        <f>IF(A330="","",IF(SUMIFS($M$2:M330,$I$2:I330,I330,$A$2:A330,A330)&lt;=asetukset!$B$2,"",SUMIFS($M$2:M330,$I$2:I330,I330,$A$2:A330,A330)-asetukset!$B$2))</f>
        <v/>
      </c>
    </row>
    <row r="331">
      <c r="A331" s="32"/>
      <c r="B331" s="26"/>
      <c r="C331" s="26"/>
      <c r="D331" s="15">
        <f t="shared" si="2"/>
        <v>0</v>
      </c>
      <c r="E331" s="15">
        <f t="shared" si="3"/>
        <v>0</v>
      </c>
      <c r="F331" s="15">
        <f t="shared" si="4"/>
        <v>0</v>
      </c>
      <c r="G331" s="15">
        <f t="shared" si="5"/>
        <v>0</v>
      </c>
      <c r="H331" s="18" t="str">
        <f t="shared" si="6"/>
        <v/>
      </c>
      <c r="I331" s="18" t="str">
        <f t="shared" si="7"/>
        <v/>
      </c>
      <c r="J331" s="18" t="str">
        <f t="shared" si="8"/>
        <v>-</v>
      </c>
      <c r="K331" s="27" t="str">
        <f t="shared" ref="K331:L331" si="341">IF(A331="","",WEEKDAY(B331,2))</f>
        <v/>
      </c>
      <c r="L331" s="27" t="str">
        <f t="shared" si="341"/>
        <v/>
      </c>
      <c r="M331" s="20">
        <f t="shared" si="10"/>
        <v>0</v>
      </c>
      <c r="N331" s="20">
        <f t="shared" si="14"/>
        <v>0</v>
      </c>
      <c r="O331" s="21" t="str">
        <f>IF(A331="","",IF(G331&gt;=asetukset!$B$3,G331-asetukset!$B$3,IF(AND(G331-E331&lt;=asetukset!$B$4,E331&gt;=asetukset!$B$3),1-E331,IF(AND(G331-E331&lt;=asetukset!$B$4,E331&lt;=asetukset!$B$3),asetukset!$B$6,0))))</f>
        <v/>
      </c>
      <c r="P331" s="20">
        <f>IF(F331&gt;D331,G331-asetukset!$B$5,IF(AND(D331=F331,E331&lt;=asetukset!$B$6),G331-E331,0))</f>
        <v>0</v>
      </c>
      <c r="Q331" s="19" t="str">
        <f>IF(and(K331=6,E331&gt;asetukset!$B$7),"", IF(and(K331&lt;&gt;6,L331=6,G331&lt;asetukset!$B$7),G331,IF(K331=6,asetukset!$B$7-E331,IF(K331=6,asetukset!$B$7-E331,IF(K331=6,asetukset!$B$7-E331,"")))))</f>
        <v/>
      </c>
      <c r="R331" s="19" t="str">
        <f t="shared" si="11"/>
        <v/>
      </c>
      <c r="S331" s="19" t="str">
        <f t="shared" si="12"/>
        <v/>
      </c>
      <c r="T331" s="21" t="str">
        <f>IF(A331="","",IF(SUMIFS($M$2:M331,$I$2:I331,I331,$A$2:A331,A331)&lt;=asetukset!$B$2,"",SUMIFS($M$2:M331,$I$2:I331,I331,$A$2:A331,A331)-asetukset!$B$2))</f>
        <v/>
      </c>
    </row>
    <row r="332">
      <c r="A332" s="32"/>
      <c r="B332" s="26"/>
      <c r="C332" s="26"/>
      <c r="D332" s="15">
        <f t="shared" si="2"/>
        <v>0</v>
      </c>
      <c r="E332" s="15">
        <f t="shared" si="3"/>
        <v>0</v>
      </c>
      <c r="F332" s="15">
        <f t="shared" si="4"/>
        <v>0</v>
      </c>
      <c r="G332" s="15">
        <f t="shared" si="5"/>
        <v>0</v>
      </c>
      <c r="H332" s="18" t="str">
        <f t="shared" si="6"/>
        <v/>
      </c>
      <c r="I332" s="18" t="str">
        <f t="shared" si="7"/>
        <v/>
      </c>
      <c r="J332" s="18" t="str">
        <f t="shared" si="8"/>
        <v>-</v>
      </c>
      <c r="K332" s="27" t="str">
        <f t="shared" ref="K332:L332" si="342">IF(A332="","",WEEKDAY(B332,2))</f>
        <v/>
      </c>
      <c r="L332" s="27" t="str">
        <f t="shared" si="342"/>
        <v/>
      </c>
      <c r="M332" s="20">
        <f t="shared" si="10"/>
        <v>0</v>
      </c>
      <c r="N332" s="20">
        <f t="shared" si="14"/>
        <v>0</v>
      </c>
      <c r="O332" s="21" t="str">
        <f>IF(A332="","",IF(G332&gt;=asetukset!$B$3,G332-asetukset!$B$3,IF(AND(G332-E332&lt;=asetukset!$B$4,E332&gt;=asetukset!$B$3),1-E332,IF(AND(G332-E332&lt;=asetukset!$B$4,E332&lt;=asetukset!$B$3),asetukset!$B$6,0))))</f>
        <v/>
      </c>
      <c r="P332" s="20">
        <f>IF(F332&gt;D332,G332-asetukset!$B$5,IF(AND(D332=F332,E332&lt;=asetukset!$B$6),G332-E332,0))</f>
        <v>0</v>
      </c>
      <c r="Q332" s="19" t="str">
        <f>IF(and(K332=6,E332&gt;asetukset!$B$7),"", IF(and(K332&lt;&gt;6,L332=6,G332&lt;asetukset!$B$7),G332,IF(K332=6,asetukset!$B$7-E332,IF(K332=6,asetukset!$B$7-E332,IF(K332=6,asetukset!$B$7-E332,"")))))</f>
        <v/>
      </c>
      <c r="R332" s="19" t="str">
        <f t="shared" si="11"/>
        <v/>
      </c>
      <c r="S332" s="19" t="str">
        <f t="shared" si="12"/>
        <v/>
      </c>
      <c r="T332" s="21" t="str">
        <f>IF(A332="","",IF(SUMIFS($M$2:M332,$I$2:I332,I332,$A$2:A332,A332)&lt;=asetukset!$B$2,"",SUMIFS($M$2:M332,$I$2:I332,I332,$A$2:A332,A332)-asetukset!$B$2))</f>
        <v/>
      </c>
    </row>
    <row r="333">
      <c r="A333" s="32"/>
      <c r="B333" s="26"/>
      <c r="C333" s="26"/>
      <c r="D333" s="15">
        <f t="shared" si="2"/>
        <v>0</v>
      </c>
      <c r="E333" s="15">
        <f t="shared" si="3"/>
        <v>0</v>
      </c>
      <c r="F333" s="15">
        <f t="shared" si="4"/>
        <v>0</v>
      </c>
      <c r="G333" s="15">
        <f t="shared" si="5"/>
        <v>0</v>
      </c>
      <c r="H333" s="18" t="str">
        <f t="shared" si="6"/>
        <v/>
      </c>
      <c r="I333" s="18" t="str">
        <f t="shared" si="7"/>
        <v/>
      </c>
      <c r="J333" s="18" t="str">
        <f t="shared" si="8"/>
        <v>-</v>
      </c>
      <c r="K333" s="27" t="str">
        <f t="shared" ref="K333:L333" si="343">IF(A333="","",WEEKDAY(B333,2))</f>
        <v/>
      </c>
      <c r="L333" s="27" t="str">
        <f t="shared" si="343"/>
        <v/>
      </c>
      <c r="M333" s="20">
        <f t="shared" si="10"/>
        <v>0</v>
      </c>
      <c r="N333" s="20">
        <f t="shared" si="14"/>
        <v>0</v>
      </c>
      <c r="O333" s="21" t="str">
        <f>IF(A333="","",IF(G333&gt;=asetukset!$B$3,G333-asetukset!$B$3,IF(AND(G333-E333&lt;=asetukset!$B$4,E333&gt;=asetukset!$B$3),1-E333,IF(AND(G333-E333&lt;=asetukset!$B$4,E333&lt;=asetukset!$B$3),asetukset!$B$6,0))))</f>
        <v/>
      </c>
      <c r="P333" s="20">
        <f>IF(F333&gt;D333,G333-asetukset!$B$5,IF(AND(D333=F333,E333&lt;=asetukset!$B$6),G333-E333,0))</f>
        <v>0</v>
      </c>
      <c r="Q333" s="19" t="str">
        <f>IF(and(K333=6,E333&gt;asetukset!$B$7),"", IF(and(K333&lt;&gt;6,L333=6,G333&lt;asetukset!$B$7),G333,IF(K333=6,asetukset!$B$7-E333,IF(K333=6,asetukset!$B$7-E333,IF(K333=6,asetukset!$B$7-E333,"")))))</f>
        <v/>
      </c>
      <c r="R333" s="19" t="str">
        <f t="shared" si="11"/>
        <v/>
      </c>
      <c r="S333" s="19" t="str">
        <f t="shared" si="12"/>
        <v/>
      </c>
      <c r="T333" s="21" t="str">
        <f>IF(A333="","",IF(SUMIFS($M$2:M333,$I$2:I333,I333,$A$2:A333,A333)&lt;=asetukset!$B$2,"",SUMIFS($M$2:M333,$I$2:I333,I333,$A$2:A333,A333)-asetukset!$B$2))</f>
        <v/>
      </c>
    </row>
    <row r="334">
      <c r="A334" s="32"/>
      <c r="B334" s="26"/>
      <c r="C334" s="26"/>
      <c r="D334" s="15">
        <f t="shared" si="2"/>
        <v>0</v>
      </c>
      <c r="E334" s="15">
        <f t="shared" si="3"/>
        <v>0</v>
      </c>
      <c r="F334" s="15">
        <f t="shared" si="4"/>
        <v>0</v>
      </c>
      <c r="G334" s="15">
        <f t="shared" si="5"/>
        <v>0</v>
      </c>
      <c r="H334" s="18" t="str">
        <f t="shared" si="6"/>
        <v/>
      </c>
      <c r="I334" s="18" t="str">
        <f t="shared" si="7"/>
        <v/>
      </c>
      <c r="J334" s="18" t="str">
        <f t="shared" si="8"/>
        <v>-</v>
      </c>
      <c r="K334" s="27" t="str">
        <f t="shared" ref="K334:L334" si="344">IF(A334="","",WEEKDAY(B334,2))</f>
        <v/>
      </c>
      <c r="L334" s="27" t="str">
        <f t="shared" si="344"/>
        <v/>
      </c>
      <c r="M334" s="20">
        <f t="shared" si="10"/>
        <v>0</v>
      </c>
      <c r="N334" s="20">
        <f t="shared" si="14"/>
        <v>0</v>
      </c>
      <c r="O334" s="21" t="str">
        <f>IF(A334="","",IF(G334&gt;=asetukset!$B$3,G334-asetukset!$B$3,IF(AND(G334-E334&lt;=asetukset!$B$4,E334&gt;=asetukset!$B$3),1-E334,IF(AND(G334-E334&lt;=asetukset!$B$4,E334&lt;=asetukset!$B$3),asetukset!$B$6,0))))</f>
        <v/>
      </c>
      <c r="P334" s="20">
        <f>IF(F334&gt;D334,G334-asetukset!$B$5,IF(AND(D334=F334,E334&lt;=asetukset!$B$6),G334-E334,0))</f>
        <v>0</v>
      </c>
      <c r="Q334" s="19" t="str">
        <f>IF(and(K334=6,E334&gt;asetukset!$B$7),"", IF(and(K334&lt;&gt;6,L334=6,G334&lt;asetukset!$B$7),G334,IF(K334=6,asetukset!$B$7-E334,IF(K334=6,asetukset!$B$7-E334,IF(K334=6,asetukset!$B$7-E334,"")))))</f>
        <v/>
      </c>
      <c r="R334" s="19" t="str">
        <f t="shared" si="11"/>
        <v/>
      </c>
      <c r="S334" s="19" t="str">
        <f t="shared" si="12"/>
        <v/>
      </c>
      <c r="T334" s="21" t="str">
        <f>IF(A334="","",IF(SUMIFS($M$2:M334,$I$2:I334,I334,$A$2:A334,A334)&lt;=asetukset!$B$2,"",SUMIFS($M$2:M334,$I$2:I334,I334,$A$2:A334,A334)-asetukset!$B$2))</f>
        <v/>
      </c>
    </row>
    <row r="335">
      <c r="A335" s="32"/>
      <c r="B335" s="26"/>
      <c r="C335" s="26"/>
      <c r="D335" s="15">
        <f t="shared" si="2"/>
        <v>0</v>
      </c>
      <c r="E335" s="15">
        <f t="shared" si="3"/>
        <v>0</v>
      </c>
      <c r="F335" s="15">
        <f t="shared" si="4"/>
        <v>0</v>
      </c>
      <c r="G335" s="15">
        <f t="shared" si="5"/>
        <v>0</v>
      </c>
      <c r="H335" s="18" t="str">
        <f t="shared" si="6"/>
        <v/>
      </c>
      <c r="I335" s="18" t="str">
        <f t="shared" si="7"/>
        <v/>
      </c>
      <c r="J335" s="18" t="str">
        <f t="shared" si="8"/>
        <v>-</v>
      </c>
      <c r="K335" s="27" t="str">
        <f t="shared" ref="K335:L335" si="345">IF(A335="","",WEEKDAY(B335,2))</f>
        <v/>
      </c>
      <c r="L335" s="27" t="str">
        <f t="shared" si="345"/>
        <v/>
      </c>
      <c r="M335" s="20">
        <f t="shared" si="10"/>
        <v>0</v>
      </c>
      <c r="N335" s="20">
        <f t="shared" si="14"/>
        <v>0</v>
      </c>
      <c r="O335" s="21" t="str">
        <f>IF(A335="","",IF(G335&gt;=asetukset!$B$3,G335-asetukset!$B$3,IF(AND(G335-E335&lt;=asetukset!$B$4,E335&gt;=asetukset!$B$3),1-E335,IF(AND(G335-E335&lt;=asetukset!$B$4,E335&lt;=asetukset!$B$3),asetukset!$B$6,0))))</f>
        <v/>
      </c>
      <c r="P335" s="20">
        <f>IF(F335&gt;D335,G335-asetukset!$B$5,IF(AND(D335=F335,E335&lt;=asetukset!$B$6),G335-E335,0))</f>
        <v>0</v>
      </c>
      <c r="Q335" s="19" t="str">
        <f>IF(and(K335=6,E335&gt;asetukset!$B$7),"", IF(and(K335&lt;&gt;6,L335=6,G335&lt;asetukset!$B$7),G335,IF(K335=6,asetukset!$B$7-E335,IF(K335=6,asetukset!$B$7-E335,IF(K335=6,asetukset!$B$7-E335,"")))))</f>
        <v/>
      </c>
      <c r="R335" s="19" t="str">
        <f t="shared" si="11"/>
        <v/>
      </c>
      <c r="S335" s="19" t="str">
        <f t="shared" si="12"/>
        <v/>
      </c>
      <c r="T335" s="21" t="str">
        <f>IF(A335="","",IF(SUMIFS($M$2:M335,$I$2:I335,I335,$A$2:A335,A335)&lt;=asetukset!$B$2,"",SUMIFS($M$2:M335,$I$2:I335,I335,$A$2:A335,A335)-asetukset!$B$2))</f>
        <v/>
      </c>
    </row>
    <row r="336">
      <c r="A336" s="32"/>
      <c r="B336" s="26"/>
      <c r="C336" s="26"/>
      <c r="D336" s="15">
        <f t="shared" si="2"/>
        <v>0</v>
      </c>
      <c r="E336" s="15">
        <f t="shared" si="3"/>
        <v>0</v>
      </c>
      <c r="F336" s="15">
        <f t="shared" si="4"/>
        <v>0</v>
      </c>
      <c r="G336" s="15">
        <f t="shared" si="5"/>
        <v>0</v>
      </c>
      <c r="H336" s="18" t="str">
        <f t="shared" si="6"/>
        <v/>
      </c>
      <c r="I336" s="18" t="str">
        <f t="shared" si="7"/>
        <v/>
      </c>
      <c r="J336" s="18" t="str">
        <f t="shared" si="8"/>
        <v>-</v>
      </c>
      <c r="K336" s="27" t="str">
        <f t="shared" ref="K336:L336" si="346">IF(A336="","",WEEKDAY(B336,2))</f>
        <v/>
      </c>
      <c r="L336" s="27" t="str">
        <f t="shared" si="346"/>
        <v/>
      </c>
      <c r="M336" s="20">
        <f t="shared" si="10"/>
        <v>0</v>
      </c>
      <c r="N336" s="20">
        <f t="shared" si="14"/>
        <v>0</v>
      </c>
      <c r="O336" s="21" t="str">
        <f>IF(A336="","",IF(G336&gt;=asetukset!$B$3,G336-asetukset!$B$3,IF(AND(G336-E336&lt;=asetukset!$B$4,E336&gt;=asetukset!$B$3),1-E336,IF(AND(G336-E336&lt;=asetukset!$B$4,E336&lt;=asetukset!$B$3),asetukset!$B$6,0))))</f>
        <v/>
      </c>
      <c r="P336" s="20">
        <f>IF(F336&gt;D336,G336-asetukset!$B$5,IF(AND(D336=F336,E336&lt;=asetukset!$B$6),G336-E336,0))</f>
        <v>0</v>
      </c>
      <c r="Q336" s="19" t="str">
        <f>IF(and(K336=6,E336&gt;asetukset!$B$7),"", IF(and(K336&lt;&gt;6,L336=6,G336&lt;asetukset!$B$7),G336,IF(K336=6,asetukset!$B$7-E336,IF(K336=6,asetukset!$B$7-E336,IF(K336=6,asetukset!$B$7-E336,"")))))</f>
        <v/>
      </c>
      <c r="R336" s="19" t="str">
        <f t="shared" si="11"/>
        <v/>
      </c>
      <c r="S336" s="19" t="str">
        <f t="shared" si="12"/>
        <v/>
      </c>
      <c r="T336" s="21" t="str">
        <f>IF(A336="","",IF(SUMIFS($M$2:M336,$I$2:I336,I336,$A$2:A336,A336)&lt;=asetukset!$B$2,"",SUMIFS($M$2:M336,$I$2:I336,I336,$A$2:A336,A336)-asetukset!$B$2))</f>
        <v/>
      </c>
    </row>
    <row r="337">
      <c r="A337" s="32"/>
      <c r="B337" s="26"/>
      <c r="C337" s="26"/>
      <c r="D337" s="15">
        <f t="shared" si="2"/>
        <v>0</v>
      </c>
      <c r="E337" s="15">
        <f t="shared" si="3"/>
        <v>0</v>
      </c>
      <c r="F337" s="15">
        <f t="shared" si="4"/>
        <v>0</v>
      </c>
      <c r="G337" s="15">
        <f t="shared" si="5"/>
        <v>0</v>
      </c>
      <c r="H337" s="18" t="str">
        <f t="shared" si="6"/>
        <v/>
      </c>
      <c r="I337" s="18" t="str">
        <f t="shared" si="7"/>
        <v/>
      </c>
      <c r="J337" s="18" t="str">
        <f t="shared" si="8"/>
        <v>-</v>
      </c>
      <c r="K337" s="27" t="str">
        <f t="shared" ref="K337:L337" si="347">IF(A337="","",WEEKDAY(B337,2))</f>
        <v/>
      </c>
      <c r="L337" s="27" t="str">
        <f t="shared" si="347"/>
        <v/>
      </c>
      <c r="M337" s="20">
        <f t="shared" si="10"/>
        <v>0</v>
      </c>
      <c r="N337" s="20">
        <f t="shared" si="14"/>
        <v>0</v>
      </c>
      <c r="O337" s="21" t="str">
        <f>IF(A337="","",IF(G337&gt;=asetukset!$B$3,G337-asetukset!$B$3,IF(AND(G337-E337&lt;=asetukset!$B$4,E337&gt;=asetukset!$B$3),1-E337,IF(AND(G337-E337&lt;=asetukset!$B$4,E337&lt;=asetukset!$B$3),asetukset!$B$6,0))))</f>
        <v/>
      </c>
      <c r="P337" s="20">
        <f>IF(F337&gt;D337,G337-asetukset!$B$5,IF(AND(D337=F337,E337&lt;=asetukset!$B$6),G337-E337,0))</f>
        <v>0</v>
      </c>
      <c r="Q337" s="19" t="str">
        <f>IF(and(K337=6,E337&gt;asetukset!$B$7),"", IF(and(K337&lt;&gt;6,L337=6,G337&lt;asetukset!$B$7),G337,IF(K337=6,asetukset!$B$7-E337,IF(K337=6,asetukset!$B$7-E337,IF(K337=6,asetukset!$B$7-E337,"")))))</f>
        <v/>
      </c>
      <c r="R337" s="19" t="str">
        <f t="shared" si="11"/>
        <v/>
      </c>
      <c r="S337" s="19" t="str">
        <f t="shared" si="12"/>
        <v/>
      </c>
      <c r="T337" s="21" t="str">
        <f>IF(A337="","",IF(SUMIFS($M$2:M337,$I$2:I337,I337,$A$2:A337,A337)&lt;=asetukset!$B$2,"",SUMIFS($M$2:M337,$I$2:I337,I337,$A$2:A337,A337)-asetukset!$B$2))</f>
        <v/>
      </c>
    </row>
    <row r="338">
      <c r="A338" s="32"/>
      <c r="B338" s="26"/>
      <c r="C338" s="26"/>
      <c r="D338" s="15">
        <f t="shared" si="2"/>
        <v>0</v>
      </c>
      <c r="E338" s="15">
        <f t="shared" si="3"/>
        <v>0</v>
      </c>
      <c r="F338" s="15">
        <f t="shared" si="4"/>
        <v>0</v>
      </c>
      <c r="G338" s="15">
        <f t="shared" si="5"/>
        <v>0</v>
      </c>
      <c r="H338" s="18" t="str">
        <f t="shared" si="6"/>
        <v/>
      </c>
      <c r="I338" s="18" t="str">
        <f t="shared" si="7"/>
        <v/>
      </c>
      <c r="J338" s="18" t="str">
        <f t="shared" si="8"/>
        <v>-</v>
      </c>
      <c r="K338" s="27" t="str">
        <f t="shared" ref="K338:L338" si="348">IF(A338="","",WEEKDAY(B338,2))</f>
        <v/>
      </c>
      <c r="L338" s="27" t="str">
        <f t="shared" si="348"/>
        <v/>
      </c>
      <c r="M338" s="20">
        <f t="shared" si="10"/>
        <v>0</v>
      </c>
      <c r="N338" s="20">
        <f t="shared" si="14"/>
        <v>0</v>
      </c>
      <c r="O338" s="21" t="str">
        <f>IF(A338="","",IF(G338&gt;=asetukset!$B$3,G338-asetukset!$B$3,IF(AND(G338-E338&lt;=asetukset!$B$4,E338&gt;=asetukset!$B$3),1-E338,IF(AND(G338-E338&lt;=asetukset!$B$4,E338&lt;=asetukset!$B$3),asetukset!$B$6,0))))</f>
        <v/>
      </c>
      <c r="P338" s="20">
        <f>IF(F338&gt;D338,G338-asetukset!$B$5,IF(AND(D338=F338,E338&lt;=asetukset!$B$6),G338-E338,0))</f>
        <v>0</v>
      </c>
      <c r="Q338" s="19" t="str">
        <f>IF(and(K338=6,E338&gt;asetukset!$B$7),"", IF(and(K338&lt;&gt;6,L338=6,G338&lt;asetukset!$B$7),G338,IF(K338=6,asetukset!$B$7-E338,IF(K338=6,asetukset!$B$7-E338,IF(K338=6,asetukset!$B$7-E338,"")))))</f>
        <v/>
      </c>
      <c r="R338" s="19" t="str">
        <f t="shared" si="11"/>
        <v/>
      </c>
      <c r="S338" s="19" t="str">
        <f t="shared" si="12"/>
        <v/>
      </c>
      <c r="T338" s="21" t="str">
        <f>IF(A338="","",IF(SUMIFS($M$2:M338,$I$2:I338,I338,$A$2:A338,A338)&lt;=asetukset!$B$2,"",SUMIFS($M$2:M338,$I$2:I338,I338,$A$2:A338,A338)-asetukset!$B$2))</f>
        <v/>
      </c>
    </row>
    <row r="339">
      <c r="A339" s="32"/>
      <c r="B339" s="26"/>
      <c r="C339" s="26"/>
      <c r="D339" s="15">
        <f t="shared" si="2"/>
        <v>0</v>
      </c>
      <c r="E339" s="15">
        <f t="shared" si="3"/>
        <v>0</v>
      </c>
      <c r="F339" s="15">
        <f t="shared" si="4"/>
        <v>0</v>
      </c>
      <c r="G339" s="15">
        <f t="shared" si="5"/>
        <v>0</v>
      </c>
      <c r="H339" s="18" t="str">
        <f t="shared" si="6"/>
        <v/>
      </c>
      <c r="I339" s="18" t="str">
        <f t="shared" si="7"/>
        <v/>
      </c>
      <c r="J339" s="18" t="str">
        <f t="shared" si="8"/>
        <v>-</v>
      </c>
      <c r="K339" s="27" t="str">
        <f t="shared" ref="K339:L339" si="349">IF(A339="","",WEEKDAY(B339,2))</f>
        <v/>
      </c>
      <c r="L339" s="27" t="str">
        <f t="shared" si="349"/>
        <v/>
      </c>
      <c r="M339" s="20">
        <f t="shared" si="10"/>
        <v>0</v>
      </c>
      <c r="N339" s="20">
        <f t="shared" si="14"/>
        <v>0</v>
      </c>
      <c r="O339" s="21" t="str">
        <f>IF(A339="","",IF(G339&gt;=asetukset!$B$3,G339-asetukset!$B$3,IF(AND(G339-E339&lt;=asetukset!$B$4,E339&gt;=asetukset!$B$3),1-E339,IF(AND(G339-E339&lt;=asetukset!$B$4,E339&lt;=asetukset!$B$3),asetukset!$B$6,0))))</f>
        <v/>
      </c>
      <c r="P339" s="20">
        <f>IF(F339&gt;D339,G339-asetukset!$B$5,IF(AND(D339=F339,E339&lt;=asetukset!$B$6),G339-E339,0))</f>
        <v>0</v>
      </c>
      <c r="Q339" s="19" t="str">
        <f>IF(and(K339=6,E339&gt;asetukset!$B$7),"", IF(and(K339&lt;&gt;6,L339=6,G339&lt;asetukset!$B$7),G339,IF(K339=6,asetukset!$B$7-E339,IF(K339=6,asetukset!$B$7-E339,IF(K339=6,asetukset!$B$7-E339,"")))))</f>
        <v/>
      </c>
      <c r="R339" s="19" t="str">
        <f t="shared" si="11"/>
        <v/>
      </c>
      <c r="S339" s="19" t="str">
        <f t="shared" si="12"/>
        <v/>
      </c>
      <c r="T339" s="21" t="str">
        <f>IF(A339="","",IF(SUMIFS($M$2:M339,$I$2:I339,I339,$A$2:A339,A339)&lt;=asetukset!$B$2,"",SUMIFS($M$2:M339,$I$2:I339,I339,$A$2:A339,A339)-asetukset!$B$2))</f>
        <v/>
      </c>
    </row>
    <row r="340">
      <c r="A340" s="32"/>
      <c r="B340" s="26"/>
      <c r="C340" s="26"/>
      <c r="D340" s="15">
        <f t="shared" si="2"/>
        <v>0</v>
      </c>
      <c r="E340" s="15">
        <f t="shared" si="3"/>
        <v>0</v>
      </c>
      <c r="F340" s="15">
        <f t="shared" si="4"/>
        <v>0</v>
      </c>
      <c r="G340" s="15">
        <f t="shared" si="5"/>
        <v>0</v>
      </c>
      <c r="H340" s="18" t="str">
        <f t="shared" si="6"/>
        <v/>
      </c>
      <c r="I340" s="18" t="str">
        <f t="shared" si="7"/>
        <v/>
      </c>
      <c r="J340" s="18" t="str">
        <f t="shared" si="8"/>
        <v>-</v>
      </c>
      <c r="K340" s="27" t="str">
        <f t="shared" ref="K340:L340" si="350">IF(A340="","",WEEKDAY(B340,2))</f>
        <v/>
      </c>
      <c r="L340" s="27" t="str">
        <f t="shared" si="350"/>
        <v/>
      </c>
      <c r="M340" s="20">
        <f t="shared" si="10"/>
        <v>0</v>
      </c>
      <c r="N340" s="20">
        <f t="shared" si="14"/>
        <v>0</v>
      </c>
      <c r="O340" s="21" t="str">
        <f>IF(A340="","",IF(G340&gt;=asetukset!$B$3,G340-asetukset!$B$3,IF(AND(G340-E340&lt;=asetukset!$B$4,E340&gt;=asetukset!$B$3),1-E340,IF(AND(G340-E340&lt;=asetukset!$B$4,E340&lt;=asetukset!$B$3),asetukset!$B$6,0))))</f>
        <v/>
      </c>
      <c r="P340" s="20">
        <f>IF(F340&gt;D340,G340-asetukset!$B$5,IF(AND(D340=F340,E340&lt;=asetukset!$B$6),G340-E340,0))</f>
        <v>0</v>
      </c>
      <c r="Q340" s="19" t="str">
        <f>IF(and(K340=6,E340&gt;asetukset!$B$7),"", IF(and(K340&lt;&gt;6,L340=6,G340&lt;asetukset!$B$7),G340,IF(K340=6,asetukset!$B$7-E340,IF(K340=6,asetukset!$B$7-E340,IF(K340=6,asetukset!$B$7-E340,"")))))</f>
        <v/>
      </c>
      <c r="R340" s="19" t="str">
        <f t="shared" si="11"/>
        <v/>
      </c>
      <c r="S340" s="19" t="str">
        <f t="shared" si="12"/>
        <v/>
      </c>
      <c r="T340" s="21" t="str">
        <f>IF(A340="","",IF(SUMIFS($M$2:M340,$I$2:I340,I340,$A$2:A340,A340)&lt;=asetukset!$B$2,"",SUMIFS($M$2:M340,$I$2:I340,I340,$A$2:A340,A340)-asetukset!$B$2))</f>
        <v/>
      </c>
    </row>
    <row r="341">
      <c r="A341" s="32"/>
      <c r="B341" s="26"/>
      <c r="C341" s="26"/>
      <c r="D341" s="15">
        <f t="shared" si="2"/>
        <v>0</v>
      </c>
      <c r="E341" s="15">
        <f t="shared" si="3"/>
        <v>0</v>
      </c>
      <c r="F341" s="15">
        <f t="shared" si="4"/>
        <v>0</v>
      </c>
      <c r="G341" s="15">
        <f t="shared" si="5"/>
        <v>0</v>
      </c>
      <c r="H341" s="18" t="str">
        <f t="shared" si="6"/>
        <v/>
      </c>
      <c r="I341" s="18" t="str">
        <f t="shared" si="7"/>
        <v/>
      </c>
      <c r="J341" s="18" t="str">
        <f t="shared" si="8"/>
        <v>-</v>
      </c>
      <c r="K341" s="27" t="str">
        <f t="shared" ref="K341:L341" si="351">IF(A341="","",WEEKDAY(B341,2))</f>
        <v/>
      </c>
      <c r="L341" s="27" t="str">
        <f t="shared" si="351"/>
        <v/>
      </c>
      <c r="M341" s="20">
        <f t="shared" si="10"/>
        <v>0</v>
      </c>
      <c r="N341" s="20">
        <f t="shared" si="14"/>
        <v>0</v>
      </c>
      <c r="O341" s="21" t="str">
        <f>IF(A341="","",IF(G341&gt;=asetukset!$B$3,G341-asetukset!$B$3,IF(AND(G341-E341&lt;=asetukset!$B$4,E341&gt;=asetukset!$B$3),1-E341,IF(AND(G341-E341&lt;=asetukset!$B$4,E341&lt;=asetukset!$B$3),asetukset!$B$6,0))))</f>
        <v/>
      </c>
      <c r="P341" s="20">
        <f>IF(F341&gt;D341,G341-asetukset!$B$5,IF(AND(D341=F341,E341&lt;=asetukset!$B$6),G341-E341,0))</f>
        <v>0</v>
      </c>
      <c r="Q341" s="19" t="str">
        <f>IF(and(K341=6,E341&gt;asetukset!$B$7),"", IF(and(K341&lt;&gt;6,L341=6,G341&lt;asetukset!$B$7),G341,IF(K341=6,asetukset!$B$7-E341,IF(K341=6,asetukset!$B$7-E341,IF(K341=6,asetukset!$B$7-E341,"")))))</f>
        <v/>
      </c>
      <c r="R341" s="19" t="str">
        <f t="shared" si="11"/>
        <v/>
      </c>
      <c r="S341" s="19" t="str">
        <f t="shared" si="12"/>
        <v/>
      </c>
      <c r="T341" s="21" t="str">
        <f>IF(A341="","",IF(SUMIFS($M$2:M341,$I$2:I341,I341,$A$2:A341,A341)&lt;=asetukset!$B$2,"",SUMIFS($M$2:M341,$I$2:I341,I341,$A$2:A341,A341)-asetukset!$B$2))</f>
        <v/>
      </c>
    </row>
    <row r="342">
      <c r="A342" s="32"/>
      <c r="B342" s="26"/>
      <c r="C342" s="26"/>
      <c r="D342" s="15">
        <f t="shared" si="2"/>
        <v>0</v>
      </c>
      <c r="E342" s="15">
        <f t="shared" si="3"/>
        <v>0</v>
      </c>
      <c r="F342" s="15">
        <f t="shared" si="4"/>
        <v>0</v>
      </c>
      <c r="G342" s="15">
        <f t="shared" si="5"/>
        <v>0</v>
      </c>
      <c r="H342" s="18" t="str">
        <f t="shared" si="6"/>
        <v/>
      </c>
      <c r="I342" s="18" t="str">
        <f t="shared" si="7"/>
        <v/>
      </c>
      <c r="J342" s="18" t="str">
        <f t="shared" si="8"/>
        <v>-</v>
      </c>
      <c r="K342" s="27" t="str">
        <f t="shared" ref="K342:L342" si="352">IF(A342="","",WEEKDAY(B342,2))</f>
        <v/>
      </c>
      <c r="L342" s="27" t="str">
        <f t="shared" si="352"/>
        <v/>
      </c>
      <c r="M342" s="20">
        <f t="shared" si="10"/>
        <v>0</v>
      </c>
      <c r="N342" s="20">
        <f t="shared" si="14"/>
        <v>0</v>
      </c>
      <c r="O342" s="21" t="str">
        <f>IF(A342="","",IF(G342&gt;=asetukset!$B$3,G342-asetukset!$B$3,IF(AND(G342-E342&lt;=asetukset!$B$4,E342&gt;=asetukset!$B$3),1-E342,IF(AND(G342-E342&lt;=asetukset!$B$4,E342&lt;=asetukset!$B$3),asetukset!$B$6,0))))</f>
        <v/>
      </c>
      <c r="P342" s="20">
        <f>IF(F342&gt;D342,G342-asetukset!$B$5,IF(AND(D342=F342,E342&lt;=asetukset!$B$6),G342-E342,0))</f>
        <v>0</v>
      </c>
      <c r="Q342" s="19" t="str">
        <f>IF(and(K342=6,E342&gt;asetukset!$B$7),"", IF(and(K342&lt;&gt;6,L342=6,G342&lt;asetukset!$B$7),G342,IF(K342=6,asetukset!$B$7-E342,IF(K342=6,asetukset!$B$7-E342,IF(K342=6,asetukset!$B$7-E342,"")))))</f>
        <v/>
      </c>
      <c r="R342" s="19" t="str">
        <f t="shared" si="11"/>
        <v/>
      </c>
      <c r="S342" s="19" t="str">
        <f t="shared" si="12"/>
        <v/>
      </c>
      <c r="T342" s="21" t="str">
        <f>IF(A342="","",IF(SUMIFS($M$2:M342,$I$2:I342,I342,$A$2:A342,A342)&lt;=asetukset!$B$2,"",SUMIFS($M$2:M342,$I$2:I342,I342,$A$2:A342,A342)-asetukset!$B$2))</f>
        <v/>
      </c>
    </row>
    <row r="343">
      <c r="A343" s="32"/>
      <c r="B343" s="26"/>
      <c r="C343" s="26"/>
      <c r="D343" s="15">
        <f t="shared" si="2"/>
        <v>0</v>
      </c>
      <c r="E343" s="15">
        <f t="shared" si="3"/>
        <v>0</v>
      </c>
      <c r="F343" s="15">
        <f t="shared" si="4"/>
        <v>0</v>
      </c>
      <c r="G343" s="15">
        <f t="shared" si="5"/>
        <v>0</v>
      </c>
      <c r="H343" s="18" t="str">
        <f t="shared" si="6"/>
        <v/>
      </c>
      <c r="I343" s="18" t="str">
        <f t="shared" si="7"/>
        <v/>
      </c>
      <c r="J343" s="18" t="str">
        <f t="shared" si="8"/>
        <v>-</v>
      </c>
      <c r="K343" s="27" t="str">
        <f t="shared" ref="K343:L343" si="353">IF(A343="","",WEEKDAY(B343,2))</f>
        <v/>
      </c>
      <c r="L343" s="27" t="str">
        <f t="shared" si="353"/>
        <v/>
      </c>
      <c r="M343" s="20">
        <f t="shared" si="10"/>
        <v>0</v>
      </c>
      <c r="N343" s="20">
        <f t="shared" si="14"/>
        <v>0</v>
      </c>
      <c r="O343" s="21" t="str">
        <f>IF(A343="","",IF(G343&gt;=asetukset!$B$3,G343-asetukset!$B$3,IF(AND(G343-E343&lt;=asetukset!$B$4,E343&gt;=asetukset!$B$3),1-E343,IF(AND(G343-E343&lt;=asetukset!$B$4,E343&lt;=asetukset!$B$3),asetukset!$B$6,0))))</f>
        <v/>
      </c>
      <c r="P343" s="20">
        <f>IF(F343&gt;D343,G343-asetukset!$B$5,IF(AND(D343=F343,E343&lt;=asetukset!$B$6),G343-E343,0))</f>
        <v>0</v>
      </c>
      <c r="Q343" s="19" t="str">
        <f>IF(and(K343=6,E343&gt;asetukset!$B$7),"", IF(and(K343&lt;&gt;6,L343=6,G343&lt;asetukset!$B$7),G343,IF(K343=6,asetukset!$B$7-E343,IF(K343=6,asetukset!$B$7-E343,IF(K343=6,asetukset!$B$7-E343,"")))))</f>
        <v/>
      </c>
      <c r="R343" s="19" t="str">
        <f t="shared" si="11"/>
        <v/>
      </c>
      <c r="S343" s="19" t="str">
        <f t="shared" si="12"/>
        <v/>
      </c>
      <c r="T343" s="21" t="str">
        <f>IF(A343="","",IF(SUMIFS($M$2:M343,$I$2:I343,I343,$A$2:A343,A343)&lt;=asetukset!$B$2,"",SUMIFS($M$2:M343,$I$2:I343,I343,$A$2:A343,A343)-asetukset!$B$2))</f>
        <v/>
      </c>
    </row>
    <row r="344">
      <c r="A344" s="32"/>
      <c r="B344" s="26"/>
      <c r="C344" s="26"/>
      <c r="D344" s="15">
        <f t="shared" si="2"/>
        <v>0</v>
      </c>
      <c r="E344" s="15">
        <f t="shared" si="3"/>
        <v>0</v>
      </c>
      <c r="F344" s="15">
        <f t="shared" si="4"/>
        <v>0</v>
      </c>
      <c r="G344" s="15">
        <f t="shared" si="5"/>
        <v>0</v>
      </c>
      <c r="H344" s="18" t="str">
        <f t="shared" si="6"/>
        <v/>
      </c>
      <c r="I344" s="18" t="str">
        <f t="shared" si="7"/>
        <v/>
      </c>
      <c r="J344" s="18" t="str">
        <f t="shared" si="8"/>
        <v>-</v>
      </c>
      <c r="K344" s="27" t="str">
        <f t="shared" ref="K344:L344" si="354">IF(A344="","",WEEKDAY(B344,2))</f>
        <v/>
      </c>
      <c r="L344" s="27" t="str">
        <f t="shared" si="354"/>
        <v/>
      </c>
      <c r="M344" s="20">
        <f t="shared" si="10"/>
        <v>0</v>
      </c>
      <c r="N344" s="20">
        <f t="shared" si="14"/>
        <v>0</v>
      </c>
      <c r="O344" s="21" t="str">
        <f>IF(A344="","",IF(G344&gt;=asetukset!$B$3,G344-asetukset!$B$3,IF(AND(G344-E344&lt;=asetukset!$B$4,E344&gt;=asetukset!$B$3),1-E344,IF(AND(G344-E344&lt;=asetukset!$B$4,E344&lt;=asetukset!$B$3),asetukset!$B$6,0))))</f>
        <v/>
      </c>
      <c r="P344" s="20">
        <f>IF(F344&gt;D344,G344-asetukset!$B$5,IF(AND(D344=F344,E344&lt;=asetukset!$B$6),G344-E344,0))</f>
        <v>0</v>
      </c>
      <c r="Q344" s="19" t="str">
        <f>IF(and(K344=6,E344&gt;asetukset!$B$7),"", IF(and(K344&lt;&gt;6,L344=6,G344&lt;asetukset!$B$7),G344,IF(K344=6,asetukset!$B$7-E344,IF(K344=6,asetukset!$B$7-E344,IF(K344=6,asetukset!$B$7-E344,"")))))</f>
        <v/>
      </c>
      <c r="R344" s="19" t="str">
        <f t="shared" si="11"/>
        <v/>
      </c>
      <c r="S344" s="19" t="str">
        <f t="shared" si="12"/>
        <v/>
      </c>
      <c r="T344" s="21" t="str">
        <f>IF(A344="","",IF(SUMIFS($M$2:M344,$I$2:I344,I344,$A$2:A344,A344)&lt;=asetukset!$B$2,"",SUMIFS($M$2:M344,$I$2:I344,I344,$A$2:A344,A344)-asetukset!$B$2))</f>
        <v/>
      </c>
    </row>
    <row r="345">
      <c r="A345" s="32"/>
      <c r="B345" s="26"/>
      <c r="C345" s="26"/>
      <c r="D345" s="15">
        <f t="shared" si="2"/>
        <v>0</v>
      </c>
      <c r="E345" s="15">
        <f t="shared" si="3"/>
        <v>0</v>
      </c>
      <c r="F345" s="15">
        <f t="shared" si="4"/>
        <v>0</v>
      </c>
      <c r="G345" s="15">
        <f t="shared" si="5"/>
        <v>0</v>
      </c>
      <c r="H345" s="18" t="str">
        <f t="shared" si="6"/>
        <v/>
      </c>
      <c r="I345" s="18" t="str">
        <f t="shared" si="7"/>
        <v/>
      </c>
      <c r="J345" s="18" t="str">
        <f t="shared" si="8"/>
        <v>-</v>
      </c>
      <c r="K345" s="27" t="str">
        <f t="shared" ref="K345:L345" si="355">IF(A345="","",WEEKDAY(B345,2))</f>
        <v/>
      </c>
      <c r="L345" s="27" t="str">
        <f t="shared" si="355"/>
        <v/>
      </c>
      <c r="M345" s="20">
        <f t="shared" si="10"/>
        <v>0</v>
      </c>
      <c r="N345" s="20">
        <f t="shared" si="14"/>
        <v>0</v>
      </c>
      <c r="O345" s="21" t="str">
        <f>IF(A345="","",IF(G345&gt;=asetukset!$B$3,G345-asetukset!$B$3,IF(AND(G345-E345&lt;=asetukset!$B$4,E345&gt;=asetukset!$B$3),1-E345,IF(AND(G345-E345&lt;=asetukset!$B$4,E345&lt;=asetukset!$B$3),asetukset!$B$6,0))))</f>
        <v/>
      </c>
      <c r="P345" s="20">
        <f>IF(F345&gt;D345,G345-asetukset!$B$5,IF(AND(D345=F345,E345&lt;=asetukset!$B$6),G345-E345,0))</f>
        <v>0</v>
      </c>
      <c r="Q345" s="19" t="str">
        <f>IF(and(K345=6,E345&gt;asetukset!$B$7),"", IF(and(K345&lt;&gt;6,L345=6,G345&lt;asetukset!$B$7),G345,IF(K345=6,asetukset!$B$7-E345,IF(K345=6,asetukset!$B$7-E345,IF(K345=6,asetukset!$B$7-E345,"")))))</f>
        <v/>
      </c>
      <c r="R345" s="19" t="str">
        <f t="shared" si="11"/>
        <v/>
      </c>
      <c r="S345" s="19" t="str">
        <f t="shared" si="12"/>
        <v/>
      </c>
      <c r="T345" s="21" t="str">
        <f>IF(A345="","",IF(SUMIFS($M$2:M345,$I$2:I345,I345,$A$2:A345,A345)&lt;=asetukset!$B$2,"",SUMIFS($M$2:M345,$I$2:I345,I345,$A$2:A345,A345)-asetukset!$B$2))</f>
        <v/>
      </c>
    </row>
    <row r="346">
      <c r="A346" s="32"/>
      <c r="B346" s="26"/>
      <c r="C346" s="26"/>
      <c r="D346" s="15">
        <f t="shared" si="2"/>
        <v>0</v>
      </c>
      <c r="E346" s="15">
        <f t="shared" si="3"/>
        <v>0</v>
      </c>
      <c r="F346" s="15">
        <f t="shared" si="4"/>
        <v>0</v>
      </c>
      <c r="G346" s="15">
        <f t="shared" si="5"/>
        <v>0</v>
      </c>
      <c r="H346" s="18" t="str">
        <f t="shared" si="6"/>
        <v/>
      </c>
      <c r="I346" s="18" t="str">
        <f t="shared" si="7"/>
        <v/>
      </c>
      <c r="J346" s="18" t="str">
        <f t="shared" si="8"/>
        <v>-</v>
      </c>
      <c r="K346" s="27" t="str">
        <f t="shared" ref="K346:L346" si="356">IF(A346="","",WEEKDAY(B346,2))</f>
        <v/>
      </c>
      <c r="L346" s="27" t="str">
        <f t="shared" si="356"/>
        <v/>
      </c>
      <c r="M346" s="20">
        <f t="shared" si="10"/>
        <v>0</v>
      </c>
      <c r="N346" s="20">
        <f t="shared" si="14"/>
        <v>0</v>
      </c>
      <c r="O346" s="21" t="str">
        <f>IF(A346="","",IF(G346&gt;=asetukset!$B$3,G346-asetukset!$B$3,IF(AND(G346-E346&lt;=asetukset!$B$4,E346&gt;=asetukset!$B$3),1-E346,IF(AND(G346-E346&lt;=asetukset!$B$4,E346&lt;=asetukset!$B$3),asetukset!$B$6,0))))</f>
        <v/>
      </c>
      <c r="P346" s="20">
        <f>IF(F346&gt;D346,G346-asetukset!$B$5,IF(AND(D346=F346,E346&lt;=asetukset!$B$6),G346-E346,0))</f>
        <v>0</v>
      </c>
      <c r="Q346" s="19" t="str">
        <f>IF(and(K346=6,E346&gt;asetukset!$B$7),"", IF(and(K346&lt;&gt;6,L346=6,G346&lt;asetukset!$B$7),G346,IF(K346=6,asetukset!$B$7-E346,IF(K346=6,asetukset!$B$7-E346,IF(K346=6,asetukset!$B$7-E346,"")))))</f>
        <v/>
      </c>
      <c r="R346" s="19" t="str">
        <f t="shared" si="11"/>
        <v/>
      </c>
      <c r="S346" s="19" t="str">
        <f t="shared" si="12"/>
        <v/>
      </c>
      <c r="T346" s="21" t="str">
        <f>IF(A346="","",IF(SUMIFS($M$2:M346,$I$2:I346,I346,$A$2:A346,A346)&lt;=asetukset!$B$2,"",SUMIFS($M$2:M346,$I$2:I346,I346,$A$2:A346,A346)-asetukset!$B$2))</f>
        <v/>
      </c>
    </row>
    <row r="347">
      <c r="A347" s="32"/>
      <c r="B347" s="26"/>
      <c r="C347" s="26"/>
      <c r="D347" s="15">
        <f t="shared" si="2"/>
        <v>0</v>
      </c>
      <c r="E347" s="15">
        <f t="shared" si="3"/>
        <v>0</v>
      </c>
      <c r="F347" s="15">
        <f t="shared" si="4"/>
        <v>0</v>
      </c>
      <c r="G347" s="15">
        <f t="shared" si="5"/>
        <v>0</v>
      </c>
      <c r="H347" s="18" t="str">
        <f t="shared" si="6"/>
        <v/>
      </c>
      <c r="I347" s="18" t="str">
        <f t="shared" si="7"/>
        <v/>
      </c>
      <c r="J347" s="18" t="str">
        <f t="shared" si="8"/>
        <v>-</v>
      </c>
      <c r="K347" s="27" t="str">
        <f t="shared" ref="K347:L347" si="357">IF(A347="","",WEEKDAY(B347,2))</f>
        <v/>
      </c>
      <c r="L347" s="27" t="str">
        <f t="shared" si="357"/>
        <v/>
      </c>
      <c r="M347" s="20">
        <f t="shared" si="10"/>
        <v>0</v>
      </c>
      <c r="N347" s="20">
        <f t="shared" si="14"/>
        <v>0</v>
      </c>
      <c r="O347" s="21" t="str">
        <f>IF(A347="","",IF(G347&gt;=asetukset!$B$3,G347-asetukset!$B$3,IF(AND(G347-E347&lt;=asetukset!$B$4,E347&gt;=asetukset!$B$3),1-E347,IF(AND(G347-E347&lt;=asetukset!$B$4,E347&lt;=asetukset!$B$3),asetukset!$B$6,0))))</f>
        <v/>
      </c>
      <c r="P347" s="20">
        <f>IF(F347&gt;D347,G347-asetukset!$B$5,IF(AND(D347=F347,E347&lt;=asetukset!$B$6),G347-E347,0))</f>
        <v>0</v>
      </c>
      <c r="Q347" s="19" t="str">
        <f>IF(and(K347=6,E347&gt;asetukset!$B$7),"", IF(and(K347&lt;&gt;6,L347=6,G347&lt;asetukset!$B$7),G347,IF(K347=6,asetukset!$B$7-E347,IF(K347=6,asetukset!$B$7-E347,IF(K347=6,asetukset!$B$7-E347,"")))))</f>
        <v/>
      </c>
      <c r="R347" s="19" t="str">
        <f t="shared" si="11"/>
        <v/>
      </c>
      <c r="S347" s="19" t="str">
        <f t="shared" si="12"/>
        <v/>
      </c>
      <c r="T347" s="21" t="str">
        <f>IF(A347="","",IF(SUMIFS($M$2:M347,$I$2:I347,I347,$A$2:A347,A347)&lt;=asetukset!$B$2,"",SUMIFS($M$2:M347,$I$2:I347,I347,$A$2:A347,A347)-asetukset!$B$2))</f>
        <v/>
      </c>
    </row>
    <row r="348">
      <c r="A348" s="32"/>
      <c r="B348" s="26"/>
      <c r="C348" s="26"/>
      <c r="D348" s="15">
        <f t="shared" si="2"/>
        <v>0</v>
      </c>
      <c r="E348" s="15">
        <f t="shared" si="3"/>
        <v>0</v>
      </c>
      <c r="F348" s="15">
        <f t="shared" si="4"/>
        <v>0</v>
      </c>
      <c r="G348" s="15">
        <f t="shared" si="5"/>
        <v>0</v>
      </c>
      <c r="H348" s="18" t="str">
        <f t="shared" si="6"/>
        <v/>
      </c>
      <c r="I348" s="18" t="str">
        <f t="shared" si="7"/>
        <v/>
      </c>
      <c r="J348" s="18" t="str">
        <f t="shared" si="8"/>
        <v>-</v>
      </c>
      <c r="K348" s="27" t="str">
        <f t="shared" ref="K348:L348" si="358">IF(A348="","",WEEKDAY(B348,2))</f>
        <v/>
      </c>
      <c r="L348" s="27" t="str">
        <f t="shared" si="358"/>
        <v/>
      </c>
      <c r="M348" s="20">
        <f t="shared" si="10"/>
        <v>0</v>
      </c>
      <c r="N348" s="20">
        <f t="shared" si="14"/>
        <v>0</v>
      </c>
      <c r="O348" s="21" t="str">
        <f>IF(A348="","",IF(G348&gt;=asetukset!$B$3,G348-asetukset!$B$3,IF(AND(G348-E348&lt;=asetukset!$B$4,E348&gt;=asetukset!$B$3),1-E348,IF(AND(G348-E348&lt;=asetukset!$B$4,E348&lt;=asetukset!$B$3),asetukset!$B$6,0))))</f>
        <v/>
      </c>
      <c r="P348" s="20">
        <f>IF(F348&gt;D348,G348-asetukset!$B$5,IF(AND(D348=F348,E348&lt;=asetukset!$B$6),G348-E348,0))</f>
        <v>0</v>
      </c>
      <c r="Q348" s="19" t="str">
        <f>IF(and(K348=6,E348&gt;asetukset!$B$7),"", IF(and(K348&lt;&gt;6,L348=6,G348&lt;asetukset!$B$7),G348,IF(K348=6,asetukset!$B$7-E348,IF(K348=6,asetukset!$B$7-E348,IF(K348=6,asetukset!$B$7-E348,"")))))</f>
        <v/>
      </c>
      <c r="R348" s="19" t="str">
        <f t="shared" si="11"/>
        <v/>
      </c>
      <c r="S348" s="19" t="str">
        <f t="shared" si="12"/>
        <v/>
      </c>
      <c r="T348" s="21" t="str">
        <f>IF(A348="","",IF(SUMIFS($M$2:M348,$I$2:I348,I348,$A$2:A348,A348)&lt;=asetukset!$B$2,"",SUMIFS($M$2:M348,$I$2:I348,I348,$A$2:A348,A348)-asetukset!$B$2))</f>
        <v/>
      </c>
    </row>
    <row r="349">
      <c r="A349" s="32"/>
      <c r="B349" s="26"/>
      <c r="C349" s="26"/>
      <c r="D349" s="15">
        <f t="shared" si="2"/>
        <v>0</v>
      </c>
      <c r="E349" s="15">
        <f t="shared" si="3"/>
        <v>0</v>
      </c>
      <c r="F349" s="15">
        <f t="shared" si="4"/>
        <v>0</v>
      </c>
      <c r="G349" s="15">
        <f t="shared" si="5"/>
        <v>0</v>
      </c>
      <c r="H349" s="18" t="str">
        <f t="shared" si="6"/>
        <v/>
      </c>
      <c r="I349" s="18" t="str">
        <f t="shared" si="7"/>
        <v/>
      </c>
      <c r="J349" s="18" t="str">
        <f t="shared" si="8"/>
        <v>-</v>
      </c>
      <c r="K349" s="27" t="str">
        <f t="shared" ref="K349:L349" si="359">IF(A349="","",WEEKDAY(B349,2))</f>
        <v/>
      </c>
      <c r="L349" s="27" t="str">
        <f t="shared" si="359"/>
        <v/>
      </c>
      <c r="M349" s="20">
        <f t="shared" si="10"/>
        <v>0</v>
      </c>
      <c r="N349" s="20">
        <f t="shared" si="14"/>
        <v>0</v>
      </c>
      <c r="O349" s="21" t="str">
        <f>IF(A349="","",IF(G349&gt;=asetukset!$B$3,G349-asetukset!$B$3,IF(AND(G349-E349&lt;=asetukset!$B$4,E349&gt;=asetukset!$B$3),1-E349,IF(AND(G349-E349&lt;=asetukset!$B$4,E349&lt;=asetukset!$B$3),asetukset!$B$6,0))))</f>
        <v/>
      </c>
      <c r="P349" s="20">
        <f>IF(F349&gt;D349,G349-asetukset!$B$5,IF(AND(D349=F349,E349&lt;=asetukset!$B$6),G349-E349,0))</f>
        <v>0</v>
      </c>
      <c r="Q349" s="19" t="str">
        <f>IF(and(K349=6,E349&gt;asetukset!$B$7),"", IF(and(K349&lt;&gt;6,L349=6,G349&lt;asetukset!$B$7),G349,IF(K349=6,asetukset!$B$7-E349,IF(K349=6,asetukset!$B$7-E349,IF(K349=6,asetukset!$B$7-E349,"")))))</f>
        <v/>
      </c>
      <c r="R349" s="19" t="str">
        <f t="shared" si="11"/>
        <v/>
      </c>
      <c r="S349" s="19" t="str">
        <f t="shared" si="12"/>
        <v/>
      </c>
      <c r="T349" s="21" t="str">
        <f>IF(A349="","",IF(SUMIFS($M$2:M349,$I$2:I349,I349,$A$2:A349,A349)&lt;=asetukset!$B$2,"",SUMIFS($M$2:M349,$I$2:I349,I349,$A$2:A349,A349)-asetukset!$B$2))</f>
        <v/>
      </c>
    </row>
    <row r="350">
      <c r="A350" s="32"/>
      <c r="B350" s="26"/>
      <c r="C350" s="26"/>
      <c r="D350" s="15">
        <f t="shared" si="2"/>
        <v>0</v>
      </c>
      <c r="E350" s="15">
        <f t="shared" si="3"/>
        <v>0</v>
      </c>
      <c r="F350" s="15">
        <f t="shared" si="4"/>
        <v>0</v>
      </c>
      <c r="G350" s="15">
        <f t="shared" si="5"/>
        <v>0</v>
      </c>
      <c r="H350" s="18" t="str">
        <f t="shared" si="6"/>
        <v/>
      </c>
      <c r="I350" s="18" t="str">
        <f t="shared" si="7"/>
        <v/>
      </c>
      <c r="J350" s="18" t="str">
        <f t="shared" si="8"/>
        <v>-</v>
      </c>
      <c r="K350" s="27" t="str">
        <f t="shared" ref="K350:L350" si="360">IF(A350="","",WEEKDAY(B350,2))</f>
        <v/>
      </c>
      <c r="L350" s="27" t="str">
        <f t="shared" si="360"/>
        <v/>
      </c>
      <c r="M350" s="20">
        <f t="shared" si="10"/>
        <v>0</v>
      </c>
      <c r="N350" s="20">
        <f t="shared" si="14"/>
        <v>0</v>
      </c>
      <c r="O350" s="21" t="str">
        <f>IF(A350="","",IF(G350&gt;=asetukset!$B$3,G350-asetukset!$B$3,IF(AND(G350-E350&lt;=asetukset!$B$4,E350&gt;=asetukset!$B$3),1-E350,IF(AND(G350-E350&lt;=asetukset!$B$4,E350&lt;=asetukset!$B$3),asetukset!$B$6,0))))</f>
        <v/>
      </c>
      <c r="P350" s="20">
        <f>IF(F350&gt;D350,G350-asetukset!$B$5,IF(AND(D350=F350,E350&lt;=asetukset!$B$6),G350-E350,0))</f>
        <v>0</v>
      </c>
      <c r="Q350" s="19" t="str">
        <f>IF(and(K350=6,E350&gt;asetukset!$B$7),"", IF(and(K350&lt;&gt;6,L350=6,G350&lt;asetukset!$B$7),G350,IF(K350=6,asetukset!$B$7-E350,IF(K350=6,asetukset!$B$7-E350,IF(K350=6,asetukset!$B$7-E350,"")))))</f>
        <v/>
      </c>
      <c r="R350" s="19" t="str">
        <f t="shared" si="11"/>
        <v/>
      </c>
      <c r="S350" s="19" t="str">
        <f t="shared" si="12"/>
        <v/>
      </c>
      <c r="T350" s="21" t="str">
        <f>IF(A350="","",IF(SUMIFS($M$2:M350,$I$2:I350,I350,$A$2:A350,A350)&lt;=asetukset!$B$2,"",SUMIFS($M$2:M350,$I$2:I350,I350,$A$2:A350,A350)-asetukset!$B$2))</f>
        <v/>
      </c>
    </row>
    <row r="351">
      <c r="A351" s="32"/>
      <c r="B351" s="26"/>
      <c r="C351" s="26"/>
      <c r="D351" s="15">
        <f t="shared" si="2"/>
        <v>0</v>
      </c>
      <c r="E351" s="15">
        <f t="shared" si="3"/>
        <v>0</v>
      </c>
      <c r="F351" s="15">
        <f t="shared" si="4"/>
        <v>0</v>
      </c>
      <c r="G351" s="15">
        <f t="shared" si="5"/>
        <v>0</v>
      </c>
      <c r="H351" s="18" t="str">
        <f t="shared" si="6"/>
        <v/>
      </c>
      <c r="I351" s="18" t="str">
        <f t="shared" si="7"/>
        <v/>
      </c>
      <c r="J351" s="18" t="str">
        <f t="shared" si="8"/>
        <v>-</v>
      </c>
      <c r="K351" s="27" t="str">
        <f t="shared" ref="K351:L351" si="361">IF(A351="","",WEEKDAY(B351,2))</f>
        <v/>
      </c>
      <c r="L351" s="27" t="str">
        <f t="shared" si="361"/>
        <v/>
      </c>
      <c r="M351" s="20">
        <f t="shared" si="10"/>
        <v>0</v>
      </c>
      <c r="N351" s="20">
        <f t="shared" si="14"/>
        <v>0</v>
      </c>
      <c r="O351" s="21" t="str">
        <f>IF(A351="","",IF(G351&gt;=asetukset!$B$3,G351-asetukset!$B$3,IF(AND(G351-E351&lt;=asetukset!$B$4,E351&gt;=asetukset!$B$3),1-E351,IF(AND(G351-E351&lt;=asetukset!$B$4,E351&lt;=asetukset!$B$3),asetukset!$B$6,0))))</f>
        <v/>
      </c>
      <c r="P351" s="20">
        <f>IF(F351&gt;D351,G351-asetukset!$B$5,IF(AND(D351=F351,E351&lt;=asetukset!$B$6),G351-E351,0))</f>
        <v>0</v>
      </c>
      <c r="Q351" s="19" t="str">
        <f>IF(and(K351=6,E351&gt;asetukset!$B$7),"", IF(and(K351&lt;&gt;6,L351=6,G351&lt;asetukset!$B$7),G351,IF(K351=6,asetukset!$B$7-E351,IF(K351=6,asetukset!$B$7-E351,IF(K351=6,asetukset!$B$7-E351,"")))))</f>
        <v/>
      </c>
      <c r="R351" s="19" t="str">
        <f t="shared" si="11"/>
        <v/>
      </c>
      <c r="S351" s="19" t="str">
        <f t="shared" si="12"/>
        <v/>
      </c>
      <c r="T351" s="21" t="str">
        <f>IF(A351="","",IF(SUMIFS($M$2:M351,$I$2:I351,I351,$A$2:A351,A351)&lt;=asetukset!$B$2,"",SUMIFS($M$2:M351,$I$2:I351,I351,$A$2:A351,A351)-asetukset!$B$2))</f>
        <v/>
      </c>
    </row>
    <row r="352">
      <c r="A352" s="32"/>
      <c r="B352" s="26"/>
      <c r="C352" s="26"/>
      <c r="D352" s="15">
        <f t="shared" si="2"/>
        <v>0</v>
      </c>
      <c r="E352" s="15">
        <f t="shared" si="3"/>
        <v>0</v>
      </c>
      <c r="F352" s="15">
        <f t="shared" si="4"/>
        <v>0</v>
      </c>
      <c r="G352" s="15">
        <f t="shared" si="5"/>
        <v>0</v>
      </c>
      <c r="H352" s="18" t="str">
        <f t="shared" si="6"/>
        <v/>
      </c>
      <c r="I352" s="18" t="str">
        <f t="shared" si="7"/>
        <v/>
      </c>
      <c r="J352" s="18" t="str">
        <f t="shared" si="8"/>
        <v>-</v>
      </c>
      <c r="K352" s="27" t="str">
        <f t="shared" ref="K352:L352" si="362">IF(A352="","",WEEKDAY(B352,2))</f>
        <v/>
      </c>
      <c r="L352" s="27" t="str">
        <f t="shared" si="362"/>
        <v/>
      </c>
      <c r="M352" s="20">
        <f t="shared" si="10"/>
        <v>0</v>
      </c>
      <c r="N352" s="20">
        <f t="shared" si="14"/>
        <v>0</v>
      </c>
      <c r="O352" s="21" t="str">
        <f>IF(A352="","",IF(G352&gt;=asetukset!$B$3,G352-asetukset!$B$3,IF(AND(G352-E352&lt;=asetukset!$B$4,E352&gt;=asetukset!$B$3),1-E352,IF(AND(G352-E352&lt;=asetukset!$B$4,E352&lt;=asetukset!$B$3),asetukset!$B$6,0))))</f>
        <v/>
      </c>
      <c r="P352" s="20">
        <f>IF(F352&gt;D352,G352-asetukset!$B$5,IF(AND(D352=F352,E352&lt;=asetukset!$B$6),G352-E352,0))</f>
        <v>0</v>
      </c>
      <c r="Q352" s="19" t="str">
        <f>IF(and(K352=6,E352&gt;asetukset!$B$7),"", IF(and(K352&lt;&gt;6,L352=6,G352&lt;asetukset!$B$7),G352,IF(K352=6,asetukset!$B$7-E352,IF(K352=6,asetukset!$B$7-E352,IF(K352=6,asetukset!$B$7-E352,"")))))</f>
        <v/>
      </c>
      <c r="R352" s="19" t="str">
        <f t="shared" si="11"/>
        <v/>
      </c>
      <c r="S352" s="19" t="str">
        <f t="shared" si="12"/>
        <v/>
      </c>
      <c r="T352" s="21" t="str">
        <f>IF(A352="","",IF(SUMIFS($M$2:M352,$I$2:I352,I352,$A$2:A352,A352)&lt;=asetukset!$B$2,"",SUMIFS($M$2:M352,$I$2:I352,I352,$A$2:A352,A352)-asetukset!$B$2))</f>
        <v/>
      </c>
    </row>
    <row r="353">
      <c r="A353" s="32"/>
      <c r="B353" s="26"/>
      <c r="C353" s="26"/>
      <c r="D353" s="15">
        <f t="shared" si="2"/>
        <v>0</v>
      </c>
      <c r="E353" s="15">
        <f t="shared" si="3"/>
        <v>0</v>
      </c>
      <c r="F353" s="15">
        <f t="shared" si="4"/>
        <v>0</v>
      </c>
      <c r="G353" s="15">
        <f t="shared" si="5"/>
        <v>0</v>
      </c>
      <c r="H353" s="18" t="str">
        <f t="shared" si="6"/>
        <v/>
      </c>
      <c r="I353" s="18" t="str">
        <f t="shared" si="7"/>
        <v/>
      </c>
      <c r="J353" s="18" t="str">
        <f t="shared" si="8"/>
        <v>-</v>
      </c>
      <c r="K353" s="27" t="str">
        <f t="shared" ref="K353:L353" si="363">IF(A353="","",WEEKDAY(B353,2))</f>
        <v/>
      </c>
      <c r="L353" s="27" t="str">
        <f t="shared" si="363"/>
        <v/>
      </c>
      <c r="M353" s="20">
        <f t="shared" si="10"/>
        <v>0</v>
      </c>
      <c r="N353" s="20">
        <f t="shared" si="14"/>
        <v>0</v>
      </c>
      <c r="O353" s="21" t="str">
        <f>IF(A353="","",IF(G353&gt;=asetukset!$B$3,G353-asetukset!$B$3,IF(AND(G353-E353&lt;=asetukset!$B$4,E353&gt;=asetukset!$B$3),1-E353,IF(AND(G353-E353&lt;=asetukset!$B$4,E353&lt;=asetukset!$B$3),asetukset!$B$6,0))))</f>
        <v/>
      </c>
      <c r="P353" s="20">
        <f>IF(F353&gt;D353,G353-asetukset!$B$5,IF(AND(D353=F353,E353&lt;=asetukset!$B$6),G353-E353,0))</f>
        <v>0</v>
      </c>
      <c r="Q353" s="19" t="str">
        <f>IF(and(K353=6,E353&gt;asetukset!$B$7),"", IF(and(K353&lt;&gt;6,L353=6,G353&lt;asetukset!$B$7),G353,IF(K353=6,asetukset!$B$7-E353,IF(K353=6,asetukset!$B$7-E353,IF(K353=6,asetukset!$B$7-E353,"")))))</f>
        <v/>
      </c>
      <c r="R353" s="19" t="str">
        <f t="shared" si="11"/>
        <v/>
      </c>
      <c r="S353" s="19" t="str">
        <f t="shared" si="12"/>
        <v/>
      </c>
      <c r="T353" s="21" t="str">
        <f>IF(A353="","",IF(SUMIFS($M$2:M353,$I$2:I353,I353,$A$2:A353,A353)&lt;=asetukset!$B$2,"",SUMIFS($M$2:M353,$I$2:I353,I353,$A$2:A353,A353)-asetukset!$B$2))</f>
        <v/>
      </c>
    </row>
    <row r="354">
      <c r="A354" s="32"/>
      <c r="B354" s="26"/>
      <c r="C354" s="26"/>
      <c r="D354" s="15">
        <f t="shared" si="2"/>
        <v>0</v>
      </c>
      <c r="E354" s="15">
        <f t="shared" si="3"/>
        <v>0</v>
      </c>
      <c r="F354" s="15">
        <f t="shared" si="4"/>
        <v>0</v>
      </c>
      <c r="G354" s="15">
        <f t="shared" si="5"/>
        <v>0</v>
      </c>
      <c r="H354" s="18" t="str">
        <f t="shared" si="6"/>
        <v/>
      </c>
      <c r="I354" s="18" t="str">
        <f t="shared" si="7"/>
        <v/>
      </c>
      <c r="J354" s="18" t="str">
        <f t="shared" si="8"/>
        <v>-</v>
      </c>
      <c r="K354" s="27" t="str">
        <f t="shared" ref="K354:L354" si="364">IF(A354="","",WEEKDAY(B354,2))</f>
        <v/>
      </c>
      <c r="L354" s="27" t="str">
        <f t="shared" si="364"/>
        <v/>
      </c>
      <c r="M354" s="20">
        <f t="shared" si="10"/>
        <v>0</v>
      </c>
      <c r="N354" s="20">
        <f t="shared" si="14"/>
        <v>0</v>
      </c>
      <c r="O354" s="21" t="str">
        <f>IF(A354="","",IF(G354&gt;=asetukset!$B$3,G354-asetukset!$B$3,IF(AND(G354-E354&lt;=asetukset!$B$4,E354&gt;=asetukset!$B$3),1-E354,IF(AND(G354-E354&lt;=asetukset!$B$4,E354&lt;=asetukset!$B$3),asetukset!$B$6,0))))</f>
        <v/>
      </c>
      <c r="P354" s="20">
        <f>IF(F354&gt;D354,G354-asetukset!$B$5,IF(AND(D354=F354,E354&lt;=asetukset!$B$6),G354-E354,0))</f>
        <v>0</v>
      </c>
      <c r="Q354" s="19" t="str">
        <f>IF(and(K354=6,E354&gt;asetukset!$B$7),"", IF(and(K354&lt;&gt;6,L354=6,G354&lt;asetukset!$B$7),G354,IF(K354=6,asetukset!$B$7-E354,IF(K354=6,asetukset!$B$7-E354,IF(K354=6,asetukset!$B$7-E354,"")))))</f>
        <v/>
      </c>
      <c r="R354" s="19" t="str">
        <f t="shared" si="11"/>
        <v/>
      </c>
      <c r="S354" s="19" t="str">
        <f t="shared" si="12"/>
        <v/>
      </c>
      <c r="T354" s="21" t="str">
        <f>IF(A354="","",IF(SUMIFS($M$2:M354,$I$2:I354,I354,$A$2:A354,A354)&lt;=asetukset!$B$2,"",SUMIFS($M$2:M354,$I$2:I354,I354,$A$2:A354,A354)-asetukset!$B$2))</f>
        <v/>
      </c>
    </row>
    <row r="355">
      <c r="A355" s="32"/>
      <c r="B355" s="26"/>
      <c r="C355" s="26"/>
      <c r="D355" s="15">
        <f t="shared" si="2"/>
        <v>0</v>
      </c>
      <c r="E355" s="15">
        <f t="shared" si="3"/>
        <v>0</v>
      </c>
      <c r="F355" s="15">
        <f t="shared" si="4"/>
        <v>0</v>
      </c>
      <c r="G355" s="15">
        <f t="shared" si="5"/>
        <v>0</v>
      </c>
      <c r="H355" s="18" t="str">
        <f t="shared" si="6"/>
        <v/>
      </c>
      <c r="I355" s="18" t="str">
        <f t="shared" si="7"/>
        <v/>
      </c>
      <c r="J355" s="18" t="str">
        <f t="shared" si="8"/>
        <v>-</v>
      </c>
      <c r="K355" s="27" t="str">
        <f t="shared" ref="K355:L355" si="365">IF(A355="","",WEEKDAY(B355,2))</f>
        <v/>
      </c>
      <c r="L355" s="27" t="str">
        <f t="shared" si="365"/>
        <v/>
      </c>
      <c r="M355" s="20">
        <f t="shared" si="10"/>
        <v>0</v>
      </c>
      <c r="N355" s="20">
        <f t="shared" si="14"/>
        <v>0</v>
      </c>
      <c r="O355" s="21" t="str">
        <f>IF(A355="","",IF(G355&gt;=asetukset!$B$3,G355-asetukset!$B$3,IF(AND(G355-E355&lt;=asetukset!$B$4,E355&gt;=asetukset!$B$3),1-E355,IF(AND(G355-E355&lt;=asetukset!$B$4,E355&lt;=asetukset!$B$3),asetukset!$B$6,0))))</f>
        <v/>
      </c>
      <c r="P355" s="20">
        <f>IF(F355&gt;D355,G355-asetukset!$B$5,IF(AND(D355=F355,E355&lt;=asetukset!$B$6),G355-E355,0))</f>
        <v>0</v>
      </c>
      <c r="Q355" s="19" t="str">
        <f>IF(and(K355=6,E355&gt;asetukset!$B$7),"", IF(and(K355&lt;&gt;6,L355=6,G355&lt;asetukset!$B$7),G355,IF(K355=6,asetukset!$B$7-E355,IF(K355=6,asetukset!$B$7-E355,IF(K355=6,asetukset!$B$7-E355,"")))))</f>
        <v/>
      </c>
      <c r="R355" s="19" t="str">
        <f t="shared" si="11"/>
        <v/>
      </c>
      <c r="S355" s="19" t="str">
        <f t="shared" si="12"/>
        <v/>
      </c>
      <c r="T355" s="21" t="str">
        <f>IF(A355="","",IF(SUMIFS($M$2:M355,$I$2:I355,I355,$A$2:A355,A355)&lt;=asetukset!$B$2,"",SUMIFS($M$2:M355,$I$2:I355,I355,$A$2:A355,A355)-asetukset!$B$2))</f>
        <v/>
      </c>
    </row>
    <row r="356">
      <c r="A356" s="32"/>
      <c r="B356" s="26"/>
      <c r="C356" s="26"/>
      <c r="D356" s="15">
        <f t="shared" si="2"/>
        <v>0</v>
      </c>
      <c r="E356" s="15">
        <f t="shared" si="3"/>
        <v>0</v>
      </c>
      <c r="F356" s="15">
        <f t="shared" si="4"/>
        <v>0</v>
      </c>
      <c r="G356" s="15">
        <f t="shared" si="5"/>
        <v>0</v>
      </c>
      <c r="H356" s="18" t="str">
        <f t="shared" si="6"/>
        <v/>
      </c>
      <c r="I356" s="18" t="str">
        <f t="shared" si="7"/>
        <v/>
      </c>
      <c r="J356" s="18" t="str">
        <f t="shared" si="8"/>
        <v>-</v>
      </c>
      <c r="K356" s="27" t="str">
        <f t="shared" ref="K356:L356" si="366">IF(A356="","",WEEKDAY(B356,2))</f>
        <v/>
      </c>
      <c r="L356" s="27" t="str">
        <f t="shared" si="366"/>
        <v/>
      </c>
      <c r="M356" s="20">
        <f t="shared" si="10"/>
        <v>0</v>
      </c>
      <c r="N356" s="20">
        <f t="shared" si="14"/>
        <v>0</v>
      </c>
      <c r="O356" s="21" t="str">
        <f>IF(A356="","",IF(G356&gt;=asetukset!$B$3,G356-asetukset!$B$3,IF(AND(G356-E356&lt;=asetukset!$B$4,E356&gt;=asetukset!$B$3),1-E356,IF(AND(G356-E356&lt;=asetukset!$B$4,E356&lt;=asetukset!$B$3),asetukset!$B$6,0))))</f>
        <v/>
      </c>
      <c r="P356" s="20">
        <f>IF(F356&gt;D356,G356-asetukset!$B$5,IF(AND(D356=F356,E356&lt;=asetukset!$B$6),G356-E356,0))</f>
        <v>0</v>
      </c>
      <c r="Q356" s="19" t="str">
        <f>IF(and(K356=6,E356&gt;asetukset!$B$7),"", IF(and(K356&lt;&gt;6,L356=6,G356&lt;asetukset!$B$7),G356,IF(K356=6,asetukset!$B$7-E356,IF(K356=6,asetukset!$B$7-E356,IF(K356=6,asetukset!$B$7-E356,"")))))</f>
        <v/>
      </c>
      <c r="R356" s="19" t="str">
        <f t="shared" si="11"/>
        <v/>
      </c>
      <c r="S356" s="19" t="str">
        <f t="shared" si="12"/>
        <v/>
      </c>
      <c r="T356" s="21" t="str">
        <f>IF(A356="","",IF(SUMIFS($M$2:M356,$I$2:I356,I356,$A$2:A356,A356)&lt;=asetukset!$B$2,"",SUMIFS($M$2:M356,$I$2:I356,I356,$A$2:A356,A356)-asetukset!$B$2))</f>
        <v/>
      </c>
    </row>
    <row r="357">
      <c r="A357" s="32"/>
      <c r="B357" s="26"/>
      <c r="C357" s="26"/>
      <c r="D357" s="15">
        <f t="shared" si="2"/>
        <v>0</v>
      </c>
      <c r="E357" s="15">
        <f t="shared" si="3"/>
        <v>0</v>
      </c>
      <c r="F357" s="15">
        <f t="shared" si="4"/>
        <v>0</v>
      </c>
      <c r="G357" s="15">
        <f t="shared" si="5"/>
        <v>0</v>
      </c>
      <c r="H357" s="18" t="str">
        <f t="shared" si="6"/>
        <v/>
      </c>
      <c r="I357" s="18" t="str">
        <f t="shared" si="7"/>
        <v/>
      </c>
      <c r="J357" s="18" t="str">
        <f t="shared" si="8"/>
        <v>-</v>
      </c>
      <c r="K357" s="27" t="str">
        <f t="shared" ref="K357:L357" si="367">IF(A357="","",WEEKDAY(B357,2))</f>
        <v/>
      </c>
      <c r="L357" s="27" t="str">
        <f t="shared" si="367"/>
        <v/>
      </c>
      <c r="M357" s="20">
        <f t="shared" si="10"/>
        <v>0</v>
      </c>
      <c r="N357" s="20">
        <f t="shared" si="14"/>
        <v>0</v>
      </c>
      <c r="O357" s="21" t="str">
        <f>IF(A357="","",IF(G357&gt;=asetukset!$B$3,G357-asetukset!$B$3,IF(AND(G357-E357&lt;=asetukset!$B$4,E357&gt;=asetukset!$B$3),1-E357,IF(AND(G357-E357&lt;=asetukset!$B$4,E357&lt;=asetukset!$B$3),asetukset!$B$6,0))))</f>
        <v/>
      </c>
      <c r="P357" s="20">
        <f>IF(F357&gt;D357,G357-asetukset!$B$5,IF(AND(D357=F357,E357&lt;=asetukset!$B$6),G357-E357,0))</f>
        <v>0</v>
      </c>
      <c r="Q357" s="19" t="str">
        <f>IF(and(K357=6,E357&gt;asetukset!$B$7),"", IF(and(K357&lt;&gt;6,L357=6,G357&lt;asetukset!$B$7),G357,IF(K357=6,asetukset!$B$7-E357,IF(K357=6,asetukset!$B$7-E357,IF(K357=6,asetukset!$B$7-E357,"")))))</f>
        <v/>
      </c>
      <c r="R357" s="19" t="str">
        <f t="shared" si="11"/>
        <v/>
      </c>
      <c r="S357" s="19" t="str">
        <f t="shared" si="12"/>
        <v/>
      </c>
      <c r="T357" s="21" t="str">
        <f>IF(A357="","",IF(SUMIFS($M$2:M357,$I$2:I357,I357,$A$2:A357,A357)&lt;=asetukset!$B$2,"",SUMIFS($M$2:M357,$I$2:I357,I357,$A$2:A357,A357)-asetukset!$B$2))</f>
        <v/>
      </c>
    </row>
    <row r="358">
      <c r="A358" s="32"/>
      <c r="B358" s="26"/>
      <c r="C358" s="26"/>
      <c r="D358" s="15">
        <f t="shared" si="2"/>
        <v>0</v>
      </c>
      <c r="E358" s="15">
        <f t="shared" si="3"/>
        <v>0</v>
      </c>
      <c r="F358" s="15">
        <f t="shared" si="4"/>
        <v>0</v>
      </c>
      <c r="G358" s="15">
        <f t="shared" si="5"/>
        <v>0</v>
      </c>
      <c r="H358" s="18" t="str">
        <f t="shared" si="6"/>
        <v/>
      </c>
      <c r="I358" s="18" t="str">
        <f t="shared" si="7"/>
        <v/>
      </c>
      <c r="J358" s="18" t="str">
        <f t="shared" si="8"/>
        <v>-</v>
      </c>
      <c r="K358" s="27" t="str">
        <f t="shared" ref="K358:L358" si="368">IF(A358="","",WEEKDAY(B358,2))</f>
        <v/>
      </c>
      <c r="L358" s="27" t="str">
        <f t="shared" si="368"/>
        <v/>
      </c>
      <c r="M358" s="20">
        <f t="shared" si="10"/>
        <v>0</v>
      </c>
      <c r="N358" s="20">
        <f t="shared" si="14"/>
        <v>0</v>
      </c>
      <c r="O358" s="21" t="str">
        <f>IF(A358="","",IF(G358&gt;=asetukset!$B$3,G358-asetukset!$B$3,IF(AND(G358-E358&lt;=asetukset!$B$4,E358&gt;=asetukset!$B$3),1-E358,IF(AND(G358-E358&lt;=asetukset!$B$4,E358&lt;=asetukset!$B$3),asetukset!$B$6,0))))</f>
        <v/>
      </c>
      <c r="P358" s="20">
        <f>IF(F358&gt;D358,G358-asetukset!$B$5,IF(AND(D358=F358,E358&lt;=asetukset!$B$6),G358-E358,0))</f>
        <v>0</v>
      </c>
      <c r="Q358" s="19" t="str">
        <f>IF(and(K358=6,E358&gt;asetukset!$B$7),"", IF(and(K358&lt;&gt;6,L358=6,G358&lt;asetukset!$B$7),G358,IF(K358=6,asetukset!$B$7-E358,IF(K358=6,asetukset!$B$7-E358,IF(K358=6,asetukset!$B$7-E358,"")))))</f>
        <v/>
      </c>
      <c r="R358" s="19" t="str">
        <f t="shared" si="11"/>
        <v/>
      </c>
      <c r="S358" s="19" t="str">
        <f t="shared" si="12"/>
        <v/>
      </c>
      <c r="T358" s="21" t="str">
        <f>IF(A358="","",IF(SUMIFS($M$2:M358,$I$2:I358,I358,$A$2:A358,A358)&lt;=asetukset!$B$2,"",SUMIFS($M$2:M358,$I$2:I358,I358,$A$2:A358,A358)-asetukset!$B$2))</f>
        <v/>
      </c>
    </row>
    <row r="359">
      <c r="A359" s="32"/>
      <c r="B359" s="26"/>
      <c r="C359" s="26"/>
      <c r="D359" s="15">
        <f t="shared" si="2"/>
        <v>0</v>
      </c>
      <c r="E359" s="15">
        <f t="shared" si="3"/>
        <v>0</v>
      </c>
      <c r="F359" s="15">
        <f t="shared" si="4"/>
        <v>0</v>
      </c>
      <c r="G359" s="15">
        <f t="shared" si="5"/>
        <v>0</v>
      </c>
      <c r="H359" s="18" t="str">
        <f t="shared" si="6"/>
        <v/>
      </c>
      <c r="I359" s="18" t="str">
        <f t="shared" si="7"/>
        <v/>
      </c>
      <c r="J359" s="18" t="str">
        <f t="shared" si="8"/>
        <v>-</v>
      </c>
      <c r="K359" s="27" t="str">
        <f t="shared" ref="K359:L359" si="369">IF(A359="","",WEEKDAY(B359,2))</f>
        <v/>
      </c>
      <c r="L359" s="27" t="str">
        <f t="shared" si="369"/>
        <v/>
      </c>
      <c r="M359" s="20">
        <f t="shared" si="10"/>
        <v>0</v>
      </c>
      <c r="N359" s="20">
        <f t="shared" si="14"/>
        <v>0</v>
      </c>
      <c r="O359" s="21" t="str">
        <f>IF(A359="","",IF(G359&gt;=asetukset!$B$3,G359-asetukset!$B$3,IF(AND(G359-E359&lt;=asetukset!$B$4,E359&gt;=asetukset!$B$3),1-E359,IF(AND(G359-E359&lt;=asetukset!$B$4,E359&lt;=asetukset!$B$3),asetukset!$B$6,0))))</f>
        <v/>
      </c>
      <c r="P359" s="20">
        <f>IF(F359&gt;D359,G359-asetukset!$B$5,IF(AND(D359=F359,E359&lt;=asetukset!$B$6),G359-E359,0))</f>
        <v>0</v>
      </c>
      <c r="Q359" s="19" t="str">
        <f>IF(and(K359=6,E359&gt;asetukset!$B$7),"", IF(and(K359&lt;&gt;6,L359=6,G359&lt;asetukset!$B$7),G359,IF(K359=6,asetukset!$B$7-E359,IF(K359=6,asetukset!$B$7-E359,IF(K359=6,asetukset!$B$7-E359,"")))))</f>
        <v/>
      </c>
      <c r="R359" s="19" t="str">
        <f t="shared" si="11"/>
        <v/>
      </c>
      <c r="S359" s="19" t="str">
        <f t="shared" si="12"/>
        <v/>
      </c>
      <c r="T359" s="21" t="str">
        <f>IF(A359="","",IF(SUMIFS($M$2:M359,$I$2:I359,I359,$A$2:A359,A359)&lt;=asetukset!$B$2,"",SUMIFS($M$2:M359,$I$2:I359,I359,$A$2:A359,A359)-asetukset!$B$2))</f>
        <v/>
      </c>
    </row>
    <row r="360">
      <c r="A360" s="32"/>
      <c r="B360" s="26"/>
      <c r="C360" s="26"/>
      <c r="D360" s="15">
        <f t="shared" si="2"/>
        <v>0</v>
      </c>
      <c r="E360" s="15">
        <f t="shared" si="3"/>
        <v>0</v>
      </c>
      <c r="F360" s="15">
        <f t="shared" si="4"/>
        <v>0</v>
      </c>
      <c r="G360" s="15">
        <f t="shared" si="5"/>
        <v>0</v>
      </c>
      <c r="H360" s="18" t="str">
        <f t="shared" si="6"/>
        <v/>
      </c>
      <c r="I360" s="18" t="str">
        <f t="shared" si="7"/>
        <v/>
      </c>
      <c r="J360" s="18" t="str">
        <f t="shared" si="8"/>
        <v>-</v>
      </c>
      <c r="K360" s="27" t="str">
        <f t="shared" ref="K360:L360" si="370">IF(A360="","",WEEKDAY(B360,2))</f>
        <v/>
      </c>
      <c r="L360" s="27" t="str">
        <f t="shared" si="370"/>
        <v/>
      </c>
      <c r="M360" s="20">
        <f t="shared" si="10"/>
        <v>0</v>
      </c>
      <c r="N360" s="20">
        <f t="shared" si="14"/>
        <v>0</v>
      </c>
      <c r="O360" s="21" t="str">
        <f>IF(A360="","",IF(G360&gt;=asetukset!$B$3,G360-asetukset!$B$3,IF(AND(G360-E360&lt;=asetukset!$B$4,E360&gt;=asetukset!$B$3),1-E360,IF(AND(G360-E360&lt;=asetukset!$B$4,E360&lt;=asetukset!$B$3),asetukset!$B$6,0))))</f>
        <v/>
      </c>
      <c r="P360" s="20">
        <f>IF(F360&gt;D360,G360-asetukset!$B$5,IF(AND(D360=F360,E360&lt;=asetukset!$B$6),G360-E360,0))</f>
        <v>0</v>
      </c>
      <c r="Q360" s="19" t="str">
        <f>IF(and(K360=6,E360&gt;asetukset!$B$7),"", IF(and(K360&lt;&gt;6,L360=6,G360&lt;asetukset!$B$7),G360,IF(K360=6,asetukset!$B$7-E360,IF(K360=6,asetukset!$B$7-E360,IF(K360=6,asetukset!$B$7-E360,"")))))</f>
        <v/>
      </c>
      <c r="R360" s="19" t="str">
        <f t="shared" si="11"/>
        <v/>
      </c>
      <c r="S360" s="19" t="str">
        <f t="shared" si="12"/>
        <v/>
      </c>
      <c r="T360" s="21" t="str">
        <f>IF(A360="","",IF(SUMIFS($M$2:M360,$I$2:I360,I360,$A$2:A360,A360)&lt;=asetukset!$B$2,"",SUMIFS($M$2:M360,$I$2:I360,I360,$A$2:A360,A360)-asetukset!$B$2))</f>
        <v/>
      </c>
    </row>
    <row r="361">
      <c r="A361" s="32"/>
      <c r="B361" s="26"/>
      <c r="C361" s="26"/>
      <c r="D361" s="15">
        <f t="shared" si="2"/>
        <v>0</v>
      </c>
      <c r="E361" s="15">
        <f t="shared" si="3"/>
        <v>0</v>
      </c>
      <c r="F361" s="15">
        <f t="shared" si="4"/>
        <v>0</v>
      </c>
      <c r="G361" s="15">
        <f t="shared" si="5"/>
        <v>0</v>
      </c>
      <c r="H361" s="18" t="str">
        <f t="shared" si="6"/>
        <v/>
      </c>
      <c r="I361" s="18" t="str">
        <f t="shared" si="7"/>
        <v/>
      </c>
      <c r="J361" s="18" t="str">
        <f t="shared" si="8"/>
        <v>-</v>
      </c>
      <c r="K361" s="27" t="str">
        <f t="shared" ref="K361:L361" si="371">IF(A361="","",WEEKDAY(B361,2))</f>
        <v/>
      </c>
      <c r="L361" s="27" t="str">
        <f t="shared" si="371"/>
        <v/>
      </c>
      <c r="M361" s="20">
        <f t="shared" si="10"/>
        <v>0</v>
      </c>
      <c r="N361" s="20">
        <f t="shared" si="14"/>
        <v>0</v>
      </c>
      <c r="O361" s="21" t="str">
        <f>IF(A361="","",IF(G361&gt;=asetukset!$B$3,G361-asetukset!$B$3,IF(AND(G361-E361&lt;=asetukset!$B$4,E361&gt;=asetukset!$B$3),1-E361,IF(AND(G361-E361&lt;=asetukset!$B$4,E361&lt;=asetukset!$B$3),asetukset!$B$6,0))))</f>
        <v/>
      </c>
      <c r="P361" s="20">
        <f>IF(F361&gt;D361,G361-asetukset!$B$5,IF(AND(D361=F361,E361&lt;=asetukset!$B$6),G361-E361,0))</f>
        <v>0</v>
      </c>
      <c r="Q361" s="19" t="str">
        <f>IF(and(K361=6,E361&gt;asetukset!$B$7),"", IF(and(K361&lt;&gt;6,L361=6,G361&lt;asetukset!$B$7),G361,IF(K361=6,asetukset!$B$7-E361,IF(K361=6,asetukset!$B$7-E361,IF(K361=6,asetukset!$B$7-E361,"")))))</f>
        <v/>
      </c>
      <c r="R361" s="19" t="str">
        <f t="shared" si="11"/>
        <v/>
      </c>
      <c r="S361" s="19" t="str">
        <f t="shared" si="12"/>
        <v/>
      </c>
      <c r="T361" s="21" t="str">
        <f>IF(A361="","",IF(SUMIFS($M$2:M361,$I$2:I361,I361,$A$2:A361,A361)&lt;=asetukset!$B$2,"",SUMIFS($M$2:M361,$I$2:I361,I361,$A$2:A361,A361)-asetukset!$B$2))</f>
        <v/>
      </c>
    </row>
    <row r="362">
      <c r="A362" s="32"/>
      <c r="B362" s="26"/>
      <c r="C362" s="26"/>
      <c r="D362" s="15">
        <f t="shared" si="2"/>
        <v>0</v>
      </c>
      <c r="E362" s="15">
        <f t="shared" si="3"/>
        <v>0</v>
      </c>
      <c r="F362" s="15">
        <f t="shared" si="4"/>
        <v>0</v>
      </c>
      <c r="G362" s="15">
        <f t="shared" si="5"/>
        <v>0</v>
      </c>
      <c r="H362" s="18" t="str">
        <f t="shared" si="6"/>
        <v/>
      </c>
      <c r="I362" s="18" t="str">
        <f t="shared" si="7"/>
        <v/>
      </c>
      <c r="J362" s="18" t="str">
        <f t="shared" si="8"/>
        <v>-</v>
      </c>
      <c r="K362" s="27" t="str">
        <f t="shared" ref="K362:L362" si="372">IF(A362="","",WEEKDAY(B362,2))</f>
        <v/>
      </c>
      <c r="L362" s="27" t="str">
        <f t="shared" si="372"/>
        <v/>
      </c>
      <c r="M362" s="20">
        <f t="shared" si="10"/>
        <v>0</v>
      </c>
      <c r="N362" s="20">
        <f t="shared" si="14"/>
        <v>0</v>
      </c>
      <c r="O362" s="21" t="str">
        <f>IF(A362="","",IF(G362&gt;=asetukset!$B$3,G362-asetukset!$B$3,IF(AND(G362-E362&lt;=asetukset!$B$4,E362&gt;=asetukset!$B$3),1-E362,IF(AND(G362-E362&lt;=asetukset!$B$4,E362&lt;=asetukset!$B$3),asetukset!$B$6,0))))</f>
        <v/>
      </c>
      <c r="P362" s="20">
        <f>IF(F362&gt;D362,G362-asetukset!$B$5,IF(AND(D362=F362,E362&lt;=asetukset!$B$6),G362-E362,0))</f>
        <v>0</v>
      </c>
      <c r="Q362" s="19" t="str">
        <f>IF(and(K362=6,E362&gt;asetukset!$B$7),"", IF(and(K362&lt;&gt;6,L362=6,G362&lt;asetukset!$B$7),G362,IF(K362=6,asetukset!$B$7-E362,IF(K362=6,asetukset!$B$7-E362,IF(K362=6,asetukset!$B$7-E362,"")))))</f>
        <v/>
      </c>
      <c r="R362" s="19" t="str">
        <f t="shared" si="11"/>
        <v/>
      </c>
      <c r="S362" s="19" t="str">
        <f t="shared" si="12"/>
        <v/>
      </c>
      <c r="T362" s="21" t="str">
        <f>IF(A362="","",IF(SUMIFS($M$2:M362,$I$2:I362,I362,$A$2:A362,A362)&lt;=asetukset!$B$2,"",SUMIFS($M$2:M362,$I$2:I362,I362,$A$2:A362,A362)-asetukset!$B$2))</f>
        <v/>
      </c>
    </row>
    <row r="363">
      <c r="A363" s="32"/>
      <c r="B363" s="26"/>
      <c r="C363" s="26"/>
      <c r="D363" s="15">
        <f t="shared" si="2"/>
        <v>0</v>
      </c>
      <c r="E363" s="15">
        <f t="shared" si="3"/>
        <v>0</v>
      </c>
      <c r="F363" s="15">
        <f t="shared" si="4"/>
        <v>0</v>
      </c>
      <c r="G363" s="15">
        <f t="shared" si="5"/>
        <v>0</v>
      </c>
      <c r="H363" s="18" t="str">
        <f t="shared" si="6"/>
        <v/>
      </c>
      <c r="I363" s="18" t="str">
        <f t="shared" si="7"/>
        <v/>
      </c>
      <c r="J363" s="18" t="str">
        <f t="shared" si="8"/>
        <v>-</v>
      </c>
      <c r="K363" s="27" t="str">
        <f t="shared" ref="K363:L363" si="373">IF(A363="","",WEEKDAY(B363,2))</f>
        <v/>
      </c>
      <c r="L363" s="27" t="str">
        <f t="shared" si="373"/>
        <v/>
      </c>
      <c r="M363" s="20">
        <f t="shared" si="10"/>
        <v>0</v>
      </c>
      <c r="N363" s="20">
        <f t="shared" si="14"/>
        <v>0</v>
      </c>
      <c r="O363" s="21" t="str">
        <f>IF(A363="","",IF(G363&gt;=asetukset!$B$3,G363-asetukset!$B$3,IF(AND(G363-E363&lt;=asetukset!$B$4,E363&gt;=asetukset!$B$3),1-E363,IF(AND(G363-E363&lt;=asetukset!$B$4,E363&lt;=asetukset!$B$3),asetukset!$B$6,0))))</f>
        <v/>
      </c>
      <c r="P363" s="20">
        <f>IF(F363&gt;D363,G363-asetukset!$B$5,IF(AND(D363=F363,E363&lt;=asetukset!$B$6),G363-E363,0))</f>
        <v>0</v>
      </c>
      <c r="Q363" s="19" t="str">
        <f>IF(and(K363=6,E363&gt;asetukset!$B$7),"", IF(and(K363&lt;&gt;6,L363=6,G363&lt;asetukset!$B$7),G363,IF(K363=6,asetukset!$B$7-E363,IF(K363=6,asetukset!$B$7-E363,IF(K363=6,asetukset!$B$7-E363,"")))))</f>
        <v/>
      </c>
      <c r="R363" s="19" t="str">
        <f t="shared" si="11"/>
        <v/>
      </c>
      <c r="S363" s="19" t="str">
        <f t="shared" si="12"/>
        <v/>
      </c>
      <c r="T363" s="21" t="str">
        <f>IF(A363="","",IF(SUMIFS($M$2:M363,$I$2:I363,I363,$A$2:A363,A363)&lt;=asetukset!$B$2,"",SUMIFS($M$2:M363,$I$2:I363,I363,$A$2:A363,A363)-asetukset!$B$2))</f>
        <v/>
      </c>
    </row>
    <row r="364">
      <c r="A364" s="32"/>
      <c r="B364" s="26"/>
      <c r="C364" s="26"/>
      <c r="D364" s="15">
        <f t="shared" si="2"/>
        <v>0</v>
      </c>
      <c r="E364" s="15">
        <f t="shared" si="3"/>
        <v>0</v>
      </c>
      <c r="F364" s="15">
        <f t="shared" si="4"/>
        <v>0</v>
      </c>
      <c r="G364" s="15">
        <f t="shared" si="5"/>
        <v>0</v>
      </c>
      <c r="H364" s="18" t="str">
        <f t="shared" si="6"/>
        <v/>
      </c>
      <c r="I364" s="18" t="str">
        <f t="shared" si="7"/>
        <v/>
      </c>
      <c r="J364" s="18" t="str">
        <f t="shared" si="8"/>
        <v>-</v>
      </c>
      <c r="K364" s="27" t="str">
        <f t="shared" ref="K364:L364" si="374">IF(A364="","",WEEKDAY(B364,2))</f>
        <v/>
      </c>
      <c r="L364" s="27" t="str">
        <f t="shared" si="374"/>
        <v/>
      </c>
      <c r="M364" s="20">
        <f t="shared" si="10"/>
        <v>0</v>
      </c>
      <c r="N364" s="20">
        <f t="shared" si="14"/>
        <v>0</v>
      </c>
      <c r="O364" s="21" t="str">
        <f>IF(A364="","",IF(G364&gt;=asetukset!$B$3,G364-asetukset!$B$3,IF(AND(G364-E364&lt;=asetukset!$B$4,E364&gt;=asetukset!$B$3),1-E364,IF(AND(G364-E364&lt;=asetukset!$B$4,E364&lt;=asetukset!$B$3),asetukset!$B$6,0))))</f>
        <v/>
      </c>
      <c r="P364" s="20">
        <f>IF(F364&gt;D364,G364-asetukset!$B$5,IF(AND(D364=F364,E364&lt;=asetukset!$B$6),G364-E364,0))</f>
        <v>0</v>
      </c>
      <c r="Q364" s="19" t="str">
        <f>IF(and(K364=6,E364&gt;asetukset!$B$7),"", IF(and(K364&lt;&gt;6,L364=6,G364&lt;asetukset!$B$7),G364,IF(K364=6,asetukset!$B$7-E364,IF(K364=6,asetukset!$B$7-E364,IF(K364=6,asetukset!$B$7-E364,"")))))</f>
        <v/>
      </c>
      <c r="R364" s="19" t="str">
        <f t="shared" si="11"/>
        <v/>
      </c>
      <c r="S364" s="19" t="str">
        <f t="shared" si="12"/>
        <v/>
      </c>
      <c r="T364" s="21" t="str">
        <f>IF(A364="","",IF(SUMIFS($M$2:M364,$I$2:I364,I364,$A$2:A364,A364)&lt;=asetukset!$B$2,"",SUMIFS($M$2:M364,$I$2:I364,I364,$A$2:A364,A364)-asetukset!$B$2))</f>
        <v/>
      </c>
    </row>
    <row r="365">
      <c r="A365" s="32"/>
      <c r="B365" s="26"/>
      <c r="C365" s="26"/>
      <c r="D365" s="15">
        <f t="shared" si="2"/>
        <v>0</v>
      </c>
      <c r="E365" s="15">
        <f t="shared" si="3"/>
        <v>0</v>
      </c>
      <c r="F365" s="15">
        <f t="shared" si="4"/>
        <v>0</v>
      </c>
      <c r="G365" s="15">
        <f t="shared" si="5"/>
        <v>0</v>
      </c>
      <c r="H365" s="18" t="str">
        <f t="shared" si="6"/>
        <v/>
      </c>
      <c r="I365" s="18" t="str">
        <f t="shared" si="7"/>
        <v/>
      </c>
      <c r="J365" s="18" t="str">
        <f t="shared" si="8"/>
        <v>-</v>
      </c>
      <c r="K365" s="27" t="str">
        <f t="shared" ref="K365:L365" si="375">IF(A365="","",WEEKDAY(B365,2))</f>
        <v/>
      </c>
      <c r="L365" s="27" t="str">
        <f t="shared" si="375"/>
        <v/>
      </c>
      <c r="M365" s="20">
        <f t="shared" si="10"/>
        <v>0</v>
      </c>
      <c r="N365" s="20">
        <f t="shared" si="14"/>
        <v>0</v>
      </c>
      <c r="O365" s="21" t="str">
        <f>IF(A365="","",IF(G365&gt;=asetukset!$B$3,G365-asetukset!$B$3,IF(AND(G365-E365&lt;=asetukset!$B$4,E365&gt;=asetukset!$B$3),1-E365,IF(AND(G365-E365&lt;=asetukset!$B$4,E365&lt;=asetukset!$B$3),asetukset!$B$6,0))))</f>
        <v/>
      </c>
      <c r="P365" s="20">
        <f>IF(F365&gt;D365,G365-asetukset!$B$5,IF(AND(D365=F365,E365&lt;=asetukset!$B$6),G365-E365,0))</f>
        <v>0</v>
      </c>
      <c r="Q365" s="19" t="str">
        <f>IF(and(K365=6,E365&gt;asetukset!$B$7),"", IF(and(K365&lt;&gt;6,L365=6,G365&lt;asetukset!$B$7),G365,IF(K365=6,asetukset!$B$7-E365,IF(K365=6,asetukset!$B$7-E365,IF(K365=6,asetukset!$B$7-E365,"")))))</f>
        <v/>
      </c>
      <c r="R365" s="19" t="str">
        <f t="shared" si="11"/>
        <v/>
      </c>
      <c r="S365" s="19" t="str">
        <f t="shared" si="12"/>
        <v/>
      </c>
      <c r="T365" s="21" t="str">
        <f>IF(A365="","",IF(SUMIFS($M$2:M365,$I$2:I365,I365,$A$2:A365,A365)&lt;=asetukset!$B$2,"",SUMIFS($M$2:M365,$I$2:I365,I365,$A$2:A365,A365)-asetukset!$B$2))</f>
        <v/>
      </c>
    </row>
    <row r="366">
      <c r="A366" s="32"/>
      <c r="B366" s="26"/>
      <c r="C366" s="26"/>
      <c r="D366" s="15">
        <f t="shared" si="2"/>
        <v>0</v>
      </c>
      <c r="E366" s="15">
        <f t="shared" si="3"/>
        <v>0</v>
      </c>
      <c r="F366" s="15">
        <f t="shared" si="4"/>
        <v>0</v>
      </c>
      <c r="G366" s="15">
        <f t="shared" si="5"/>
        <v>0</v>
      </c>
      <c r="H366" s="18" t="str">
        <f t="shared" si="6"/>
        <v/>
      </c>
      <c r="I366" s="18" t="str">
        <f t="shared" si="7"/>
        <v/>
      </c>
      <c r="J366" s="18" t="str">
        <f t="shared" si="8"/>
        <v>-</v>
      </c>
      <c r="K366" s="27" t="str">
        <f t="shared" ref="K366:L366" si="376">IF(A366="","",WEEKDAY(B366,2))</f>
        <v/>
      </c>
      <c r="L366" s="27" t="str">
        <f t="shared" si="376"/>
        <v/>
      </c>
      <c r="M366" s="20">
        <f t="shared" si="10"/>
        <v>0</v>
      </c>
      <c r="N366" s="20">
        <f t="shared" si="14"/>
        <v>0</v>
      </c>
      <c r="O366" s="21" t="str">
        <f>IF(A366="","",IF(G366&gt;=asetukset!$B$3,G366-asetukset!$B$3,IF(AND(G366-E366&lt;=asetukset!$B$4,E366&gt;=asetukset!$B$3),1-E366,IF(AND(G366-E366&lt;=asetukset!$B$4,E366&lt;=asetukset!$B$3),asetukset!$B$6,0))))</f>
        <v/>
      </c>
      <c r="P366" s="20">
        <f>IF(F366&gt;D366,G366-asetukset!$B$5,IF(AND(D366=F366,E366&lt;=asetukset!$B$6),G366-E366,0))</f>
        <v>0</v>
      </c>
      <c r="Q366" s="19" t="str">
        <f>IF(and(K366=6,E366&gt;asetukset!$B$7),"", IF(and(K366&lt;&gt;6,L366=6,G366&lt;asetukset!$B$7),G366,IF(K366=6,asetukset!$B$7-E366,IF(K366=6,asetukset!$B$7-E366,IF(K366=6,asetukset!$B$7-E366,"")))))</f>
        <v/>
      </c>
      <c r="R366" s="19" t="str">
        <f t="shared" si="11"/>
        <v/>
      </c>
      <c r="S366" s="19" t="str">
        <f t="shared" si="12"/>
        <v/>
      </c>
      <c r="T366" s="21" t="str">
        <f>IF(A366="","",IF(SUMIFS($M$2:M366,$I$2:I366,I366,$A$2:A366,A366)&lt;=asetukset!$B$2,"",SUMIFS($M$2:M366,$I$2:I366,I366,$A$2:A366,A366)-asetukset!$B$2))</f>
        <v/>
      </c>
    </row>
    <row r="367">
      <c r="A367" s="32"/>
      <c r="B367" s="26"/>
      <c r="C367" s="26"/>
      <c r="D367" s="15">
        <f t="shared" si="2"/>
        <v>0</v>
      </c>
      <c r="E367" s="15">
        <f t="shared" si="3"/>
        <v>0</v>
      </c>
      <c r="F367" s="15">
        <f t="shared" si="4"/>
        <v>0</v>
      </c>
      <c r="G367" s="15">
        <f t="shared" si="5"/>
        <v>0</v>
      </c>
      <c r="H367" s="18" t="str">
        <f t="shared" si="6"/>
        <v/>
      </c>
      <c r="I367" s="18" t="str">
        <f t="shared" si="7"/>
        <v/>
      </c>
      <c r="J367" s="18" t="str">
        <f t="shared" si="8"/>
        <v>-</v>
      </c>
      <c r="K367" s="27" t="str">
        <f t="shared" ref="K367:L367" si="377">IF(A367="","",WEEKDAY(B367,2))</f>
        <v/>
      </c>
      <c r="L367" s="27" t="str">
        <f t="shared" si="377"/>
        <v/>
      </c>
      <c r="M367" s="20">
        <f t="shared" si="10"/>
        <v>0</v>
      </c>
      <c r="N367" s="20">
        <f t="shared" si="14"/>
        <v>0</v>
      </c>
      <c r="O367" s="21" t="str">
        <f>IF(A367="","",IF(G367&gt;=asetukset!$B$3,G367-asetukset!$B$3,IF(AND(G367-E367&lt;=asetukset!$B$4,E367&gt;=asetukset!$B$3),1-E367,IF(AND(G367-E367&lt;=asetukset!$B$4,E367&lt;=asetukset!$B$3),asetukset!$B$6,0))))</f>
        <v/>
      </c>
      <c r="P367" s="20">
        <f>IF(F367&gt;D367,G367-asetukset!$B$5,IF(AND(D367=F367,E367&lt;=asetukset!$B$6),G367-E367,0))</f>
        <v>0</v>
      </c>
      <c r="Q367" s="19" t="str">
        <f>IF(and(K367=6,E367&gt;asetukset!$B$7),"", IF(and(K367&lt;&gt;6,L367=6,G367&lt;asetukset!$B$7),G367,IF(K367=6,asetukset!$B$7-E367,IF(K367=6,asetukset!$B$7-E367,IF(K367=6,asetukset!$B$7-E367,"")))))</f>
        <v/>
      </c>
      <c r="R367" s="19" t="str">
        <f t="shared" si="11"/>
        <v/>
      </c>
      <c r="S367" s="19" t="str">
        <f t="shared" si="12"/>
        <v/>
      </c>
      <c r="T367" s="21" t="str">
        <f>IF(A367="","",IF(SUMIFS($M$2:M367,$I$2:I367,I367,$A$2:A367,A367)&lt;=asetukset!$B$2,"",SUMIFS($M$2:M367,$I$2:I367,I367,$A$2:A367,A367)-asetukset!$B$2))</f>
        <v/>
      </c>
    </row>
    <row r="368">
      <c r="A368" s="32"/>
      <c r="B368" s="26"/>
      <c r="C368" s="26"/>
      <c r="D368" s="15">
        <f t="shared" si="2"/>
        <v>0</v>
      </c>
      <c r="E368" s="15">
        <f t="shared" si="3"/>
        <v>0</v>
      </c>
      <c r="F368" s="15">
        <f t="shared" si="4"/>
        <v>0</v>
      </c>
      <c r="G368" s="15">
        <f t="shared" si="5"/>
        <v>0</v>
      </c>
      <c r="H368" s="18" t="str">
        <f t="shared" si="6"/>
        <v/>
      </c>
      <c r="I368" s="18" t="str">
        <f t="shared" si="7"/>
        <v/>
      </c>
      <c r="J368" s="18" t="str">
        <f t="shared" si="8"/>
        <v>-</v>
      </c>
      <c r="K368" s="27" t="str">
        <f t="shared" ref="K368:L368" si="378">IF(A368="","",WEEKDAY(B368,2))</f>
        <v/>
      </c>
      <c r="L368" s="27" t="str">
        <f t="shared" si="378"/>
        <v/>
      </c>
      <c r="M368" s="20">
        <f t="shared" si="10"/>
        <v>0</v>
      </c>
      <c r="N368" s="20">
        <f t="shared" si="14"/>
        <v>0</v>
      </c>
      <c r="O368" s="21" t="str">
        <f>IF(A368="","",IF(G368&gt;=asetukset!$B$3,G368-asetukset!$B$3,IF(AND(G368-E368&lt;=asetukset!$B$4,E368&gt;=asetukset!$B$3),1-E368,IF(AND(G368-E368&lt;=asetukset!$B$4,E368&lt;=asetukset!$B$3),asetukset!$B$6,0))))</f>
        <v/>
      </c>
      <c r="P368" s="20">
        <f>IF(F368&gt;D368,G368-asetukset!$B$5,IF(AND(D368=F368,E368&lt;=asetukset!$B$6),G368-E368,0))</f>
        <v>0</v>
      </c>
      <c r="Q368" s="19" t="str">
        <f>IF(and(K368=6,E368&gt;asetukset!$B$7),"", IF(and(K368&lt;&gt;6,L368=6,G368&lt;asetukset!$B$7),G368,IF(K368=6,asetukset!$B$7-E368,IF(K368=6,asetukset!$B$7-E368,IF(K368=6,asetukset!$B$7-E368,"")))))</f>
        <v/>
      </c>
      <c r="R368" s="19" t="str">
        <f t="shared" si="11"/>
        <v/>
      </c>
      <c r="S368" s="19" t="str">
        <f t="shared" si="12"/>
        <v/>
      </c>
      <c r="T368" s="21" t="str">
        <f>IF(A368="","",IF(SUMIFS($M$2:M368,$I$2:I368,I368,$A$2:A368,A368)&lt;=asetukset!$B$2,"",SUMIFS($M$2:M368,$I$2:I368,I368,$A$2:A368,A368)-asetukset!$B$2))</f>
        <v/>
      </c>
    </row>
    <row r="369">
      <c r="A369" s="32"/>
      <c r="B369" s="26"/>
      <c r="C369" s="26"/>
      <c r="D369" s="15">
        <f t="shared" si="2"/>
        <v>0</v>
      </c>
      <c r="E369" s="15">
        <f t="shared" si="3"/>
        <v>0</v>
      </c>
      <c r="F369" s="15">
        <f t="shared" si="4"/>
        <v>0</v>
      </c>
      <c r="G369" s="15">
        <f t="shared" si="5"/>
        <v>0</v>
      </c>
      <c r="H369" s="18" t="str">
        <f t="shared" si="6"/>
        <v/>
      </c>
      <c r="I369" s="18" t="str">
        <f t="shared" si="7"/>
        <v/>
      </c>
      <c r="J369" s="18" t="str">
        <f t="shared" si="8"/>
        <v>-</v>
      </c>
      <c r="K369" s="27" t="str">
        <f t="shared" ref="K369:L369" si="379">IF(A369="","",WEEKDAY(B369,2))</f>
        <v/>
      </c>
      <c r="L369" s="27" t="str">
        <f t="shared" si="379"/>
        <v/>
      </c>
      <c r="M369" s="20">
        <f t="shared" si="10"/>
        <v>0</v>
      </c>
      <c r="N369" s="20">
        <f t="shared" si="14"/>
        <v>0</v>
      </c>
      <c r="O369" s="21" t="str">
        <f>IF(A369="","",IF(G369&gt;=asetukset!$B$3,G369-asetukset!$B$3,IF(AND(G369-E369&lt;=asetukset!$B$4,E369&gt;=asetukset!$B$3),1-E369,IF(AND(G369-E369&lt;=asetukset!$B$4,E369&lt;=asetukset!$B$3),asetukset!$B$6,0))))</f>
        <v/>
      </c>
      <c r="P369" s="20">
        <f>IF(F369&gt;D369,G369-asetukset!$B$5,IF(AND(D369=F369,E369&lt;=asetukset!$B$6),G369-E369,0))</f>
        <v>0</v>
      </c>
      <c r="Q369" s="19" t="str">
        <f>IF(and(K369=6,E369&gt;asetukset!$B$7),"", IF(and(K369&lt;&gt;6,L369=6,G369&lt;asetukset!$B$7),G369,IF(K369=6,asetukset!$B$7-E369,IF(K369=6,asetukset!$B$7-E369,IF(K369=6,asetukset!$B$7-E369,"")))))</f>
        <v/>
      </c>
      <c r="R369" s="19" t="str">
        <f t="shared" si="11"/>
        <v/>
      </c>
      <c r="S369" s="19" t="str">
        <f t="shared" si="12"/>
        <v/>
      </c>
      <c r="T369" s="21" t="str">
        <f>IF(A369="","",IF(SUMIFS($M$2:M369,$I$2:I369,I369,$A$2:A369,A369)&lt;=asetukset!$B$2,"",SUMIFS($M$2:M369,$I$2:I369,I369,$A$2:A369,A369)-asetukset!$B$2))</f>
        <v/>
      </c>
    </row>
    <row r="370">
      <c r="A370" s="32"/>
      <c r="B370" s="26"/>
      <c r="C370" s="26"/>
      <c r="D370" s="15">
        <f t="shared" si="2"/>
        <v>0</v>
      </c>
      <c r="E370" s="15">
        <f t="shared" si="3"/>
        <v>0</v>
      </c>
      <c r="F370" s="15">
        <f t="shared" si="4"/>
        <v>0</v>
      </c>
      <c r="G370" s="15">
        <f t="shared" si="5"/>
        <v>0</v>
      </c>
      <c r="H370" s="18" t="str">
        <f t="shared" si="6"/>
        <v/>
      </c>
      <c r="I370" s="18" t="str">
        <f t="shared" si="7"/>
        <v/>
      </c>
      <c r="J370" s="18" t="str">
        <f t="shared" si="8"/>
        <v>-</v>
      </c>
      <c r="K370" s="27" t="str">
        <f t="shared" ref="K370:L370" si="380">IF(A370="","",WEEKDAY(B370,2))</f>
        <v/>
      </c>
      <c r="L370" s="27" t="str">
        <f t="shared" si="380"/>
        <v/>
      </c>
      <c r="M370" s="20">
        <f t="shared" si="10"/>
        <v>0</v>
      </c>
      <c r="N370" s="20">
        <f t="shared" si="14"/>
        <v>0</v>
      </c>
      <c r="O370" s="21" t="str">
        <f>IF(A370="","",IF(G370&gt;=asetukset!$B$3,G370-asetukset!$B$3,IF(AND(G370-E370&lt;=asetukset!$B$4,E370&gt;=asetukset!$B$3),1-E370,IF(AND(G370-E370&lt;=asetukset!$B$4,E370&lt;=asetukset!$B$3),asetukset!$B$6,0))))</f>
        <v/>
      </c>
      <c r="P370" s="20">
        <f>IF(F370&gt;D370,G370-asetukset!$B$5,IF(AND(D370=F370,E370&lt;=asetukset!$B$6),G370-E370,0))</f>
        <v>0</v>
      </c>
      <c r="Q370" s="19" t="str">
        <f>IF(and(K370=6,E370&gt;asetukset!$B$7),"", IF(and(K370&lt;&gt;6,L370=6,G370&lt;asetukset!$B$7),G370,IF(K370=6,asetukset!$B$7-E370,IF(K370=6,asetukset!$B$7-E370,IF(K370=6,asetukset!$B$7-E370,"")))))</f>
        <v/>
      </c>
      <c r="R370" s="19" t="str">
        <f t="shared" si="11"/>
        <v/>
      </c>
      <c r="S370" s="19" t="str">
        <f t="shared" si="12"/>
        <v/>
      </c>
      <c r="T370" s="21" t="str">
        <f>IF(A370="","",IF(SUMIFS($M$2:M370,$I$2:I370,I370,$A$2:A370,A370)&lt;=asetukset!$B$2,"",SUMIFS($M$2:M370,$I$2:I370,I370,$A$2:A370,A370)-asetukset!$B$2))</f>
        <v/>
      </c>
    </row>
    <row r="371">
      <c r="A371" s="32"/>
      <c r="B371" s="26"/>
      <c r="C371" s="26"/>
      <c r="D371" s="15">
        <f t="shared" si="2"/>
        <v>0</v>
      </c>
      <c r="E371" s="15">
        <f t="shared" si="3"/>
        <v>0</v>
      </c>
      <c r="F371" s="15">
        <f t="shared" si="4"/>
        <v>0</v>
      </c>
      <c r="G371" s="15">
        <f t="shared" si="5"/>
        <v>0</v>
      </c>
      <c r="H371" s="18" t="str">
        <f t="shared" si="6"/>
        <v/>
      </c>
      <c r="I371" s="18" t="str">
        <f t="shared" si="7"/>
        <v/>
      </c>
      <c r="J371" s="18" t="str">
        <f t="shared" si="8"/>
        <v>-</v>
      </c>
      <c r="K371" s="27" t="str">
        <f t="shared" ref="K371:L371" si="381">IF(A371="","",WEEKDAY(B371,2))</f>
        <v/>
      </c>
      <c r="L371" s="27" t="str">
        <f t="shared" si="381"/>
        <v/>
      </c>
      <c r="M371" s="20">
        <f t="shared" si="10"/>
        <v>0</v>
      </c>
      <c r="N371" s="20">
        <f t="shared" si="14"/>
        <v>0</v>
      </c>
      <c r="O371" s="21" t="str">
        <f>IF(A371="","",IF(G371&gt;=asetukset!$B$3,G371-asetukset!$B$3,IF(AND(G371-E371&lt;=asetukset!$B$4,E371&gt;=asetukset!$B$3),1-E371,IF(AND(G371-E371&lt;=asetukset!$B$4,E371&lt;=asetukset!$B$3),asetukset!$B$6,0))))</f>
        <v/>
      </c>
      <c r="P371" s="20">
        <f>IF(F371&gt;D371,G371-asetukset!$B$5,IF(AND(D371=F371,E371&lt;=asetukset!$B$6),G371-E371,0))</f>
        <v>0</v>
      </c>
      <c r="Q371" s="19" t="str">
        <f>IF(and(K371=6,E371&gt;asetukset!$B$7),"", IF(and(K371&lt;&gt;6,L371=6,G371&lt;asetukset!$B$7),G371,IF(K371=6,asetukset!$B$7-E371,IF(K371=6,asetukset!$B$7-E371,IF(K371=6,asetukset!$B$7-E371,"")))))</f>
        <v/>
      </c>
      <c r="R371" s="19" t="str">
        <f t="shared" si="11"/>
        <v/>
      </c>
      <c r="S371" s="19" t="str">
        <f t="shared" si="12"/>
        <v/>
      </c>
      <c r="T371" s="21" t="str">
        <f>IF(A371="","",IF(SUMIFS($M$2:M371,$I$2:I371,I371,$A$2:A371,A371)&lt;=asetukset!$B$2,"",SUMIFS($M$2:M371,$I$2:I371,I371,$A$2:A371,A371)-asetukset!$B$2))</f>
        <v/>
      </c>
    </row>
    <row r="372">
      <c r="A372" s="32"/>
      <c r="B372" s="26"/>
      <c r="C372" s="26"/>
      <c r="D372" s="15">
        <f t="shared" si="2"/>
        <v>0</v>
      </c>
      <c r="E372" s="15">
        <f t="shared" si="3"/>
        <v>0</v>
      </c>
      <c r="F372" s="15">
        <f t="shared" si="4"/>
        <v>0</v>
      </c>
      <c r="G372" s="15">
        <f t="shared" si="5"/>
        <v>0</v>
      </c>
      <c r="H372" s="18" t="str">
        <f t="shared" si="6"/>
        <v/>
      </c>
      <c r="I372" s="18" t="str">
        <f t="shared" si="7"/>
        <v/>
      </c>
      <c r="J372" s="18" t="str">
        <f t="shared" si="8"/>
        <v>-</v>
      </c>
      <c r="K372" s="27" t="str">
        <f t="shared" ref="K372:L372" si="382">IF(A372="","",WEEKDAY(B372,2))</f>
        <v/>
      </c>
      <c r="L372" s="27" t="str">
        <f t="shared" si="382"/>
        <v/>
      </c>
      <c r="M372" s="20">
        <f t="shared" si="10"/>
        <v>0</v>
      </c>
      <c r="N372" s="20">
        <f t="shared" si="14"/>
        <v>0</v>
      </c>
      <c r="O372" s="21" t="str">
        <f>IF(A372="","",IF(G372&gt;=asetukset!$B$3,G372-asetukset!$B$3,IF(AND(G372-E372&lt;=asetukset!$B$4,E372&gt;=asetukset!$B$3),1-E372,IF(AND(G372-E372&lt;=asetukset!$B$4,E372&lt;=asetukset!$B$3),asetukset!$B$6,0))))</f>
        <v/>
      </c>
      <c r="P372" s="20">
        <f>IF(F372&gt;D372,G372-asetukset!$B$5,IF(AND(D372=F372,E372&lt;=asetukset!$B$6),G372-E372,0))</f>
        <v>0</v>
      </c>
      <c r="Q372" s="19" t="str">
        <f>IF(and(K372=6,E372&gt;asetukset!$B$7),"", IF(and(K372&lt;&gt;6,L372=6,G372&lt;asetukset!$B$7),G372,IF(K372=6,asetukset!$B$7-E372,IF(K372=6,asetukset!$B$7-E372,IF(K372=6,asetukset!$B$7-E372,"")))))</f>
        <v/>
      </c>
      <c r="R372" s="19" t="str">
        <f t="shared" si="11"/>
        <v/>
      </c>
      <c r="S372" s="19" t="str">
        <f t="shared" si="12"/>
        <v/>
      </c>
      <c r="T372" s="21" t="str">
        <f>IF(A372="","",IF(SUMIFS($M$2:M372,$I$2:I372,I372,$A$2:A372,A372)&lt;=asetukset!$B$2,"",SUMIFS($M$2:M372,$I$2:I372,I372,$A$2:A372,A372)-asetukset!$B$2))</f>
        <v/>
      </c>
    </row>
    <row r="373">
      <c r="A373" s="32"/>
      <c r="B373" s="26"/>
      <c r="C373" s="26"/>
      <c r="D373" s="15">
        <f t="shared" si="2"/>
        <v>0</v>
      </c>
      <c r="E373" s="15">
        <f t="shared" si="3"/>
        <v>0</v>
      </c>
      <c r="F373" s="15">
        <f t="shared" si="4"/>
        <v>0</v>
      </c>
      <c r="G373" s="15">
        <f t="shared" si="5"/>
        <v>0</v>
      </c>
      <c r="H373" s="18" t="str">
        <f t="shared" si="6"/>
        <v/>
      </c>
      <c r="I373" s="18" t="str">
        <f t="shared" si="7"/>
        <v/>
      </c>
      <c r="J373" s="18" t="str">
        <f t="shared" si="8"/>
        <v>-</v>
      </c>
      <c r="K373" s="27" t="str">
        <f t="shared" ref="K373:L373" si="383">IF(A373="","",WEEKDAY(B373,2))</f>
        <v/>
      </c>
      <c r="L373" s="27" t="str">
        <f t="shared" si="383"/>
        <v/>
      </c>
      <c r="M373" s="20">
        <f t="shared" si="10"/>
        <v>0</v>
      </c>
      <c r="N373" s="20">
        <f t="shared" si="14"/>
        <v>0</v>
      </c>
      <c r="O373" s="21" t="str">
        <f>IF(A373="","",IF(G373&gt;=asetukset!$B$3,G373-asetukset!$B$3,IF(AND(G373-E373&lt;=asetukset!$B$4,E373&gt;=asetukset!$B$3),1-E373,IF(AND(G373-E373&lt;=asetukset!$B$4,E373&lt;=asetukset!$B$3),asetukset!$B$6,0))))</f>
        <v/>
      </c>
      <c r="P373" s="20">
        <f>IF(F373&gt;D373,G373-asetukset!$B$5,IF(AND(D373=F373,E373&lt;=asetukset!$B$6),G373-E373,0))</f>
        <v>0</v>
      </c>
      <c r="Q373" s="19" t="str">
        <f>IF(and(K373=6,E373&gt;asetukset!$B$7),"", IF(and(K373&lt;&gt;6,L373=6,G373&lt;asetukset!$B$7),G373,IF(K373=6,asetukset!$B$7-E373,IF(K373=6,asetukset!$B$7-E373,IF(K373=6,asetukset!$B$7-E373,"")))))</f>
        <v/>
      </c>
      <c r="R373" s="19" t="str">
        <f t="shared" si="11"/>
        <v/>
      </c>
      <c r="S373" s="19" t="str">
        <f t="shared" si="12"/>
        <v/>
      </c>
      <c r="T373" s="21" t="str">
        <f>IF(A373="","",IF(SUMIFS($M$2:M373,$I$2:I373,I373,$A$2:A373,A373)&lt;=asetukset!$B$2,"",SUMIFS($M$2:M373,$I$2:I373,I373,$A$2:A373,A373)-asetukset!$B$2))</f>
        <v/>
      </c>
    </row>
    <row r="374">
      <c r="A374" s="32"/>
      <c r="B374" s="26"/>
      <c r="C374" s="26"/>
      <c r="D374" s="15">
        <f t="shared" si="2"/>
        <v>0</v>
      </c>
      <c r="E374" s="15">
        <f t="shared" si="3"/>
        <v>0</v>
      </c>
      <c r="F374" s="15">
        <f t="shared" si="4"/>
        <v>0</v>
      </c>
      <c r="G374" s="15">
        <f t="shared" si="5"/>
        <v>0</v>
      </c>
      <c r="H374" s="18" t="str">
        <f t="shared" si="6"/>
        <v/>
      </c>
      <c r="I374" s="18" t="str">
        <f t="shared" si="7"/>
        <v/>
      </c>
      <c r="J374" s="18" t="str">
        <f t="shared" si="8"/>
        <v>-</v>
      </c>
      <c r="K374" s="27" t="str">
        <f t="shared" ref="K374:L374" si="384">IF(A374="","",WEEKDAY(B374,2))</f>
        <v/>
      </c>
      <c r="L374" s="27" t="str">
        <f t="shared" si="384"/>
        <v/>
      </c>
      <c r="M374" s="20">
        <f t="shared" si="10"/>
        <v>0</v>
      </c>
      <c r="N374" s="20">
        <f t="shared" si="14"/>
        <v>0</v>
      </c>
      <c r="O374" s="21" t="str">
        <f>IF(A374="","",IF(G374&gt;=asetukset!$B$3,G374-asetukset!$B$3,IF(AND(G374-E374&lt;=asetukset!$B$4,E374&gt;=asetukset!$B$3),1-E374,IF(AND(G374-E374&lt;=asetukset!$B$4,E374&lt;=asetukset!$B$3),asetukset!$B$6,0))))</f>
        <v/>
      </c>
      <c r="P374" s="20">
        <f>IF(F374&gt;D374,G374-asetukset!$B$5,IF(AND(D374=F374,E374&lt;=asetukset!$B$6),G374-E374,0))</f>
        <v>0</v>
      </c>
      <c r="Q374" s="19" t="str">
        <f>IF(and(K374=6,E374&gt;asetukset!$B$7),"", IF(and(K374&lt;&gt;6,L374=6,G374&lt;asetukset!$B$7),G374,IF(K374=6,asetukset!$B$7-E374,IF(K374=6,asetukset!$B$7-E374,IF(K374=6,asetukset!$B$7-E374,"")))))</f>
        <v/>
      </c>
      <c r="R374" s="19" t="str">
        <f t="shared" si="11"/>
        <v/>
      </c>
      <c r="S374" s="19" t="str">
        <f t="shared" si="12"/>
        <v/>
      </c>
      <c r="T374" s="21" t="str">
        <f>IF(A374="","",IF(SUMIFS($M$2:M374,$I$2:I374,I374,$A$2:A374,A374)&lt;=asetukset!$B$2,"",SUMIFS($M$2:M374,$I$2:I374,I374,$A$2:A374,A374)-asetukset!$B$2))</f>
        <v/>
      </c>
    </row>
    <row r="375">
      <c r="A375" s="32"/>
      <c r="B375" s="26"/>
      <c r="C375" s="26"/>
      <c r="D375" s="15">
        <f t="shared" si="2"/>
        <v>0</v>
      </c>
      <c r="E375" s="15">
        <f t="shared" si="3"/>
        <v>0</v>
      </c>
      <c r="F375" s="15">
        <f t="shared" si="4"/>
        <v>0</v>
      </c>
      <c r="G375" s="15">
        <f t="shared" si="5"/>
        <v>0</v>
      </c>
      <c r="H375" s="18" t="str">
        <f t="shared" si="6"/>
        <v/>
      </c>
      <c r="I375" s="18" t="str">
        <f t="shared" si="7"/>
        <v/>
      </c>
      <c r="J375" s="18" t="str">
        <f t="shared" si="8"/>
        <v>-</v>
      </c>
      <c r="K375" s="27" t="str">
        <f t="shared" ref="K375:L375" si="385">IF(A375="","",WEEKDAY(B375,2))</f>
        <v/>
      </c>
      <c r="L375" s="27" t="str">
        <f t="shared" si="385"/>
        <v/>
      </c>
      <c r="M375" s="20">
        <f t="shared" si="10"/>
        <v>0</v>
      </c>
      <c r="N375" s="20">
        <f t="shared" si="14"/>
        <v>0</v>
      </c>
      <c r="O375" s="21" t="str">
        <f>IF(A375="","",IF(G375&gt;=asetukset!$B$3,G375-asetukset!$B$3,IF(AND(G375-E375&lt;=asetukset!$B$4,E375&gt;=asetukset!$B$3),1-E375,IF(AND(G375-E375&lt;=asetukset!$B$4,E375&lt;=asetukset!$B$3),asetukset!$B$6,0))))</f>
        <v/>
      </c>
      <c r="P375" s="20">
        <f>IF(F375&gt;D375,G375-asetukset!$B$5,IF(AND(D375=F375,E375&lt;=asetukset!$B$6),G375-E375,0))</f>
        <v>0</v>
      </c>
      <c r="Q375" s="19" t="str">
        <f>IF(and(K375=6,E375&gt;asetukset!$B$7),"", IF(and(K375&lt;&gt;6,L375=6,G375&lt;asetukset!$B$7),G375,IF(K375=6,asetukset!$B$7-E375,IF(K375=6,asetukset!$B$7-E375,IF(K375=6,asetukset!$B$7-E375,"")))))</f>
        <v/>
      </c>
      <c r="R375" s="19" t="str">
        <f t="shared" si="11"/>
        <v/>
      </c>
      <c r="S375" s="19" t="str">
        <f t="shared" si="12"/>
        <v/>
      </c>
      <c r="T375" s="21" t="str">
        <f>IF(A375="","",IF(SUMIFS($M$2:M375,$I$2:I375,I375,$A$2:A375,A375)&lt;=asetukset!$B$2,"",SUMIFS($M$2:M375,$I$2:I375,I375,$A$2:A375,A375)-asetukset!$B$2))</f>
        <v/>
      </c>
    </row>
    <row r="376">
      <c r="A376" s="32"/>
      <c r="B376" s="26"/>
      <c r="C376" s="26"/>
      <c r="D376" s="15">
        <f t="shared" si="2"/>
        <v>0</v>
      </c>
      <c r="E376" s="15">
        <f t="shared" si="3"/>
        <v>0</v>
      </c>
      <c r="F376" s="15">
        <f t="shared" si="4"/>
        <v>0</v>
      </c>
      <c r="G376" s="15">
        <f t="shared" si="5"/>
        <v>0</v>
      </c>
      <c r="H376" s="18" t="str">
        <f t="shared" si="6"/>
        <v/>
      </c>
      <c r="I376" s="18" t="str">
        <f t="shared" si="7"/>
        <v/>
      </c>
      <c r="J376" s="18" t="str">
        <f t="shared" si="8"/>
        <v>-</v>
      </c>
      <c r="K376" s="27" t="str">
        <f t="shared" ref="K376:L376" si="386">IF(A376="","",WEEKDAY(B376,2))</f>
        <v/>
      </c>
      <c r="L376" s="27" t="str">
        <f t="shared" si="386"/>
        <v/>
      </c>
      <c r="M376" s="20">
        <f t="shared" si="10"/>
        <v>0</v>
      </c>
      <c r="N376" s="20">
        <f t="shared" si="14"/>
        <v>0</v>
      </c>
      <c r="O376" s="21" t="str">
        <f>IF(A376="","",IF(G376&gt;=asetukset!$B$3,G376-asetukset!$B$3,IF(AND(G376-E376&lt;=asetukset!$B$4,E376&gt;=asetukset!$B$3),1-E376,IF(AND(G376-E376&lt;=asetukset!$B$4,E376&lt;=asetukset!$B$3),asetukset!$B$6,0))))</f>
        <v/>
      </c>
      <c r="P376" s="20">
        <f>IF(F376&gt;D376,G376-asetukset!$B$5,IF(AND(D376=F376,E376&lt;=asetukset!$B$6),G376-E376,0))</f>
        <v>0</v>
      </c>
      <c r="Q376" s="19" t="str">
        <f>IF(and(K376=6,E376&gt;asetukset!$B$7),"", IF(and(K376&lt;&gt;6,L376=6,G376&lt;asetukset!$B$7),G376,IF(K376=6,asetukset!$B$7-E376,IF(K376=6,asetukset!$B$7-E376,IF(K376=6,asetukset!$B$7-E376,"")))))</f>
        <v/>
      </c>
      <c r="R376" s="19" t="str">
        <f t="shared" si="11"/>
        <v/>
      </c>
      <c r="S376" s="19" t="str">
        <f t="shared" si="12"/>
        <v/>
      </c>
      <c r="T376" s="21" t="str">
        <f>IF(A376="","",IF(SUMIFS($M$2:M376,$I$2:I376,I376,$A$2:A376,A376)&lt;=asetukset!$B$2,"",SUMIFS($M$2:M376,$I$2:I376,I376,$A$2:A376,A376)-asetukset!$B$2))</f>
        <v/>
      </c>
    </row>
    <row r="377">
      <c r="A377" s="32"/>
      <c r="B377" s="26"/>
      <c r="C377" s="26"/>
      <c r="D377" s="15">
        <f t="shared" si="2"/>
        <v>0</v>
      </c>
      <c r="E377" s="15">
        <f t="shared" si="3"/>
        <v>0</v>
      </c>
      <c r="F377" s="15">
        <f t="shared" si="4"/>
        <v>0</v>
      </c>
      <c r="G377" s="15">
        <f t="shared" si="5"/>
        <v>0</v>
      </c>
      <c r="H377" s="18" t="str">
        <f t="shared" si="6"/>
        <v/>
      </c>
      <c r="I377" s="18" t="str">
        <f t="shared" si="7"/>
        <v/>
      </c>
      <c r="J377" s="18" t="str">
        <f t="shared" si="8"/>
        <v>-</v>
      </c>
      <c r="K377" s="27" t="str">
        <f t="shared" ref="K377:L377" si="387">IF(A377="","",WEEKDAY(B377,2))</f>
        <v/>
      </c>
      <c r="L377" s="27" t="str">
        <f t="shared" si="387"/>
        <v/>
      </c>
      <c r="M377" s="20">
        <f t="shared" si="10"/>
        <v>0</v>
      </c>
      <c r="N377" s="20">
        <f t="shared" si="14"/>
        <v>0</v>
      </c>
      <c r="O377" s="21" t="str">
        <f>IF(A377="","",IF(G377&gt;=asetukset!$B$3,G377-asetukset!$B$3,IF(AND(G377-E377&lt;=asetukset!$B$4,E377&gt;=asetukset!$B$3),1-E377,IF(AND(G377-E377&lt;=asetukset!$B$4,E377&lt;=asetukset!$B$3),asetukset!$B$6,0))))</f>
        <v/>
      </c>
      <c r="P377" s="20">
        <f>IF(F377&gt;D377,G377-asetukset!$B$5,IF(AND(D377=F377,E377&lt;=asetukset!$B$6),G377-E377,0))</f>
        <v>0</v>
      </c>
      <c r="Q377" s="19" t="str">
        <f>IF(and(K377=6,E377&gt;asetukset!$B$7),"", IF(and(K377&lt;&gt;6,L377=6,G377&lt;asetukset!$B$7),G377,IF(K377=6,asetukset!$B$7-E377,IF(K377=6,asetukset!$B$7-E377,IF(K377=6,asetukset!$B$7-E377,"")))))</f>
        <v/>
      </c>
      <c r="R377" s="19" t="str">
        <f t="shared" si="11"/>
        <v/>
      </c>
      <c r="S377" s="19" t="str">
        <f t="shared" si="12"/>
        <v/>
      </c>
      <c r="T377" s="21" t="str">
        <f>IF(A377="","",IF(SUMIFS($M$2:M377,$I$2:I377,I377,$A$2:A377,A377)&lt;=asetukset!$B$2,"",SUMIFS($M$2:M377,$I$2:I377,I377,$A$2:A377,A377)-asetukset!$B$2))</f>
        <v/>
      </c>
    </row>
    <row r="378">
      <c r="A378" s="32"/>
      <c r="B378" s="26"/>
      <c r="C378" s="26"/>
      <c r="D378" s="15">
        <f t="shared" si="2"/>
        <v>0</v>
      </c>
      <c r="E378" s="15">
        <f t="shared" si="3"/>
        <v>0</v>
      </c>
      <c r="F378" s="15">
        <f t="shared" si="4"/>
        <v>0</v>
      </c>
      <c r="G378" s="15">
        <f t="shared" si="5"/>
        <v>0</v>
      </c>
      <c r="H378" s="18" t="str">
        <f t="shared" si="6"/>
        <v/>
      </c>
      <c r="I378" s="18" t="str">
        <f t="shared" si="7"/>
        <v/>
      </c>
      <c r="J378" s="18" t="str">
        <f t="shared" si="8"/>
        <v>-</v>
      </c>
      <c r="K378" s="27" t="str">
        <f t="shared" ref="K378:L378" si="388">IF(A378="","",WEEKDAY(B378,2))</f>
        <v/>
      </c>
      <c r="L378" s="27" t="str">
        <f t="shared" si="388"/>
        <v/>
      </c>
      <c r="M378" s="20">
        <f t="shared" si="10"/>
        <v>0</v>
      </c>
      <c r="N378" s="20">
        <f t="shared" si="14"/>
        <v>0</v>
      </c>
      <c r="O378" s="21" t="str">
        <f>IF(A378="","",IF(G378&gt;=asetukset!$B$3,G378-asetukset!$B$3,IF(AND(G378-E378&lt;=asetukset!$B$4,E378&gt;=asetukset!$B$3),1-E378,IF(AND(G378-E378&lt;=asetukset!$B$4,E378&lt;=asetukset!$B$3),asetukset!$B$6,0))))</f>
        <v/>
      </c>
      <c r="P378" s="20">
        <f>IF(F378&gt;D378,G378-asetukset!$B$5,IF(AND(D378=F378,E378&lt;=asetukset!$B$6),G378-E378,0))</f>
        <v>0</v>
      </c>
      <c r="Q378" s="19" t="str">
        <f>IF(and(K378=6,E378&gt;asetukset!$B$7),"", IF(and(K378&lt;&gt;6,L378=6,G378&lt;asetukset!$B$7),G378,IF(K378=6,asetukset!$B$7-E378,IF(K378=6,asetukset!$B$7-E378,IF(K378=6,asetukset!$B$7-E378,"")))))</f>
        <v/>
      </c>
      <c r="R378" s="19" t="str">
        <f t="shared" si="11"/>
        <v/>
      </c>
      <c r="S378" s="19" t="str">
        <f t="shared" si="12"/>
        <v/>
      </c>
      <c r="T378" s="21" t="str">
        <f>IF(A378="","",IF(SUMIFS($M$2:M378,$I$2:I378,I378,$A$2:A378,A378)&lt;=asetukset!$B$2,"",SUMIFS($M$2:M378,$I$2:I378,I378,$A$2:A378,A378)-asetukset!$B$2))</f>
        <v/>
      </c>
    </row>
    <row r="379">
      <c r="A379" s="32"/>
      <c r="B379" s="26"/>
      <c r="C379" s="26"/>
      <c r="D379" s="15">
        <f t="shared" si="2"/>
        <v>0</v>
      </c>
      <c r="E379" s="15">
        <f t="shared" si="3"/>
        <v>0</v>
      </c>
      <c r="F379" s="15">
        <f t="shared" si="4"/>
        <v>0</v>
      </c>
      <c r="G379" s="15">
        <f t="shared" si="5"/>
        <v>0</v>
      </c>
      <c r="H379" s="18" t="str">
        <f t="shared" si="6"/>
        <v/>
      </c>
      <c r="I379" s="18" t="str">
        <f t="shared" si="7"/>
        <v/>
      </c>
      <c r="J379" s="18" t="str">
        <f t="shared" si="8"/>
        <v>-</v>
      </c>
      <c r="K379" s="27" t="str">
        <f t="shared" ref="K379:L379" si="389">IF(A379="","",WEEKDAY(B379,2))</f>
        <v/>
      </c>
      <c r="L379" s="27" t="str">
        <f t="shared" si="389"/>
        <v/>
      </c>
      <c r="M379" s="20">
        <f t="shared" si="10"/>
        <v>0</v>
      </c>
      <c r="N379" s="20">
        <f t="shared" si="14"/>
        <v>0</v>
      </c>
      <c r="O379" s="21" t="str">
        <f>IF(A379="","",IF(G379&gt;=asetukset!$B$3,G379-asetukset!$B$3,IF(AND(G379-E379&lt;=asetukset!$B$4,E379&gt;=asetukset!$B$3),1-E379,IF(AND(G379-E379&lt;=asetukset!$B$4,E379&lt;=asetukset!$B$3),asetukset!$B$6,0))))</f>
        <v/>
      </c>
      <c r="P379" s="20">
        <f>IF(F379&gt;D379,G379-asetukset!$B$5,IF(AND(D379=F379,E379&lt;=asetukset!$B$6),G379-E379,0))</f>
        <v>0</v>
      </c>
      <c r="Q379" s="19" t="str">
        <f>IF(and(K379=6,E379&gt;asetukset!$B$7),"", IF(and(K379&lt;&gt;6,L379=6,G379&lt;asetukset!$B$7),G379,IF(K379=6,asetukset!$B$7-E379,IF(K379=6,asetukset!$B$7-E379,IF(K379=6,asetukset!$B$7-E379,"")))))</f>
        <v/>
      </c>
      <c r="R379" s="19" t="str">
        <f t="shared" si="11"/>
        <v/>
      </c>
      <c r="S379" s="19" t="str">
        <f t="shared" si="12"/>
        <v/>
      </c>
      <c r="T379" s="21" t="str">
        <f>IF(A379="","",IF(SUMIFS($M$2:M379,$I$2:I379,I379,$A$2:A379,A379)&lt;=asetukset!$B$2,"",SUMIFS($M$2:M379,$I$2:I379,I379,$A$2:A379,A379)-asetukset!$B$2))</f>
        <v/>
      </c>
    </row>
    <row r="380">
      <c r="A380" s="32"/>
      <c r="B380" s="26"/>
      <c r="C380" s="26"/>
      <c r="D380" s="15">
        <f t="shared" si="2"/>
        <v>0</v>
      </c>
      <c r="E380" s="15">
        <f t="shared" si="3"/>
        <v>0</v>
      </c>
      <c r="F380" s="15">
        <f t="shared" si="4"/>
        <v>0</v>
      </c>
      <c r="G380" s="15">
        <f t="shared" si="5"/>
        <v>0</v>
      </c>
      <c r="H380" s="18" t="str">
        <f t="shared" si="6"/>
        <v/>
      </c>
      <c r="I380" s="18" t="str">
        <f t="shared" si="7"/>
        <v/>
      </c>
      <c r="J380" s="18" t="str">
        <f t="shared" si="8"/>
        <v>-</v>
      </c>
      <c r="K380" s="27" t="str">
        <f t="shared" ref="K380:L380" si="390">IF(A380="","",WEEKDAY(B380,2))</f>
        <v/>
      </c>
      <c r="L380" s="27" t="str">
        <f t="shared" si="390"/>
        <v/>
      </c>
      <c r="M380" s="20">
        <f t="shared" si="10"/>
        <v>0</v>
      </c>
      <c r="N380" s="20">
        <f t="shared" si="14"/>
        <v>0</v>
      </c>
      <c r="O380" s="21" t="str">
        <f>IF(A380="","",IF(G380&gt;=asetukset!$B$3,G380-asetukset!$B$3,IF(AND(G380-E380&lt;=asetukset!$B$4,E380&gt;=asetukset!$B$3),1-E380,IF(AND(G380-E380&lt;=asetukset!$B$4,E380&lt;=asetukset!$B$3),asetukset!$B$6,0))))</f>
        <v/>
      </c>
      <c r="P380" s="20">
        <f>IF(F380&gt;D380,G380-asetukset!$B$5,IF(AND(D380=F380,E380&lt;=asetukset!$B$6),G380-E380,0))</f>
        <v>0</v>
      </c>
      <c r="Q380" s="19" t="str">
        <f>IF(and(K380=6,E380&gt;asetukset!$B$7),"", IF(and(K380&lt;&gt;6,L380=6,G380&lt;asetukset!$B$7),G380,IF(K380=6,asetukset!$B$7-E380,IF(K380=6,asetukset!$B$7-E380,IF(K380=6,asetukset!$B$7-E380,"")))))</f>
        <v/>
      </c>
      <c r="R380" s="19" t="str">
        <f t="shared" si="11"/>
        <v/>
      </c>
      <c r="S380" s="19" t="str">
        <f t="shared" si="12"/>
        <v/>
      </c>
      <c r="T380" s="21" t="str">
        <f>IF(A380="","",IF(SUMIFS($M$2:M380,$I$2:I380,I380,$A$2:A380,A380)&lt;=asetukset!$B$2,"",SUMIFS($M$2:M380,$I$2:I380,I380,$A$2:A380,A380)-asetukset!$B$2))</f>
        <v/>
      </c>
    </row>
    <row r="381">
      <c r="A381" s="32"/>
      <c r="B381" s="26"/>
      <c r="C381" s="26"/>
      <c r="D381" s="15">
        <f t="shared" si="2"/>
        <v>0</v>
      </c>
      <c r="E381" s="15">
        <f t="shared" si="3"/>
        <v>0</v>
      </c>
      <c r="F381" s="15">
        <f t="shared" si="4"/>
        <v>0</v>
      </c>
      <c r="G381" s="15">
        <f t="shared" si="5"/>
        <v>0</v>
      </c>
      <c r="H381" s="18" t="str">
        <f t="shared" si="6"/>
        <v/>
      </c>
      <c r="I381" s="18" t="str">
        <f t="shared" si="7"/>
        <v/>
      </c>
      <c r="J381" s="18" t="str">
        <f t="shared" si="8"/>
        <v>-</v>
      </c>
      <c r="K381" s="27" t="str">
        <f t="shared" ref="K381:L381" si="391">IF(A381="","",WEEKDAY(B381,2))</f>
        <v/>
      </c>
      <c r="L381" s="27" t="str">
        <f t="shared" si="391"/>
        <v/>
      </c>
      <c r="M381" s="20">
        <f t="shared" si="10"/>
        <v>0</v>
      </c>
      <c r="N381" s="20">
        <f t="shared" si="14"/>
        <v>0</v>
      </c>
      <c r="O381" s="21" t="str">
        <f>IF(A381="","",IF(G381&gt;=asetukset!$B$3,G381-asetukset!$B$3,IF(AND(G381-E381&lt;=asetukset!$B$4,E381&gt;=asetukset!$B$3),1-E381,IF(AND(G381-E381&lt;=asetukset!$B$4,E381&lt;=asetukset!$B$3),asetukset!$B$6,0))))</f>
        <v/>
      </c>
      <c r="P381" s="20">
        <f>IF(F381&gt;D381,G381-asetukset!$B$5,IF(AND(D381=F381,E381&lt;=asetukset!$B$6),G381-E381,0))</f>
        <v>0</v>
      </c>
      <c r="Q381" s="19" t="str">
        <f>IF(and(K381=6,E381&gt;asetukset!$B$7),"", IF(and(K381&lt;&gt;6,L381=6,G381&lt;asetukset!$B$7),G381,IF(K381=6,asetukset!$B$7-E381,IF(K381=6,asetukset!$B$7-E381,IF(K381=6,asetukset!$B$7-E381,"")))))</f>
        <v/>
      </c>
      <c r="R381" s="19" t="str">
        <f t="shared" si="11"/>
        <v/>
      </c>
      <c r="S381" s="19" t="str">
        <f t="shared" si="12"/>
        <v/>
      </c>
      <c r="T381" s="21" t="str">
        <f>IF(A381="","",IF(SUMIFS($M$2:M381,$I$2:I381,I381,$A$2:A381,A381)&lt;=asetukset!$B$2,"",SUMIFS($M$2:M381,$I$2:I381,I381,$A$2:A381,A381)-asetukset!$B$2))</f>
        <v/>
      </c>
    </row>
    <row r="382">
      <c r="A382" s="32"/>
      <c r="B382" s="26"/>
      <c r="C382" s="26"/>
      <c r="D382" s="15">
        <f t="shared" si="2"/>
        <v>0</v>
      </c>
      <c r="E382" s="15">
        <f t="shared" si="3"/>
        <v>0</v>
      </c>
      <c r="F382" s="15">
        <f t="shared" si="4"/>
        <v>0</v>
      </c>
      <c r="G382" s="15">
        <f t="shared" si="5"/>
        <v>0</v>
      </c>
      <c r="H382" s="18" t="str">
        <f t="shared" si="6"/>
        <v/>
      </c>
      <c r="I382" s="18" t="str">
        <f t="shared" si="7"/>
        <v/>
      </c>
      <c r="J382" s="18" t="str">
        <f t="shared" si="8"/>
        <v>-</v>
      </c>
      <c r="K382" s="27" t="str">
        <f t="shared" ref="K382:L382" si="392">IF(A382="","",WEEKDAY(B382,2))</f>
        <v/>
      </c>
      <c r="L382" s="27" t="str">
        <f t="shared" si="392"/>
        <v/>
      </c>
      <c r="M382" s="20">
        <f t="shared" si="10"/>
        <v>0</v>
      </c>
      <c r="N382" s="20">
        <f t="shared" si="14"/>
        <v>0</v>
      </c>
      <c r="O382" s="21" t="str">
        <f>IF(A382="","",IF(G382&gt;=asetukset!$B$3,G382-asetukset!$B$3,IF(AND(G382-E382&lt;=asetukset!$B$4,E382&gt;=asetukset!$B$3),1-E382,IF(AND(G382-E382&lt;=asetukset!$B$4,E382&lt;=asetukset!$B$3),asetukset!$B$6,0))))</f>
        <v/>
      </c>
      <c r="P382" s="20">
        <f>IF(F382&gt;D382,G382-asetukset!$B$5,IF(AND(D382=F382,E382&lt;=asetukset!$B$6),G382-E382,0))</f>
        <v>0</v>
      </c>
      <c r="Q382" s="19" t="str">
        <f>IF(and(K382=6,E382&gt;asetukset!$B$7),"", IF(and(K382&lt;&gt;6,L382=6,G382&lt;asetukset!$B$7),G382,IF(K382=6,asetukset!$B$7-E382,IF(K382=6,asetukset!$B$7-E382,IF(K382=6,asetukset!$B$7-E382,"")))))</f>
        <v/>
      </c>
      <c r="R382" s="19" t="str">
        <f t="shared" si="11"/>
        <v/>
      </c>
      <c r="S382" s="19" t="str">
        <f t="shared" si="12"/>
        <v/>
      </c>
      <c r="T382" s="21" t="str">
        <f>IF(A382="","",IF(SUMIFS($M$2:M382,$I$2:I382,I382,$A$2:A382,A382)&lt;=asetukset!$B$2,"",SUMIFS($M$2:M382,$I$2:I382,I382,$A$2:A382,A382)-asetukset!$B$2))</f>
        <v/>
      </c>
    </row>
    <row r="383">
      <c r="A383" s="32"/>
      <c r="B383" s="26"/>
      <c r="C383" s="26"/>
      <c r="D383" s="15">
        <f t="shared" si="2"/>
        <v>0</v>
      </c>
      <c r="E383" s="15">
        <f t="shared" si="3"/>
        <v>0</v>
      </c>
      <c r="F383" s="15">
        <f t="shared" si="4"/>
        <v>0</v>
      </c>
      <c r="G383" s="15">
        <f t="shared" si="5"/>
        <v>0</v>
      </c>
      <c r="H383" s="18" t="str">
        <f t="shared" si="6"/>
        <v/>
      </c>
      <c r="I383" s="18" t="str">
        <f t="shared" si="7"/>
        <v/>
      </c>
      <c r="J383" s="18" t="str">
        <f t="shared" si="8"/>
        <v>-</v>
      </c>
      <c r="K383" s="27" t="str">
        <f t="shared" ref="K383:L383" si="393">IF(A383="","",WEEKDAY(B383,2))</f>
        <v/>
      </c>
      <c r="L383" s="27" t="str">
        <f t="shared" si="393"/>
        <v/>
      </c>
      <c r="M383" s="20">
        <f t="shared" si="10"/>
        <v>0</v>
      </c>
      <c r="N383" s="20">
        <f t="shared" si="14"/>
        <v>0</v>
      </c>
      <c r="O383" s="21" t="str">
        <f>IF(A383="","",IF(G383&gt;=asetukset!$B$3,G383-asetukset!$B$3,IF(AND(G383-E383&lt;=asetukset!$B$4,E383&gt;=asetukset!$B$3),1-E383,IF(AND(G383-E383&lt;=asetukset!$B$4,E383&lt;=asetukset!$B$3),asetukset!$B$6,0))))</f>
        <v/>
      </c>
      <c r="P383" s="20">
        <f>IF(F383&gt;D383,G383-asetukset!$B$5,IF(AND(D383=F383,E383&lt;=asetukset!$B$6),G383-E383,0))</f>
        <v>0</v>
      </c>
      <c r="Q383" s="19" t="str">
        <f>IF(and(K383=6,E383&gt;asetukset!$B$7),"", IF(and(K383&lt;&gt;6,L383=6,G383&lt;asetukset!$B$7),G383,IF(K383=6,asetukset!$B$7-E383,IF(K383=6,asetukset!$B$7-E383,IF(K383=6,asetukset!$B$7-E383,"")))))</f>
        <v/>
      </c>
      <c r="R383" s="19" t="str">
        <f t="shared" si="11"/>
        <v/>
      </c>
      <c r="S383" s="19" t="str">
        <f t="shared" si="12"/>
        <v/>
      </c>
      <c r="T383" s="21" t="str">
        <f>IF(A383="","",IF(SUMIFS($M$2:M383,$I$2:I383,I383,$A$2:A383,A383)&lt;=asetukset!$B$2,"",SUMIFS($M$2:M383,$I$2:I383,I383,$A$2:A383,A383)-asetukset!$B$2))</f>
        <v/>
      </c>
    </row>
    <row r="384">
      <c r="A384" s="32"/>
      <c r="B384" s="26"/>
      <c r="C384" s="26"/>
      <c r="D384" s="15">
        <f t="shared" si="2"/>
        <v>0</v>
      </c>
      <c r="E384" s="15">
        <f t="shared" si="3"/>
        <v>0</v>
      </c>
      <c r="F384" s="15">
        <f t="shared" si="4"/>
        <v>0</v>
      </c>
      <c r="G384" s="15">
        <f t="shared" si="5"/>
        <v>0</v>
      </c>
      <c r="H384" s="18" t="str">
        <f t="shared" si="6"/>
        <v/>
      </c>
      <c r="I384" s="18" t="str">
        <f t="shared" si="7"/>
        <v/>
      </c>
      <c r="J384" s="18" t="str">
        <f t="shared" si="8"/>
        <v>-</v>
      </c>
      <c r="K384" s="27" t="str">
        <f t="shared" ref="K384:L384" si="394">IF(A384="","",WEEKDAY(B384,2))</f>
        <v/>
      </c>
      <c r="L384" s="27" t="str">
        <f t="shared" si="394"/>
        <v/>
      </c>
      <c r="M384" s="20">
        <f t="shared" si="10"/>
        <v>0</v>
      </c>
      <c r="N384" s="20">
        <f t="shared" si="14"/>
        <v>0</v>
      </c>
      <c r="O384" s="21" t="str">
        <f>IF(A384="","",IF(G384&gt;=asetukset!$B$3,G384-asetukset!$B$3,IF(AND(G384-E384&lt;=asetukset!$B$4,E384&gt;=asetukset!$B$3),1-E384,IF(AND(G384-E384&lt;=asetukset!$B$4,E384&lt;=asetukset!$B$3),asetukset!$B$6,0))))</f>
        <v/>
      </c>
      <c r="P384" s="20">
        <f>IF(F384&gt;D384,G384-asetukset!$B$5,IF(AND(D384=F384,E384&lt;=asetukset!$B$6),G384-E384,0))</f>
        <v>0</v>
      </c>
      <c r="Q384" s="19" t="str">
        <f>IF(and(K384=6,E384&gt;asetukset!$B$7),"", IF(and(K384&lt;&gt;6,L384=6,G384&lt;asetukset!$B$7),G384,IF(K384=6,asetukset!$B$7-E384,IF(K384=6,asetukset!$B$7-E384,IF(K384=6,asetukset!$B$7-E384,"")))))</f>
        <v/>
      </c>
      <c r="R384" s="19" t="str">
        <f t="shared" si="11"/>
        <v/>
      </c>
      <c r="S384" s="19" t="str">
        <f t="shared" si="12"/>
        <v/>
      </c>
      <c r="T384" s="21" t="str">
        <f>IF(A384="","",IF(SUMIFS($M$2:M384,$I$2:I384,I384,$A$2:A384,A384)&lt;=asetukset!$B$2,"",SUMIFS($M$2:M384,$I$2:I384,I384,$A$2:A384,A384)-asetukset!$B$2))</f>
        <v/>
      </c>
    </row>
    <row r="385">
      <c r="A385" s="32"/>
      <c r="B385" s="26"/>
      <c r="C385" s="26"/>
      <c r="D385" s="15">
        <f t="shared" si="2"/>
        <v>0</v>
      </c>
      <c r="E385" s="15">
        <f t="shared" si="3"/>
        <v>0</v>
      </c>
      <c r="F385" s="15">
        <f t="shared" si="4"/>
        <v>0</v>
      </c>
      <c r="G385" s="15">
        <f t="shared" si="5"/>
        <v>0</v>
      </c>
      <c r="H385" s="18" t="str">
        <f t="shared" si="6"/>
        <v/>
      </c>
      <c r="I385" s="18" t="str">
        <f t="shared" si="7"/>
        <v/>
      </c>
      <c r="J385" s="18" t="str">
        <f t="shared" si="8"/>
        <v>-</v>
      </c>
      <c r="K385" s="27" t="str">
        <f t="shared" ref="K385:L385" si="395">IF(A385="","",WEEKDAY(B385,2))</f>
        <v/>
      </c>
      <c r="L385" s="27" t="str">
        <f t="shared" si="395"/>
        <v/>
      </c>
      <c r="M385" s="20">
        <f t="shared" si="10"/>
        <v>0</v>
      </c>
      <c r="N385" s="20">
        <f t="shared" si="14"/>
        <v>0</v>
      </c>
      <c r="O385" s="21" t="str">
        <f>IF(A385="","",IF(G385&gt;=asetukset!$B$3,G385-asetukset!$B$3,IF(AND(G385-E385&lt;=asetukset!$B$4,E385&gt;=asetukset!$B$3),1-E385,IF(AND(G385-E385&lt;=asetukset!$B$4,E385&lt;=asetukset!$B$3),asetukset!$B$6,0))))</f>
        <v/>
      </c>
      <c r="P385" s="20">
        <f>IF(F385&gt;D385,G385-asetukset!$B$5,IF(AND(D385=F385,E385&lt;=asetukset!$B$6),G385-E385,0))</f>
        <v>0</v>
      </c>
      <c r="Q385" s="19" t="str">
        <f>IF(and(K385=6,E385&gt;asetukset!$B$7),"", IF(and(K385&lt;&gt;6,L385=6,G385&lt;asetukset!$B$7),G385,IF(K385=6,asetukset!$B$7-E385,IF(K385=6,asetukset!$B$7-E385,IF(K385=6,asetukset!$B$7-E385,"")))))</f>
        <v/>
      </c>
      <c r="R385" s="19" t="str">
        <f t="shared" si="11"/>
        <v/>
      </c>
      <c r="S385" s="19" t="str">
        <f t="shared" si="12"/>
        <v/>
      </c>
      <c r="T385" s="21" t="str">
        <f>IF(A385="","",IF(SUMIFS($M$2:M385,$I$2:I385,I385,$A$2:A385,A385)&lt;=asetukset!$B$2,"",SUMIFS($M$2:M385,$I$2:I385,I385,$A$2:A385,A385)-asetukset!$B$2))</f>
        <v/>
      </c>
    </row>
    <row r="386">
      <c r="A386" s="32"/>
      <c r="B386" s="26"/>
      <c r="C386" s="26"/>
      <c r="D386" s="15">
        <f t="shared" si="2"/>
        <v>0</v>
      </c>
      <c r="E386" s="15">
        <f t="shared" si="3"/>
        <v>0</v>
      </c>
      <c r="F386" s="15">
        <f t="shared" si="4"/>
        <v>0</v>
      </c>
      <c r="G386" s="15">
        <f t="shared" si="5"/>
        <v>0</v>
      </c>
      <c r="H386" s="18" t="str">
        <f t="shared" si="6"/>
        <v/>
      </c>
      <c r="I386" s="18" t="str">
        <f t="shared" si="7"/>
        <v/>
      </c>
      <c r="J386" s="18" t="str">
        <f t="shared" si="8"/>
        <v>-</v>
      </c>
      <c r="K386" s="27" t="str">
        <f t="shared" ref="K386:L386" si="396">IF(A386="","",WEEKDAY(B386,2))</f>
        <v/>
      </c>
      <c r="L386" s="27" t="str">
        <f t="shared" si="396"/>
        <v/>
      </c>
      <c r="M386" s="20">
        <f t="shared" si="10"/>
        <v>0</v>
      </c>
      <c r="N386" s="20">
        <f t="shared" si="14"/>
        <v>0</v>
      </c>
      <c r="O386" s="21" t="str">
        <f>IF(A386="","",IF(G386&gt;=asetukset!$B$3,G386-asetukset!$B$3,IF(AND(G386-E386&lt;=asetukset!$B$4,E386&gt;=asetukset!$B$3),1-E386,IF(AND(G386-E386&lt;=asetukset!$B$4,E386&lt;=asetukset!$B$3),asetukset!$B$6,0))))</f>
        <v/>
      </c>
      <c r="P386" s="20">
        <f>IF(F386&gt;D386,G386-asetukset!$B$5,IF(AND(D386=F386,E386&lt;=asetukset!$B$6),G386-E386,0))</f>
        <v>0</v>
      </c>
      <c r="Q386" s="19" t="str">
        <f>IF(and(K386=6,E386&gt;asetukset!$B$7),"", IF(and(K386&lt;&gt;6,L386=6,G386&lt;asetukset!$B$7),G386,IF(K386=6,asetukset!$B$7-E386,IF(K386=6,asetukset!$B$7-E386,IF(K386=6,asetukset!$B$7-E386,"")))))</f>
        <v/>
      </c>
      <c r="R386" s="19" t="str">
        <f t="shared" si="11"/>
        <v/>
      </c>
      <c r="S386" s="19" t="str">
        <f t="shared" si="12"/>
        <v/>
      </c>
      <c r="T386" s="21" t="str">
        <f>IF(A386="","",IF(SUMIFS($M$2:M386,$I$2:I386,I386,$A$2:A386,A386)&lt;=asetukset!$B$2,"",SUMIFS($M$2:M386,$I$2:I386,I386,$A$2:A386,A386)-asetukset!$B$2))</f>
        <v/>
      </c>
    </row>
    <row r="387">
      <c r="A387" s="32"/>
      <c r="B387" s="26"/>
      <c r="C387" s="26"/>
      <c r="D387" s="15">
        <f t="shared" si="2"/>
        <v>0</v>
      </c>
      <c r="E387" s="15">
        <f t="shared" si="3"/>
        <v>0</v>
      </c>
      <c r="F387" s="15">
        <f t="shared" si="4"/>
        <v>0</v>
      </c>
      <c r="G387" s="15">
        <f t="shared" si="5"/>
        <v>0</v>
      </c>
      <c r="H387" s="18" t="str">
        <f t="shared" si="6"/>
        <v/>
      </c>
      <c r="I387" s="18" t="str">
        <f t="shared" si="7"/>
        <v/>
      </c>
      <c r="J387" s="18" t="str">
        <f t="shared" si="8"/>
        <v>-</v>
      </c>
      <c r="K387" s="27" t="str">
        <f t="shared" ref="K387:L387" si="397">IF(A387="","",WEEKDAY(B387,2))</f>
        <v/>
      </c>
      <c r="L387" s="27" t="str">
        <f t="shared" si="397"/>
        <v/>
      </c>
      <c r="M387" s="20">
        <f t="shared" si="10"/>
        <v>0</v>
      </c>
      <c r="N387" s="20">
        <f t="shared" si="14"/>
        <v>0</v>
      </c>
      <c r="O387" s="21" t="str">
        <f>IF(A387="","",IF(G387&gt;=asetukset!$B$3,G387-asetukset!$B$3,IF(AND(G387-E387&lt;=asetukset!$B$4,E387&gt;=asetukset!$B$3),1-E387,IF(AND(G387-E387&lt;=asetukset!$B$4,E387&lt;=asetukset!$B$3),asetukset!$B$6,0))))</f>
        <v/>
      </c>
      <c r="P387" s="20">
        <f>IF(F387&gt;D387,G387-asetukset!$B$5,IF(AND(D387=F387,E387&lt;=asetukset!$B$6),G387-E387,0))</f>
        <v>0</v>
      </c>
      <c r="Q387" s="19" t="str">
        <f>IF(and(K387=6,E387&gt;asetukset!$B$7),"", IF(and(K387&lt;&gt;6,L387=6,G387&lt;asetukset!$B$7),G387,IF(K387=6,asetukset!$B$7-E387,IF(K387=6,asetukset!$B$7-E387,IF(K387=6,asetukset!$B$7-E387,"")))))</f>
        <v/>
      </c>
      <c r="R387" s="19" t="str">
        <f t="shared" si="11"/>
        <v/>
      </c>
      <c r="S387" s="19" t="str">
        <f t="shared" si="12"/>
        <v/>
      </c>
      <c r="T387" s="21" t="str">
        <f>IF(A387="","",IF(SUMIFS($M$2:M387,$I$2:I387,I387,$A$2:A387,A387)&lt;=asetukset!$B$2,"",SUMIFS($M$2:M387,$I$2:I387,I387,$A$2:A387,A387)-asetukset!$B$2))</f>
        <v/>
      </c>
    </row>
    <row r="388">
      <c r="A388" s="32"/>
      <c r="B388" s="26"/>
      <c r="C388" s="26"/>
      <c r="D388" s="15">
        <f t="shared" si="2"/>
        <v>0</v>
      </c>
      <c r="E388" s="15">
        <f t="shared" si="3"/>
        <v>0</v>
      </c>
      <c r="F388" s="15">
        <f t="shared" si="4"/>
        <v>0</v>
      </c>
      <c r="G388" s="15">
        <f t="shared" si="5"/>
        <v>0</v>
      </c>
      <c r="H388" s="18" t="str">
        <f t="shared" si="6"/>
        <v/>
      </c>
      <c r="I388" s="18" t="str">
        <f t="shared" si="7"/>
        <v/>
      </c>
      <c r="J388" s="18" t="str">
        <f t="shared" si="8"/>
        <v>-</v>
      </c>
      <c r="K388" s="27" t="str">
        <f t="shared" ref="K388:L388" si="398">IF(A388="","",WEEKDAY(B388,2))</f>
        <v/>
      </c>
      <c r="L388" s="27" t="str">
        <f t="shared" si="398"/>
        <v/>
      </c>
      <c r="M388" s="20">
        <f t="shared" si="10"/>
        <v>0</v>
      </c>
      <c r="N388" s="20">
        <f t="shared" si="14"/>
        <v>0</v>
      </c>
      <c r="O388" s="21" t="str">
        <f>IF(A388="","",IF(G388&gt;=asetukset!$B$3,G388-asetukset!$B$3,IF(AND(G388-E388&lt;=asetukset!$B$4,E388&gt;=asetukset!$B$3),1-E388,IF(AND(G388-E388&lt;=asetukset!$B$4,E388&lt;=asetukset!$B$3),asetukset!$B$6,0))))</f>
        <v/>
      </c>
      <c r="P388" s="20">
        <f>IF(F388&gt;D388,G388-asetukset!$B$5,IF(AND(D388=F388,E388&lt;=asetukset!$B$6),G388-E388,0))</f>
        <v>0</v>
      </c>
      <c r="Q388" s="19" t="str">
        <f>IF(and(K388=6,E388&gt;asetukset!$B$7),"", IF(and(K388&lt;&gt;6,L388=6,G388&lt;asetukset!$B$7),G388,IF(K388=6,asetukset!$B$7-E388,IF(K388=6,asetukset!$B$7-E388,IF(K388=6,asetukset!$B$7-E388,"")))))</f>
        <v/>
      </c>
      <c r="R388" s="19" t="str">
        <f t="shared" si="11"/>
        <v/>
      </c>
      <c r="S388" s="19" t="str">
        <f t="shared" si="12"/>
        <v/>
      </c>
      <c r="T388" s="21" t="str">
        <f>IF(A388="","",IF(SUMIFS($M$2:M388,$I$2:I388,I388,$A$2:A388,A388)&lt;=asetukset!$B$2,"",SUMIFS($M$2:M388,$I$2:I388,I388,$A$2:A388,A388)-asetukset!$B$2))</f>
        <v/>
      </c>
    </row>
    <row r="389">
      <c r="A389" s="32"/>
      <c r="B389" s="26"/>
      <c r="C389" s="26"/>
      <c r="D389" s="15">
        <f t="shared" si="2"/>
        <v>0</v>
      </c>
      <c r="E389" s="15">
        <f t="shared" si="3"/>
        <v>0</v>
      </c>
      <c r="F389" s="15">
        <f t="shared" si="4"/>
        <v>0</v>
      </c>
      <c r="G389" s="15">
        <f t="shared" si="5"/>
        <v>0</v>
      </c>
      <c r="H389" s="18" t="str">
        <f t="shared" si="6"/>
        <v/>
      </c>
      <c r="I389" s="18" t="str">
        <f t="shared" si="7"/>
        <v/>
      </c>
      <c r="J389" s="18" t="str">
        <f t="shared" si="8"/>
        <v>-</v>
      </c>
      <c r="K389" s="27" t="str">
        <f t="shared" ref="K389:L389" si="399">IF(A389="","",WEEKDAY(B389,2))</f>
        <v/>
      </c>
      <c r="L389" s="27" t="str">
        <f t="shared" si="399"/>
        <v/>
      </c>
      <c r="M389" s="20">
        <f t="shared" si="10"/>
        <v>0</v>
      </c>
      <c r="N389" s="20">
        <f t="shared" si="14"/>
        <v>0</v>
      </c>
      <c r="O389" s="21" t="str">
        <f>IF(A389="","",IF(G389&gt;=asetukset!$B$3,G389-asetukset!$B$3,IF(AND(G389-E389&lt;=asetukset!$B$4,E389&gt;=asetukset!$B$3),1-E389,IF(AND(G389-E389&lt;=asetukset!$B$4,E389&lt;=asetukset!$B$3),asetukset!$B$6,0))))</f>
        <v/>
      </c>
      <c r="P389" s="20">
        <f>IF(F389&gt;D389,G389-asetukset!$B$5,IF(AND(D389=F389,E389&lt;=asetukset!$B$6),G389-E389,0))</f>
        <v>0</v>
      </c>
      <c r="Q389" s="19" t="str">
        <f>IF(and(K389=6,E389&gt;asetukset!$B$7),"", IF(and(K389&lt;&gt;6,L389=6,G389&lt;asetukset!$B$7),G389,IF(K389=6,asetukset!$B$7-E389,IF(K389=6,asetukset!$B$7-E389,IF(K389=6,asetukset!$B$7-E389,"")))))</f>
        <v/>
      </c>
      <c r="R389" s="19" t="str">
        <f t="shared" si="11"/>
        <v/>
      </c>
      <c r="S389" s="19" t="str">
        <f t="shared" si="12"/>
        <v/>
      </c>
      <c r="T389" s="21" t="str">
        <f>IF(A389="","",IF(SUMIFS($M$2:M389,$I$2:I389,I389,$A$2:A389,A389)&lt;=asetukset!$B$2,"",SUMIFS($M$2:M389,$I$2:I389,I389,$A$2:A389,A389)-asetukset!$B$2))</f>
        <v/>
      </c>
    </row>
    <row r="390">
      <c r="A390" s="32"/>
      <c r="B390" s="26"/>
      <c r="C390" s="26"/>
      <c r="D390" s="15">
        <f t="shared" si="2"/>
        <v>0</v>
      </c>
      <c r="E390" s="15">
        <f t="shared" si="3"/>
        <v>0</v>
      </c>
      <c r="F390" s="15">
        <f t="shared" si="4"/>
        <v>0</v>
      </c>
      <c r="G390" s="15">
        <f t="shared" si="5"/>
        <v>0</v>
      </c>
      <c r="H390" s="18" t="str">
        <f t="shared" si="6"/>
        <v/>
      </c>
      <c r="I390" s="18" t="str">
        <f t="shared" si="7"/>
        <v/>
      </c>
      <c r="J390" s="18" t="str">
        <f t="shared" si="8"/>
        <v>-</v>
      </c>
      <c r="K390" s="27" t="str">
        <f t="shared" ref="K390:L390" si="400">IF(A390="","",WEEKDAY(B390,2))</f>
        <v/>
      </c>
      <c r="L390" s="27" t="str">
        <f t="shared" si="400"/>
        <v/>
      </c>
      <c r="M390" s="20">
        <f t="shared" si="10"/>
        <v>0</v>
      </c>
      <c r="N390" s="20">
        <f t="shared" si="14"/>
        <v>0</v>
      </c>
      <c r="O390" s="21" t="str">
        <f>IF(A390="","",IF(G390&gt;=asetukset!$B$3,G390-asetukset!$B$3,IF(AND(G390-E390&lt;=asetukset!$B$4,E390&gt;=asetukset!$B$3),1-E390,IF(AND(G390-E390&lt;=asetukset!$B$4,E390&lt;=asetukset!$B$3),asetukset!$B$6,0))))</f>
        <v/>
      </c>
      <c r="P390" s="20">
        <f>IF(F390&gt;D390,G390-asetukset!$B$5,IF(AND(D390=F390,E390&lt;=asetukset!$B$6),G390-E390,0))</f>
        <v>0</v>
      </c>
      <c r="Q390" s="19" t="str">
        <f>IF(and(K390=6,E390&gt;asetukset!$B$7),"", IF(and(K390&lt;&gt;6,L390=6,G390&lt;asetukset!$B$7),G390,IF(K390=6,asetukset!$B$7-E390,IF(K390=6,asetukset!$B$7-E390,IF(K390=6,asetukset!$B$7-E390,"")))))</f>
        <v/>
      </c>
      <c r="R390" s="19" t="str">
        <f t="shared" si="11"/>
        <v/>
      </c>
      <c r="S390" s="19" t="str">
        <f t="shared" si="12"/>
        <v/>
      </c>
      <c r="T390" s="21" t="str">
        <f>IF(A390="","",IF(SUMIFS($M$2:M390,$I$2:I390,I390,$A$2:A390,A390)&lt;=asetukset!$B$2,"",SUMIFS($M$2:M390,$I$2:I390,I390,$A$2:A390,A390)-asetukset!$B$2))</f>
        <v/>
      </c>
    </row>
    <row r="391">
      <c r="A391" s="32"/>
      <c r="B391" s="26"/>
      <c r="C391" s="26"/>
      <c r="D391" s="15">
        <f t="shared" si="2"/>
        <v>0</v>
      </c>
      <c r="E391" s="15">
        <f t="shared" si="3"/>
        <v>0</v>
      </c>
      <c r="F391" s="15">
        <f t="shared" si="4"/>
        <v>0</v>
      </c>
      <c r="G391" s="15">
        <f t="shared" si="5"/>
        <v>0</v>
      </c>
      <c r="H391" s="18" t="str">
        <f t="shared" si="6"/>
        <v/>
      </c>
      <c r="I391" s="18" t="str">
        <f t="shared" si="7"/>
        <v/>
      </c>
      <c r="J391" s="18" t="str">
        <f t="shared" si="8"/>
        <v>-</v>
      </c>
      <c r="K391" s="27" t="str">
        <f t="shared" ref="K391:L391" si="401">IF(A391="","",WEEKDAY(B391,2))</f>
        <v/>
      </c>
      <c r="L391" s="27" t="str">
        <f t="shared" si="401"/>
        <v/>
      </c>
      <c r="M391" s="20">
        <f t="shared" si="10"/>
        <v>0</v>
      </c>
      <c r="N391" s="20">
        <f t="shared" si="14"/>
        <v>0</v>
      </c>
      <c r="O391" s="21" t="str">
        <f>IF(A391="","",IF(G391&gt;=asetukset!$B$3,G391-asetukset!$B$3,IF(AND(G391-E391&lt;=asetukset!$B$4,E391&gt;=asetukset!$B$3),1-E391,IF(AND(G391-E391&lt;=asetukset!$B$4,E391&lt;=asetukset!$B$3),asetukset!$B$6,0))))</f>
        <v/>
      </c>
      <c r="P391" s="20">
        <f>IF(F391&gt;D391,G391-asetukset!$B$5,IF(AND(D391=F391,E391&lt;=asetukset!$B$6),G391-E391,0))</f>
        <v>0</v>
      </c>
      <c r="Q391" s="19" t="str">
        <f>IF(and(K391=6,E391&gt;asetukset!$B$7),"", IF(and(K391&lt;&gt;6,L391=6,G391&lt;asetukset!$B$7),G391,IF(K391=6,asetukset!$B$7-E391,IF(K391=6,asetukset!$B$7-E391,IF(K391=6,asetukset!$B$7-E391,"")))))</f>
        <v/>
      </c>
      <c r="R391" s="19" t="str">
        <f t="shared" si="11"/>
        <v/>
      </c>
      <c r="S391" s="19" t="str">
        <f t="shared" si="12"/>
        <v/>
      </c>
      <c r="T391" s="21" t="str">
        <f>IF(A391="","",IF(SUMIFS($M$2:M391,$I$2:I391,I391,$A$2:A391,A391)&lt;=asetukset!$B$2,"",SUMIFS($M$2:M391,$I$2:I391,I391,$A$2:A391,A391)-asetukset!$B$2))</f>
        <v/>
      </c>
    </row>
    <row r="392">
      <c r="A392" s="32"/>
      <c r="B392" s="26"/>
      <c r="C392" s="26"/>
      <c r="D392" s="15">
        <f t="shared" si="2"/>
        <v>0</v>
      </c>
      <c r="E392" s="15">
        <f t="shared" si="3"/>
        <v>0</v>
      </c>
      <c r="F392" s="15">
        <f t="shared" si="4"/>
        <v>0</v>
      </c>
      <c r="G392" s="15">
        <f t="shared" si="5"/>
        <v>0</v>
      </c>
      <c r="H392" s="18" t="str">
        <f t="shared" si="6"/>
        <v/>
      </c>
      <c r="I392" s="18" t="str">
        <f t="shared" si="7"/>
        <v/>
      </c>
      <c r="J392" s="18" t="str">
        <f t="shared" si="8"/>
        <v>-</v>
      </c>
      <c r="K392" s="27" t="str">
        <f t="shared" ref="K392:L392" si="402">IF(A392="","",WEEKDAY(B392,2))</f>
        <v/>
      </c>
      <c r="L392" s="27" t="str">
        <f t="shared" si="402"/>
        <v/>
      </c>
      <c r="M392" s="20">
        <f t="shared" si="10"/>
        <v>0</v>
      </c>
      <c r="N392" s="20">
        <f t="shared" si="14"/>
        <v>0</v>
      </c>
      <c r="O392" s="21" t="str">
        <f>IF(A392="","",IF(G392&gt;=asetukset!$B$3,G392-asetukset!$B$3,IF(AND(G392-E392&lt;=asetukset!$B$4,E392&gt;=asetukset!$B$3),1-E392,IF(AND(G392-E392&lt;=asetukset!$B$4,E392&lt;=asetukset!$B$3),asetukset!$B$6,0))))</f>
        <v/>
      </c>
      <c r="P392" s="20">
        <f>IF(F392&gt;D392,G392-asetukset!$B$5,IF(AND(D392=F392,E392&lt;=asetukset!$B$6),G392-E392,0))</f>
        <v>0</v>
      </c>
      <c r="Q392" s="19" t="str">
        <f>IF(and(K392=6,E392&gt;asetukset!$B$7),"", IF(and(K392&lt;&gt;6,L392=6,G392&lt;asetukset!$B$7),G392,IF(K392=6,asetukset!$B$7-E392,IF(K392=6,asetukset!$B$7-E392,IF(K392=6,asetukset!$B$7-E392,"")))))</f>
        <v/>
      </c>
      <c r="R392" s="19" t="str">
        <f t="shared" si="11"/>
        <v/>
      </c>
      <c r="S392" s="19" t="str">
        <f t="shared" si="12"/>
        <v/>
      </c>
      <c r="T392" s="21" t="str">
        <f>IF(A392="","",IF(SUMIFS($M$2:M392,$I$2:I392,I392,$A$2:A392,A392)&lt;=asetukset!$B$2,"",SUMIFS($M$2:M392,$I$2:I392,I392,$A$2:A392,A392)-asetukset!$B$2))</f>
        <v/>
      </c>
    </row>
    <row r="393">
      <c r="A393" s="32"/>
      <c r="B393" s="26"/>
      <c r="C393" s="26"/>
      <c r="D393" s="15">
        <f t="shared" si="2"/>
        <v>0</v>
      </c>
      <c r="E393" s="15">
        <f t="shared" si="3"/>
        <v>0</v>
      </c>
      <c r="F393" s="15">
        <f t="shared" si="4"/>
        <v>0</v>
      </c>
      <c r="G393" s="15">
        <f t="shared" si="5"/>
        <v>0</v>
      </c>
      <c r="H393" s="18" t="str">
        <f t="shared" si="6"/>
        <v/>
      </c>
      <c r="I393" s="18" t="str">
        <f t="shared" si="7"/>
        <v/>
      </c>
      <c r="J393" s="18" t="str">
        <f t="shared" si="8"/>
        <v>-</v>
      </c>
      <c r="K393" s="27" t="str">
        <f t="shared" ref="K393:L393" si="403">IF(A393="","",WEEKDAY(B393,2))</f>
        <v/>
      </c>
      <c r="L393" s="27" t="str">
        <f t="shared" si="403"/>
        <v/>
      </c>
      <c r="M393" s="20">
        <f t="shared" si="10"/>
        <v>0</v>
      </c>
      <c r="N393" s="20">
        <f t="shared" si="14"/>
        <v>0</v>
      </c>
      <c r="O393" s="21" t="str">
        <f>IF(A393="","",IF(G393&gt;=asetukset!$B$3,G393-asetukset!$B$3,IF(AND(G393-E393&lt;=asetukset!$B$4,E393&gt;=asetukset!$B$3),1-E393,IF(AND(G393-E393&lt;=asetukset!$B$4,E393&lt;=asetukset!$B$3),asetukset!$B$6,0))))</f>
        <v/>
      </c>
      <c r="P393" s="20">
        <f>IF(F393&gt;D393,G393-asetukset!$B$5,IF(AND(D393=F393,E393&lt;=asetukset!$B$6),G393-E393,0))</f>
        <v>0</v>
      </c>
      <c r="Q393" s="19" t="str">
        <f>IF(and(K393=6,E393&gt;asetukset!$B$7),"", IF(and(K393&lt;&gt;6,L393=6,G393&lt;asetukset!$B$7),G393,IF(K393=6,asetukset!$B$7-E393,IF(K393=6,asetukset!$B$7-E393,IF(K393=6,asetukset!$B$7-E393,"")))))</f>
        <v/>
      </c>
      <c r="R393" s="19" t="str">
        <f t="shared" si="11"/>
        <v/>
      </c>
      <c r="S393" s="19" t="str">
        <f t="shared" si="12"/>
        <v/>
      </c>
      <c r="T393" s="21" t="str">
        <f>IF(A393="","",IF(SUMIFS($M$2:M393,$I$2:I393,I393,$A$2:A393,A393)&lt;=asetukset!$B$2,"",SUMIFS($M$2:M393,$I$2:I393,I393,$A$2:A393,A393)-asetukset!$B$2))</f>
        <v/>
      </c>
    </row>
    <row r="394">
      <c r="A394" s="32"/>
      <c r="B394" s="26"/>
      <c r="C394" s="26"/>
      <c r="D394" s="15">
        <f t="shared" si="2"/>
        <v>0</v>
      </c>
      <c r="E394" s="15">
        <f t="shared" si="3"/>
        <v>0</v>
      </c>
      <c r="F394" s="15">
        <f t="shared" si="4"/>
        <v>0</v>
      </c>
      <c r="G394" s="15">
        <f t="shared" si="5"/>
        <v>0</v>
      </c>
      <c r="H394" s="18" t="str">
        <f t="shared" si="6"/>
        <v/>
      </c>
      <c r="I394" s="18" t="str">
        <f t="shared" si="7"/>
        <v/>
      </c>
      <c r="J394" s="18" t="str">
        <f t="shared" si="8"/>
        <v>-</v>
      </c>
      <c r="K394" s="27" t="str">
        <f t="shared" ref="K394:L394" si="404">IF(A394="","",WEEKDAY(B394,2))</f>
        <v/>
      </c>
      <c r="L394" s="27" t="str">
        <f t="shared" si="404"/>
        <v/>
      </c>
      <c r="M394" s="20">
        <f t="shared" si="10"/>
        <v>0</v>
      </c>
      <c r="N394" s="20">
        <f t="shared" si="14"/>
        <v>0</v>
      </c>
      <c r="O394" s="21" t="str">
        <f>IF(A394="","",IF(G394&gt;=asetukset!$B$3,G394-asetukset!$B$3,IF(AND(G394-E394&lt;=asetukset!$B$4,E394&gt;=asetukset!$B$3),1-E394,IF(AND(G394-E394&lt;=asetukset!$B$4,E394&lt;=asetukset!$B$3),asetukset!$B$6,0))))</f>
        <v/>
      </c>
      <c r="P394" s="20">
        <f>IF(F394&gt;D394,G394-asetukset!$B$5,IF(AND(D394=F394,E394&lt;=asetukset!$B$6),G394-E394,0))</f>
        <v>0</v>
      </c>
      <c r="Q394" s="19" t="str">
        <f>IF(and(K394=6,E394&gt;asetukset!$B$7),"", IF(and(K394&lt;&gt;6,L394=6,G394&lt;asetukset!$B$7),G394,IF(K394=6,asetukset!$B$7-E394,IF(K394=6,asetukset!$B$7-E394,IF(K394=6,asetukset!$B$7-E394,"")))))</f>
        <v/>
      </c>
      <c r="R394" s="19" t="str">
        <f t="shared" si="11"/>
        <v/>
      </c>
      <c r="S394" s="19" t="str">
        <f t="shared" si="12"/>
        <v/>
      </c>
      <c r="T394" s="21" t="str">
        <f>IF(A394="","",IF(SUMIFS($M$2:M394,$I$2:I394,I394,$A$2:A394,A394)&lt;=asetukset!$B$2,"",SUMIFS($M$2:M394,$I$2:I394,I394,$A$2:A394,A394)-asetukset!$B$2))</f>
        <v/>
      </c>
    </row>
    <row r="395">
      <c r="A395" s="32"/>
      <c r="B395" s="26"/>
      <c r="C395" s="26"/>
      <c r="D395" s="15">
        <f t="shared" si="2"/>
        <v>0</v>
      </c>
      <c r="E395" s="15">
        <f t="shared" si="3"/>
        <v>0</v>
      </c>
      <c r="F395" s="15">
        <f t="shared" si="4"/>
        <v>0</v>
      </c>
      <c r="G395" s="15">
        <f t="shared" si="5"/>
        <v>0</v>
      </c>
      <c r="H395" s="18" t="str">
        <f t="shared" si="6"/>
        <v/>
      </c>
      <c r="I395" s="18" t="str">
        <f t="shared" si="7"/>
        <v/>
      </c>
      <c r="J395" s="18" t="str">
        <f t="shared" si="8"/>
        <v>-</v>
      </c>
      <c r="K395" s="27" t="str">
        <f t="shared" ref="K395:L395" si="405">IF(A395="","",WEEKDAY(B395,2))</f>
        <v/>
      </c>
      <c r="L395" s="27" t="str">
        <f t="shared" si="405"/>
        <v/>
      </c>
      <c r="M395" s="20">
        <f t="shared" si="10"/>
        <v>0</v>
      </c>
      <c r="N395" s="20">
        <f t="shared" si="14"/>
        <v>0</v>
      </c>
      <c r="O395" s="21" t="str">
        <f>IF(A395="","",IF(G395&gt;=asetukset!$B$3,G395-asetukset!$B$3,IF(AND(G395-E395&lt;=asetukset!$B$4,E395&gt;=asetukset!$B$3),1-E395,IF(AND(G395-E395&lt;=asetukset!$B$4,E395&lt;=asetukset!$B$3),asetukset!$B$6,0))))</f>
        <v/>
      </c>
      <c r="P395" s="20">
        <f>IF(F395&gt;D395,G395-asetukset!$B$5,IF(AND(D395=F395,E395&lt;=asetukset!$B$6),G395-E395,0))</f>
        <v>0</v>
      </c>
      <c r="Q395" s="19" t="str">
        <f>IF(and(K395=6,E395&gt;asetukset!$B$7),"", IF(and(K395&lt;&gt;6,L395=6,G395&lt;asetukset!$B$7),G395,IF(K395=6,asetukset!$B$7-E395,IF(K395=6,asetukset!$B$7-E395,IF(K395=6,asetukset!$B$7-E395,"")))))</f>
        <v/>
      </c>
      <c r="R395" s="19" t="str">
        <f t="shared" si="11"/>
        <v/>
      </c>
      <c r="S395" s="19" t="str">
        <f t="shared" si="12"/>
        <v/>
      </c>
      <c r="T395" s="21" t="str">
        <f>IF(A395="","",IF(SUMIFS($M$2:M395,$I$2:I395,I395,$A$2:A395,A395)&lt;=asetukset!$B$2,"",SUMIFS($M$2:M395,$I$2:I395,I395,$A$2:A395,A395)-asetukset!$B$2))</f>
        <v/>
      </c>
    </row>
    <row r="396">
      <c r="A396" s="32"/>
      <c r="B396" s="26"/>
      <c r="C396" s="26"/>
      <c r="D396" s="15">
        <f t="shared" si="2"/>
        <v>0</v>
      </c>
      <c r="E396" s="15">
        <f t="shared" si="3"/>
        <v>0</v>
      </c>
      <c r="F396" s="15">
        <f t="shared" si="4"/>
        <v>0</v>
      </c>
      <c r="G396" s="15">
        <f t="shared" si="5"/>
        <v>0</v>
      </c>
      <c r="H396" s="18" t="str">
        <f t="shared" si="6"/>
        <v/>
      </c>
      <c r="I396" s="18" t="str">
        <f t="shared" si="7"/>
        <v/>
      </c>
      <c r="J396" s="18" t="str">
        <f t="shared" si="8"/>
        <v>-</v>
      </c>
      <c r="K396" s="27" t="str">
        <f t="shared" ref="K396:L396" si="406">IF(A396="","",WEEKDAY(B396,2))</f>
        <v/>
      </c>
      <c r="L396" s="27" t="str">
        <f t="shared" si="406"/>
        <v/>
      </c>
      <c r="M396" s="20">
        <f t="shared" si="10"/>
        <v>0</v>
      </c>
      <c r="N396" s="20">
        <f t="shared" si="14"/>
        <v>0</v>
      </c>
      <c r="O396" s="21" t="str">
        <f>IF(A396="","",IF(G396&gt;=asetukset!$B$3,G396-asetukset!$B$3,IF(AND(G396-E396&lt;=asetukset!$B$4,E396&gt;=asetukset!$B$3),1-E396,IF(AND(G396-E396&lt;=asetukset!$B$4,E396&lt;=asetukset!$B$3),asetukset!$B$6,0))))</f>
        <v/>
      </c>
      <c r="P396" s="20">
        <f>IF(F396&gt;D396,G396-asetukset!$B$5,IF(AND(D396=F396,E396&lt;=asetukset!$B$6),G396-E396,0))</f>
        <v>0</v>
      </c>
      <c r="Q396" s="19" t="str">
        <f>IF(and(K396=6,E396&gt;asetukset!$B$7),"", IF(and(K396&lt;&gt;6,L396=6,G396&lt;asetukset!$B$7),G396,IF(K396=6,asetukset!$B$7-E396,IF(K396=6,asetukset!$B$7-E396,IF(K396=6,asetukset!$B$7-E396,"")))))</f>
        <v/>
      </c>
      <c r="R396" s="19" t="str">
        <f t="shared" si="11"/>
        <v/>
      </c>
      <c r="S396" s="19" t="str">
        <f t="shared" si="12"/>
        <v/>
      </c>
      <c r="T396" s="21" t="str">
        <f>IF(A396="","",IF(SUMIFS($M$2:M396,$I$2:I396,I396,$A$2:A396,A396)&lt;=asetukset!$B$2,"",SUMIFS($M$2:M396,$I$2:I396,I396,$A$2:A396,A396)-asetukset!$B$2))</f>
        <v/>
      </c>
    </row>
    <row r="397">
      <c r="A397" s="32"/>
      <c r="B397" s="26"/>
      <c r="C397" s="26"/>
      <c r="D397" s="15">
        <f t="shared" si="2"/>
        <v>0</v>
      </c>
      <c r="E397" s="15">
        <f t="shared" si="3"/>
        <v>0</v>
      </c>
      <c r="F397" s="15">
        <f t="shared" si="4"/>
        <v>0</v>
      </c>
      <c r="G397" s="15">
        <f t="shared" si="5"/>
        <v>0</v>
      </c>
      <c r="H397" s="18" t="str">
        <f t="shared" si="6"/>
        <v/>
      </c>
      <c r="I397" s="18" t="str">
        <f t="shared" si="7"/>
        <v/>
      </c>
      <c r="J397" s="18" t="str">
        <f t="shared" si="8"/>
        <v>-</v>
      </c>
      <c r="K397" s="27" t="str">
        <f t="shared" ref="K397:L397" si="407">IF(A397="","",WEEKDAY(B397,2))</f>
        <v/>
      </c>
      <c r="L397" s="27" t="str">
        <f t="shared" si="407"/>
        <v/>
      </c>
      <c r="M397" s="20">
        <f t="shared" si="10"/>
        <v>0</v>
      </c>
      <c r="N397" s="20">
        <f t="shared" si="14"/>
        <v>0</v>
      </c>
      <c r="O397" s="21" t="str">
        <f>IF(A397="","",IF(G397&gt;=asetukset!$B$3,G397-asetukset!$B$3,IF(AND(G397-E397&lt;=asetukset!$B$4,E397&gt;=asetukset!$B$3),1-E397,IF(AND(G397-E397&lt;=asetukset!$B$4,E397&lt;=asetukset!$B$3),asetukset!$B$6,0))))</f>
        <v/>
      </c>
      <c r="P397" s="20">
        <f>IF(F397&gt;D397,G397-asetukset!$B$5,IF(AND(D397=F397,E397&lt;=asetukset!$B$6),G397-E397,0))</f>
        <v>0</v>
      </c>
      <c r="Q397" s="19" t="str">
        <f>IF(and(K397=6,E397&gt;asetukset!$B$7),"", IF(and(K397&lt;&gt;6,L397=6,G397&lt;asetukset!$B$7),G397,IF(K397=6,asetukset!$B$7-E397,IF(K397=6,asetukset!$B$7-E397,IF(K397=6,asetukset!$B$7-E397,"")))))</f>
        <v/>
      </c>
      <c r="R397" s="19" t="str">
        <f t="shared" si="11"/>
        <v/>
      </c>
      <c r="S397" s="19" t="str">
        <f t="shared" si="12"/>
        <v/>
      </c>
      <c r="T397" s="21" t="str">
        <f>IF(A397="","",IF(SUMIFS($M$2:M397,$I$2:I397,I397,$A$2:A397,A397)&lt;=asetukset!$B$2,"",SUMIFS($M$2:M397,$I$2:I397,I397,$A$2:A397,A397)-asetukset!$B$2))</f>
        <v/>
      </c>
    </row>
    <row r="398">
      <c r="A398" s="32"/>
      <c r="B398" s="26"/>
      <c r="C398" s="26"/>
      <c r="D398" s="15">
        <f t="shared" si="2"/>
        <v>0</v>
      </c>
      <c r="E398" s="15">
        <f t="shared" si="3"/>
        <v>0</v>
      </c>
      <c r="F398" s="15">
        <f t="shared" si="4"/>
        <v>0</v>
      </c>
      <c r="G398" s="15">
        <f t="shared" si="5"/>
        <v>0</v>
      </c>
      <c r="H398" s="18" t="str">
        <f t="shared" si="6"/>
        <v/>
      </c>
      <c r="I398" s="18" t="str">
        <f t="shared" si="7"/>
        <v/>
      </c>
      <c r="J398" s="18" t="str">
        <f t="shared" si="8"/>
        <v>-</v>
      </c>
      <c r="K398" s="27" t="str">
        <f t="shared" ref="K398:L398" si="408">IF(A398="","",WEEKDAY(B398,2))</f>
        <v/>
      </c>
      <c r="L398" s="27" t="str">
        <f t="shared" si="408"/>
        <v/>
      </c>
      <c r="M398" s="20">
        <f t="shared" si="10"/>
        <v>0</v>
      </c>
      <c r="N398" s="20">
        <f t="shared" si="14"/>
        <v>0</v>
      </c>
      <c r="O398" s="21" t="str">
        <f>IF(A398="","",IF(G398&gt;=asetukset!$B$3,G398-asetukset!$B$3,IF(AND(G398-E398&lt;=asetukset!$B$4,E398&gt;=asetukset!$B$3),1-E398,IF(AND(G398-E398&lt;=asetukset!$B$4,E398&lt;=asetukset!$B$3),asetukset!$B$6,0))))</f>
        <v/>
      </c>
      <c r="P398" s="20">
        <f>IF(F398&gt;D398,G398-asetukset!$B$5,IF(AND(D398=F398,E398&lt;=asetukset!$B$6),G398-E398,0))</f>
        <v>0</v>
      </c>
      <c r="Q398" s="19" t="str">
        <f>IF(and(K398=6,E398&gt;asetukset!$B$7),"", IF(and(K398&lt;&gt;6,L398=6,G398&lt;asetukset!$B$7),G398,IF(K398=6,asetukset!$B$7-E398,IF(K398=6,asetukset!$B$7-E398,IF(K398=6,asetukset!$B$7-E398,"")))))</f>
        <v/>
      </c>
      <c r="R398" s="19" t="str">
        <f t="shared" si="11"/>
        <v/>
      </c>
      <c r="S398" s="19" t="str">
        <f t="shared" si="12"/>
        <v/>
      </c>
      <c r="T398" s="21" t="str">
        <f>IF(A398="","",IF(SUMIFS($M$2:M398,$I$2:I398,I398,$A$2:A398,A398)&lt;=asetukset!$B$2,"",SUMIFS($M$2:M398,$I$2:I398,I398,$A$2:A398,A398)-asetukset!$B$2))</f>
        <v/>
      </c>
    </row>
    <row r="399">
      <c r="A399" s="32"/>
      <c r="B399" s="26"/>
      <c r="C399" s="26"/>
      <c r="D399" s="15">
        <f t="shared" si="2"/>
        <v>0</v>
      </c>
      <c r="E399" s="15">
        <f t="shared" si="3"/>
        <v>0</v>
      </c>
      <c r="F399" s="15">
        <f t="shared" si="4"/>
        <v>0</v>
      </c>
      <c r="G399" s="15">
        <f t="shared" si="5"/>
        <v>0</v>
      </c>
      <c r="H399" s="18" t="str">
        <f t="shared" si="6"/>
        <v/>
      </c>
      <c r="I399" s="18" t="str">
        <f t="shared" si="7"/>
        <v/>
      </c>
      <c r="J399" s="18" t="str">
        <f t="shared" si="8"/>
        <v>-</v>
      </c>
      <c r="K399" s="27" t="str">
        <f t="shared" ref="K399:L399" si="409">IF(A399="","",WEEKDAY(B399,2))</f>
        <v/>
      </c>
      <c r="L399" s="27" t="str">
        <f t="shared" si="409"/>
        <v/>
      </c>
      <c r="M399" s="20">
        <f t="shared" si="10"/>
        <v>0</v>
      </c>
      <c r="N399" s="20">
        <f t="shared" si="14"/>
        <v>0</v>
      </c>
      <c r="O399" s="21" t="str">
        <f>IF(A399="","",IF(G399&gt;=asetukset!$B$3,G399-asetukset!$B$3,IF(AND(G399-E399&lt;=asetukset!$B$4,E399&gt;=asetukset!$B$3),1-E399,IF(AND(G399-E399&lt;=asetukset!$B$4,E399&lt;=asetukset!$B$3),asetukset!$B$6,0))))</f>
        <v/>
      </c>
      <c r="P399" s="20">
        <f>IF(F399&gt;D399,G399-asetukset!$B$5,IF(AND(D399=F399,E399&lt;=asetukset!$B$6),G399-E399,0))</f>
        <v>0</v>
      </c>
      <c r="Q399" s="19" t="str">
        <f>IF(and(K399=6,E399&gt;asetukset!$B$7),"", IF(and(K399&lt;&gt;6,L399=6,G399&lt;asetukset!$B$7),G399,IF(K399=6,asetukset!$B$7-E399,IF(K399=6,asetukset!$B$7-E399,IF(K399=6,asetukset!$B$7-E399,"")))))</f>
        <v/>
      </c>
      <c r="R399" s="19" t="str">
        <f t="shared" si="11"/>
        <v/>
      </c>
      <c r="S399" s="19" t="str">
        <f t="shared" si="12"/>
        <v/>
      </c>
      <c r="T399" s="21" t="str">
        <f>IF(A399="","",IF(SUMIFS($M$2:M399,$I$2:I399,I399,$A$2:A399,A399)&lt;=asetukset!$B$2,"",SUMIFS($M$2:M399,$I$2:I399,I399,$A$2:A399,A399)-asetukset!$B$2))</f>
        <v/>
      </c>
    </row>
    <row r="400">
      <c r="A400" s="32"/>
      <c r="B400" s="26"/>
      <c r="C400" s="26"/>
      <c r="D400" s="15">
        <f t="shared" si="2"/>
        <v>0</v>
      </c>
      <c r="E400" s="15">
        <f t="shared" si="3"/>
        <v>0</v>
      </c>
      <c r="F400" s="15">
        <f t="shared" si="4"/>
        <v>0</v>
      </c>
      <c r="G400" s="15">
        <f t="shared" si="5"/>
        <v>0</v>
      </c>
      <c r="H400" s="18" t="str">
        <f t="shared" si="6"/>
        <v/>
      </c>
      <c r="I400" s="18" t="str">
        <f t="shared" si="7"/>
        <v/>
      </c>
      <c r="J400" s="18" t="str">
        <f t="shared" si="8"/>
        <v>-</v>
      </c>
      <c r="K400" s="27" t="str">
        <f t="shared" ref="K400:L400" si="410">IF(A400="","",WEEKDAY(B400,2))</f>
        <v/>
      </c>
      <c r="L400" s="27" t="str">
        <f t="shared" si="410"/>
        <v/>
      </c>
      <c r="M400" s="20">
        <f t="shared" si="10"/>
        <v>0</v>
      </c>
      <c r="N400" s="20">
        <f t="shared" si="14"/>
        <v>0</v>
      </c>
      <c r="O400" s="21" t="str">
        <f>IF(A400="","",IF(G400&gt;=asetukset!$B$3,G400-asetukset!$B$3,IF(AND(G400-E400&lt;=asetukset!$B$4,E400&gt;=asetukset!$B$3),1-E400,IF(AND(G400-E400&lt;=asetukset!$B$4,E400&lt;=asetukset!$B$3),asetukset!$B$6,0))))</f>
        <v/>
      </c>
      <c r="P400" s="20">
        <f>IF(F400&gt;D400,G400-asetukset!$B$5,IF(AND(D400=F400,E400&lt;=asetukset!$B$6),G400-E400,0))</f>
        <v>0</v>
      </c>
      <c r="Q400" s="19" t="str">
        <f>IF(and(K400=6,E400&gt;asetukset!$B$7),"", IF(and(K400&lt;&gt;6,L400=6,G400&lt;asetukset!$B$7),G400,IF(K400=6,asetukset!$B$7-E400,IF(K400=6,asetukset!$B$7-E400,IF(K400=6,asetukset!$B$7-E400,"")))))</f>
        <v/>
      </c>
      <c r="R400" s="19" t="str">
        <f t="shared" si="11"/>
        <v/>
      </c>
      <c r="S400" s="19" t="str">
        <f t="shared" si="12"/>
        <v/>
      </c>
      <c r="T400" s="21" t="str">
        <f>IF(A400="","",IF(SUMIFS($M$2:M400,$I$2:I400,I400,$A$2:A400,A400)&lt;=asetukset!$B$2,"",SUMIFS($M$2:M400,$I$2:I400,I400,$A$2:A400,A400)-asetukset!$B$2))</f>
        <v/>
      </c>
    </row>
    <row r="401">
      <c r="A401" s="32"/>
      <c r="B401" s="26"/>
      <c r="C401" s="26"/>
      <c r="D401" s="15">
        <f t="shared" si="2"/>
        <v>0</v>
      </c>
      <c r="E401" s="15">
        <f t="shared" si="3"/>
        <v>0</v>
      </c>
      <c r="F401" s="15">
        <f t="shared" si="4"/>
        <v>0</v>
      </c>
      <c r="G401" s="15">
        <f t="shared" si="5"/>
        <v>0</v>
      </c>
      <c r="H401" s="18" t="str">
        <f t="shared" si="6"/>
        <v/>
      </c>
      <c r="I401" s="18" t="str">
        <f t="shared" si="7"/>
        <v/>
      </c>
      <c r="J401" s="18" t="str">
        <f t="shared" si="8"/>
        <v>-</v>
      </c>
      <c r="K401" s="27" t="str">
        <f t="shared" ref="K401:L401" si="411">IF(A401="","",WEEKDAY(B401,2))</f>
        <v/>
      </c>
      <c r="L401" s="27" t="str">
        <f t="shared" si="411"/>
        <v/>
      </c>
      <c r="M401" s="20">
        <f t="shared" si="10"/>
        <v>0</v>
      </c>
      <c r="N401" s="20">
        <f t="shared" si="14"/>
        <v>0</v>
      </c>
      <c r="O401" s="21" t="str">
        <f>IF(A401="","",IF(G401&gt;=asetukset!$B$3,G401-asetukset!$B$3,IF(AND(G401-E401&lt;=asetukset!$B$4,E401&gt;=asetukset!$B$3),1-E401,IF(AND(G401-E401&lt;=asetukset!$B$4,E401&lt;=asetukset!$B$3),asetukset!$B$6,0))))</f>
        <v/>
      </c>
      <c r="P401" s="20">
        <f>IF(F401&gt;D401,G401-asetukset!$B$5,IF(AND(D401=F401,E401&lt;=asetukset!$B$6),G401-E401,0))</f>
        <v>0</v>
      </c>
      <c r="Q401" s="19" t="str">
        <f>IF(and(K401=6,E401&gt;asetukset!$B$7),"", IF(and(K401&lt;&gt;6,L401=6,G401&lt;asetukset!$B$7),G401,IF(K401=6,asetukset!$B$7-E401,IF(K401=6,asetukset!$B$7-E401,IF(K401=6,asetukset!$B$7-E401,"")))))</f>
        <v/>
      </c>
      <c r="R401" s="19" t="str">
        <f t="shared" si="11"/>
        <v/>
      </c>
      <c r="S401" s="19" t="str">
        <f t="shared" si="12"/>
        <v/>
      </c>
      <c r="T401" s="21" t="str">
        <f>IF(A401="","",IF(SUMIFS($M$2:M401,$I$2:I401,I401,$A$2:A401,A401)&lt;=asetukset!$B$2,"",SUMIFS($M$2:M401,$I$2:I401,I401,$A$2:A401,A401)-asetukset!$B$2))</f>
        <v/>
      </c>
    </row>
    <row r="402">
      <c r="A402" s="32"/>
      <c r="B402" s="26"/>
      <c r="C402" s="26"/>
      <c r="D402" s="15">
        <f t="shared" si="2"/>
        <v>0</v>
      </c>
      <c r="E402" s="15">
        <f t="shared" si="3"/>
        <v>0</v>
      </c>
      <c r="F402" s="15">
        <f t="shared" si="4"/>
        <v>0</v>
      </c>
      <c r="G402" s="15">
        <f t="shared" si="5"/>
        <v>0</v>
      </c>
      <c r="H402" s="18" t="str">
        <f t="shared" si="6"/>
        <v/>
      </c>
      <c r="I402" s="18" t="str">
        <f t="shared" si="7"/>
        <v/>
      </c>
      <c r="J402" s="18" t="str">
        <f t="shared" si="8"/>
        <v>-</v>
      </c>
      <c r="K402" s="27" t="str">
        <f t="shared" ref="K402:L402" si="412">IF(A402="","",WEEKDAY(B402,2))</f>
        <v/>
      </c>
      <c r="L402" s="27" t="str">
        <f t="shared" si="412"/>
        <v/>
      </c>
      <c r="M402" s="20">
        <f t="shared" si="10"/>
        <v>0</v>
      </c>
      <c r="N402" s="20">
        <f t="shared" si="14"/>
        <v>0</v>
      </c>
      <c r="O402" s="21" t="str">
        <f>IF(A402="","",IF(G402&gt;=asetukset!$B$3,G402-asetukset!$B$3,IF(AND(G402-E402&lt;=asetukset!$B$4,E402&gt;=asetukset!$B$3),1-E402,IF(AND(G402-E402&lt;=asetukset!$B$4,E402&lt;=asetukset!$B$3),asetukset!$B$6,0))))</f>
        <v/>
      </c>
      <c r="P402" s="20">
        <f>IF(F402&gt;D402,G402-asetukset!$B$5,IF(AND(D402=F402,E402&lt;=asetukset!$B$6),G402-E402,0))</f>
        <v>0</v>
      </c>
      <c r="Q402" s="19" t="str">
        <f>IF(and(K402=6,E402&gt;asetukset!$B$7),"", IF(and(K402&lt;&gt;6,L402=6,G402&lt;asetukset!$B$7),G402,IF(K402=6,asetukset!$B$7-E402,IF(K402=6,asetukset!$B$7-E402,IF(K402=6,asetukset!$B$7-E402,"")))))</f>
        <v/>
      </c>
      <c r="R402" s="19" t="str">
        <f t="shared" si="11"/>
        <v/>
      </c>
      <c r="S402" s="19" t="str">
        <f t="shared" si="12"/>
        <v/>
      </c>
      <c r="T402" s="21" t="str">
        <f>IF(A402="","",IF(SUMIFS($M$2:M402,$I$2:I402,I402,$A$2:A402,A402)&lt;=asetukset!$B$2,"",SUMIFS($M$2:M402,$I$2:I402,I402,$A$2:A402,A402)-asetukset!$B$2))</f>
        <v/>
      </c>
    </row>
    <row r="403">
      <c r="A403" s="32"/>
      <c r="B403" s="26"/>
      <c r="C403" s="26"/>
      <c r="D403" s="15">
        <f t="shared" si="2"/>
        <v>0</v>
      </c>
      <c r="E403" s="15">
        <f t="shared" si="3"/>
        <v>0</v>
      </c>
      <c r="F403" s="15">
        <f t="shared" si="4"/>
        <v>0</v>
      </c>
      <c r="G403" s="15">
        <f t="shared" si="5"/>
        <v>0</v>
      </c>
      <c r="H403" s="18" t="str">
        <f t="shared" si="6"/>
        <v/>
      </c>
      <c r="I403" s="18" t="str">
        <f t="shared" si="7"/>
        <v/>
      </c>
      <c r="J403" s="18" t="str">
        <f t="shared" si="8"/>
        <v>-</v>
      </c>
      <c r="K403" s="27" t="str">
        <f t="shared" ref="K403:L403" si="413">IF(A403="","",WEEKDAY(B403,2))</f>
        <v/>
      </c>
      <c r="L403" s="27" t="str">
        <f t="shared" si="413"/>
        <v/>
      </c>
      <c r="M403" s="20">
        <f t="shared" si="10"/>
        <v>0</v>
      </c>
      <c r="N403" s="20">
        <f t="shared" si="14"/>
        <v>0</v>
      </c>
      <c r="O403" s="21" t="str">
        <f>IF(A403="","",IF(G403&gt;=asetukset!$B$3,G403-asetukset!$B$3,IF(AND(G403-E403&lt;=asetukset!$B$4,E403&gt;=asetukset!$B$3),1-E403,IF(AND(G403-E403&lt;=asetukset!$B$4,E403&lt;=asetukset!$B$3),asetukset!$B$6,0))))</f>
        <v/>
      </c>
      <c r="P403" s="20">
        <f>IF(F403&gt;D403,G403-asetukset!$B$5,IF(AND(D403=F403,E403&lt;=asetukset!$B$6),G403-E403,0))</f>
        <v>0</v>
      </c>
      <c r="Q403" s="19" t="str">
        <f>IF(and(K403=6,E403&gt;asetukset!$B$7),"", IF(and(K403&lt;&gt;6,L403=6,G403&lt;asetukset!$B$7),G403,IF(K403=6,asetukset!$B$7-E403,IF(K403=6,asetukset!$B$7-E403,IF(K403=6,asetukset!$B$7-E403,"")))))</f>
        <v/>
      </c>
      <c r="R403" s="19" t="str">
        <f t="shared" si="11"/>
        <v/>
      </c>
      <c r="S403" s="19" t="str">
        <f t="shared" si="12"/>
        <v/>
      </c>
      <c r="T403" s="21" t="str">
        <f>IF(A403="","",IF(SUMIFS($M$2:M403,$I$2:I403,I403,$A$2:A403,A403)&lt;=asetukset!$B$2,"",SUMIFS($M$2:M403,$I$2:I403,I403,$A$2:A403,A403)-asetukset!$B$2))</f>
        <v/>
      </c>
    </row>
    <row r="404">
      <c r="A404" s="32"/>
      <c r="B404" s="26"/>
      <c r="C404" s="26"/>
      <c r="D404" s="15">
        <f t="shared" si="2"/>
        <v>0</v>
      </c>
      <c r="E404" s="15">
        <f t="shared" si="3"/>
        <v>0</v>
      </c>
      <c r="F404" s="15">
        <f t="shared" si="4"/>
        <v>0</v>
      </c>
      <c r="G404" s="15">
        <f t="shared" si="5"/>
        <v>0</v>
      </c>
      <c r="H404" s="18" t="str">
        <f t="shared" si="6"/>
        <v/>
      </c>
      <c r="I404" s="18" t="str">
        <f t="shared" si="7"/>
        <v/>
      </c>
      <c r="J404" s="18" t="str">
        <f t="shared" si="8"/>
        <v>-</v>
      </c>
      <c r="K404" s="27" t="str">
        <f t="shared" ref="K404:L404" si="414">IF(A404="","",WEEKDAY(B404,2))</f>
        <v/>
      </c>
      <c r="L404" s="27" t="str">
        <f t="shared" si="414"/>
        <v/>
      </c>
      <c r="M404" s="20">
        <f t="shared" si="10"/>
        <v>0</v>
      </c>
      <c r="N404" s="20">
        <f t="shared" si="14"/>
        <v>0</v>
      </c>
      <c r="O404" s="21" t="str">
        <f>IF(A404="","",IF(G404&gt;=asetukset!$B$3,G404-asetukset!$B$3,IF(AND(G404-E404&lt;=asetukset!$B$4,E404&gt;=asetukset!$B$3),1-E404,IF(AND(G404-E404&lt;=asetukset!$B$4,E404&lt;=asetukset!$B$3),asetukset!$B$6,0))))</f>
        <v/>
      </c>
      <c r="P404" s="20">
        <f>IF(F404&gt;D404,G404-asetukset!$B$5,IF(AND(D404=F404,E404&lt;=asetukset!$B$6),G404-E404,0))</f>
        <v>0</v>
      </c>
      <c r="Q404" s="19" t="str">
        <f>IF(and(K404=6,E404&gt;asetukset!$B$7),"", IF(and(K404&lt;&gt;6,L404=6,G404&lt;asetukset!$B$7),G404,IF(K404=6,asetukset!$B$7-E404,IF(K404=6,asetukset!$B$7-E404,IF(K404=6,asetukset!$B$7-E404,"")))))</f>
        <v/>
      </c>
      <c r="R404" s="19" t="str">
        <f t="shared" si="11"/>
        <v/>
      </c>
      <c r="S404" s="19" t="str">
        <f t="shared" si="12"/>
        <v/>
      </c>
      <c r="T404" s="21" t="str">
        <f>IF(A404="","",IF(SUMIFS($M$2:M404,$I$2:I404,I404,$A$2:A404,A404)&lt;=asetukset!$B$2,"",SUMIFS($M$2:M404,$I$2:I404,I404,$A$2:A404,A404)-asetukset!$B$2))</f>
        <v/>
      </c>
    </row>
    <row r="405">
      <c r="A405" s="32"/>
      <c r="B405" s="26"/>
      <c r="C405" s="26"/>
      <c r="D405" s="15">
        <f t="shared" si="2"/>
        <v>0</v>
      </c>
      <c r="E405" s="15">
        <f t="shared" si="3"/>
        <v>0</v>
      </c>
      <c r="F405" s="15">
        <f t="shared" si="4"/>
        <v>0</v>
      </c>
      <c r="G405" s="15">
        <f t="shared" si="5"/>
        <v>0</v>
      </c>
      <c r="H405" s="18" t="str">
        <f t="shared" si="6"/>
        <v/>
      </c>
      <c r="I405" s="18" t="str">
        <f t="shared" si="7"/>
        <v/>
      </c>
      <c r="J405" s="18" t="str">
        <f t="shared" si="8"/>
        <v>-</v>
      </c>
      <c r="K405" s="27" t="str">
        <f t="shared" ref="K405:L405" si="415">IF(A405="","",WEEKDAY(B405,2))</f>
        <v/>
      </c>
      <c r="L405" s="27" t="str">
        <f t="shared" si="415"/>
        <v/>
      </c>
      <c r="M405" s="20">
        <f t="shared" si="10"/>
        <v>0</v>
      </c>
      <c r="N405" s="20">
        <f t="shared" si="14"/>
        <v>0</v>
      </c>
      <c r="O405" s="21" t="str">
        <f>IF(A405="","",IF(G405&gt;=asetukset!$B$3,G405-asetukset!$B$3,IF(AND(G405-E405&lt;=asetukset!$B$4,E405&gt;=asetukset!$B$3),1-E405,IF(AND(G405-E405&lt;=asetukset!$B$4,E405&lt;=asetukset!$B$3),asetukset!$B$6,0))))</f>
        <v/>
      </c>
      <c r="P405" s="20">
        <f>IF(F405&gt;D405,G405-asetukset!$B$5,IF(AND(D405=F405,E405&lt;=asetukset!$B$6),G405-E405,0))</f>
        <v>0</v>
      </c>
      <c r="Q405" s="19" t="str">
        <f>IF(and(K405=6,E405&gt;asetukset!$B$7),"", IF(and(K405&lt;&gt;6,L405=6,G405&lt;asetukset!$B$7),G405,IF(K405=6,asetukset!$B$7-E405,IF(K405=6,asetukset!$B$7-E405,IF(K405=6,asetukset!$B$7-E405,"")))))</f>
        <v/>
      </c>
      <c r="R405" s="19" t="str">
        <f t="shared" si="11"/>
        <v/>
      </c>
      <c r="S405" s="19" t="str">
        <f t="shared" si="12"/>
        <v/>
      </c>
      <c r="T405" s="21" t="str">
        <f>IF(A405="","",IF(SUMIFS($M$2:M405,$I$2:I405,I405,$A$2:A405,A405)&lt;=asetukset!$B$2,"",SUMIFS($M$2:M405,$I$2:I405,I405,$A$2:A405,A405)-asetukset!$B$2))</f>
        <v/>
      </c>
    </row>
    <row r="406">
      <c r="A406" s="32"/>
      <c r="B406" s="26"/>
      <c r="C406" s="26"/>
      <c r="D406" s="15">
        <f t="shared" si="2"/>
        <v>0</v>
      </c>
      <c r="E406" s="15">
        <f t="shared" si="3"/>
        <v>0</v>
      </c>
      <c r="F406" s="15">
        <f t="shared" si="4"/>
        <v>0</v>
      </c>
      <c r="G406" s="15">
        <f t="shared" si="5"/>
        <v>0</v>
      </c>
      <c r="H406" s="18" t="str">
        <f t="shared" si="6"/>
        <v/>
      </c>
      <c r="I406" s="18" t="str">
        <f t="shared" si="7"/>
        <v/>
      </c>
      <c r="J406" s="18" t="str">
        <f t="shared" si="8"/>
        <v>-</v>
      </c>
      <c r="K406" s="27" t="str">
        <f t="shared" ref="K406:L406" si="416">IF(A406="","",WEEKDAY(B406,2))</f>
        <v/>
      </c>
      <c r="L406" s="27" t="str">
        <f t="shared" si="416"/>
        <v/>
      </c>
      <c r="M406" s="20">
        <f t="shared" si="10"/>
        <v>0</v>
      </c>
      <c r="N406" s="20">
        <f t="shared" si="14"/>
        <v>0</v>
      </c>
      <c r="O406" s="21" t="str">
        <f>IF(A406="","",IF(G406&gt;=asetukset!$B$3,G406-asetukset!$B$3,IF(AND(G406-E406&lt;=asetukset!$B$4,E406&gt;=asetukset!$B$3),1-E406,IF(AND(G406-E406&lt;=asetukset!$B$4,E406&lt;=asetukset!$B$3),asetukset!$B$6,0))))</f>
        <v/>
      </c>
      <c r="P406" s="20">
        <f>IF(F406&gt;D406,G406-asetukset!$B$5,IF(AND(D406=F406,E406&lt;=asetukset!$B$6),G406-E406,0))</f>
        <v>0</v>
      </c>
      <c r="Q406" s="19" t="str">
        <f>IF(and(K406=6,E406&gt;asetukset!$B$7),"", IF(and(K406&lt;&gt;6,L406=6,G406&lt;asetukset!$B$7),G406,IF(K406=6,asetukset!$B$7-E406,IF(K406=6,asetukset!$B$7-E406,IF(K406=6,asetukset!$B$7-E406,"")))))</f>
        <v/>
      </c>
      <c r="R406" s="19" t="str">
        <f t="shared" si="11"/>
        <v/>
      </c>
      <c r="S406" s="19" t="str">
        <f t="shared" si="12"/>
        <v/>
      </c>
      <c r="T406" s="21" t="str">
        <f>IF(A406="","",IF(SUMIFS($M$2:M406,$I$2:I406,I406,$A$2:A406,A406)&lt;=asetukset!$B$2,"",SUMIFS($M$2:M406,$I$2:I406,I406,$A$2:A406,A406)-asetukset!$B$2))</f>
        <v/>
      </c>
    </row>
    <row r="407">
      <c r="A407" s="32"/>
      <c r="B407" s="26"/>
      <c r="C407" s="26"/>
      <c r="D407" s="15">
        <f t="shared" si="2"/>
        <v>0</v>
      </c>
      <c r="E407" s="15">
        <f t="shared" si="3"/>
        <v>0</v>
      </c>
      <c r="F407" s="15">
        <f t="shared" si="4"/>
        <v>0</v>
      </c>
      <c r="G407" s="15">
        <f t="shared" si="5"/>
        <v>0</v>
      </c>
      <c r="H407" s="18" t="str">
        <f t="shared" si="6"/>
        <v/>
      </c>
      <c r="I407" s="18" t="str">
        <f t="shared" si="7"/>
        <v/>
      </c>
      <c r="J407" s="18" t="str">
        <f t="shared" si="8"/>
        <v>-</v>
      </c>
      <c r="K407" s="27" t="str">
        <f t="shared" ref="K407:L407" si="417">IF(A407="","",WEEKDAY(B407,2))</f>
        <v/>
      </c>
      <c r="L407" s="27" t="str">
        <f t="shared" si="417"/>
        <v/>
      </c>
      <c r="M407" s="20">
        <f t="shared" si="10"/>
        <v>0</v>
      </c>
      <c r="N407" s="20">
        <f t="shared" si="14"/>
        <v>0</v>
      </c>
      <c r="O407" s="21" t="str">
        <f>IF(A407="","",IF(G407&gt;=asetukset!$B$3,G407-asetukset!$B$3,IF(AND(G407-E407&lt;=asetukset!$B$4,E407&gt;=asetukset!$B$3),1-E407,IF(AND(G407-E407&lt;=asetukset!$B$4,E407&lt;=asetukset!$B$3),asetukset!$B$6,0))))</f>
        <v/>
      </c>
      <c r="P407" s="20">
        <f>IF(F407&gt;D407,G407-asetukset!$B$5,IF(AND(D407=F407,E407&lt;=asetukset!$B$6),G407-E407,0))</f>
        <v>0</v>
      </c>
      <c r="Q407" s="19" t="str">
        <f>IF(and(K407=6,E407&gt;asetukset!$B$7),"", IF(and(K407&lt;&gt;6,L407=6,G407&lt;asetukset!$B$7),G407,IF(K407=6,asetukset!$B$7-E407,IF(K407=6,asetukset!$B$7-E407,IF(K407=6,asetukset!$B$7-E407,"")))))</f>
        <v/>
      </c>
      <c r="R407" s="19" t="str">
        <f t="shared" si="11"/>
        <v/>
      </c>
      <c r="S407" s="19" t="str">
        <f t="shared" si="12"/>
        <v/>
      </c>
      <c r="T407" s="21" t="str">
        <f>IF(A407="","",IF(SUMIFS($M$2:M407,$I$2:I407,I407,$A$2:A407,A407)&lt;=asetukset!$B$2,"",SUMIFS($M$2:M407,$I$2:I407,I407,$A$2:A407,A407)-asetukset!$B$2))</f>
        <v/>
      </c>
    </row>
    <row r="408">
      <c r="A408" s="32"/>
      <c r="B408" s="26"/>
      <c r="C408" s="26"/>
      <c r="D408" s="15">
        <f t="shared" si="2"/>
        <v>0</v>
      </c>
      <c r="E408" s="15">
        <f t="shared" si="3"/>
        <v>0</v>
      </c>
      <c r="F408" s="15">
        <f t="shared" si="4"/>
        <v>0</v>
      </c>
      <c r="G408" s="15">
        <f t="shared" si="5"/>
        <v>0</v>
      </c>
      <c r="H408" s="18" t="str">
        <f t="shared" si="6"/>
        <v/>
      </c>
      <c r="I408" s="18" t="str">
        <f t="shared" si="7"/>
        <v/>
      </c>
      <c r="J408" s="18" t="str">
        <f t="shared" si="8"/>
        <v>-</v>
      </c>
      <c r="K408" s="27" t="str">
        <f t="shared" ref="K408:L408" si="418">IF(A408="","",WEEKDAY(B408,2))</f>
        <v/>
      </c>
      <c r="L408" s="27" t="str">
        <f t="shared" si="418"/>
        <v/>
      </c>
      <c r="M408" s="20">
        <f t="shared" si="10"/>
        <v>0</v>
      </c>
      <c r="N408" s="20">
        <f t="shared" si="14"/>
        <v>0</v>
      </c>
      <c r="O408" s="21" t="str">
        <f>IF(A408="","",IF(G408&gt;=asetukset!$B$3,G408-asetukset!$B$3,IF(AND(G408-E408&lt;=asetukset!$B$4,E408&gt;=asetukset!$B$3),1-E408,IF(AND(G408-E408&lt;=asetukset!$B$4,E408&lt;=asetukset!$B$3),asetukset!$B$6,0))))</f>
        <v/>
      </c>
      <c r="P408" s="20">
        <f>IF(F408&gt;D408,G408-asetukset!$B$5,IF(AND(D408=F408,E408&lt;=asetukset!$B$6),G408-E408,0))</f>
        <v>0</v>
      </c>
      <c r="Q408" s="19" t="str">
        <f>IF(and(K408=6,E408&gt;asetukset!$B$7),"", IF(and(K408&lt;&gt;6,L408=6,G408&lt;asetukset!$B$7),G408,IF(K408=6,asetukset!$B$7-E408,IF(K408=6,asetukset!$B$7-E408,IF(K408=6,asetukset!$B$7-E408,"")))))</f>
        <v/>
      </c>
      <c r="R408" s="19" t="str">
        <f t="shared" si="11"/>
        <v/>
      </c>
      <c r="S408" s="19" t="str">
        <f t="shared" si="12"/>
        <v/>
      </c>
      <c r="T408" s="21" t="str">
        <f>IF(A408="","",IF(SUMIFS($M$2:M408,$I$2:I408,I408,$A$2:A408,A408)&lt;=asetukset!$B$2,"",SUMIFS($M$2:M408,$I$2:I408,I408,$A$2:A408,A408)-asetukset!$B$2))</f>
        <v/>
      </c>
    </row>
    <row r="409">
      <c r="A409" s="32"/>
      <c r="B409" s="26"/>
      <c r="C409" s="26"/>
      <c r="D409" s="15">
        <f t="shared" si="2"/>
        <v>0</v>
      </c>
      <c r="E409" s="15">
        <f t="shared" si="3"/>
        <v>0</v>
      </c>
      <c r="F409" s="15">
        <f t="shared" si="4"/>
        <v>0</v>
      </c>
      <c r="G409" s="15">
        <f t="shared" si="5"/>
        <v>0</v>
      </c>
      <c r="H409" s="18" t="str">
        <f t="shared" si="6"/>
        <v/>
      </c>
      <c r="I409" s="18" t="str">
        <f t="shared" si="7"/>
        <v/>
      </c>
      <c r="J409" s="18" t="str">
        <f t="shared" si="8"/>
        <v>-</v>
      </c>
      <c r="K409" s="27" t="str">
        <f t="shared" ref="K409:L409" si="419">IF(A409="","",WEEKDAY(B409,2))</f>
        <v/>
      </c>
      <c r="L409" s="27" t="str">
        <f t="shared" si="419"/>
        <v/>
      </c>
      <c r="M409" s="20">
        <f t="shared" si="10"/>
        <v>0</v>
      </c>
      <c r="N409" s="20">
        <f t="shared" si="14"/>
        <v>0</v>
      </c>
      <c r="O409" s="21" t="str">
        <f>IF(A409="","",IF(G409&gt;=asetukset!$B$3,G409-asetukset!$B$3,IF(AND(G409-E409&lt;=asetukset!$B$4,E409&gt;=asetukset!$B$3),1-E409,IF(AND(G409-E409&lt;=asetukset!$B$4,E409&lt;=asetukset!$B$3),asetukset!$B$6,0))))</f>
        <v/>
      </c>
      <c r="P409" s="20">
        <f>IF(F409&gt;D409,G409-asetukset!$B$5,IF(AND(D409=F409,E409&lt;=asetukset!$B$6),G409-E409,0))</f>
        <v>0</v>
      </c>
      <c r="Q409" s="19" t="str">
        <f>IF(and(K409=6,E409&gt;asetukset!$B$7),"", IF(and(K409&lt;&gt;6,L409=6,G409&lt;asetukset!$B$7),G409,IF(K409=6,asetukset!$B$7-E409,IF(K409=6,asetukset!$B$7-E409,IF(K409=6,asetukset!$B$7-E409,"")))))</f>
        <v/>
      </c>
      <c r="R409" s="19" t="str">
        <f t="shared" si="11"/>
        <v/>
      </c>
      <c r="S409" s="19" t="str">
        <f t="shared" si="12"/>
        <v/>
      </c>
      <c r="T409" s="21" t="str">
        <f>IF(A409="","",IF(SUMIFS($M$2:M409,$I$2:I409,I409,$A$2:A409,A409)&lt;=asetukset!$B$2,"",SUMIFS($M$2:M409,$I$2:I409,I409,$A$2:A409,A409)-asetukset!$B$2))</f>
        <v/>
      </c>
    </row>
    <row r="410">
      <c r="A410" s="32"/>
      <c r="B410" s="26"/>
      <c r="C410" s="26"/>
      <c r="D410" s="15">
        <f t="shared" si="2"/>
        <v>0</v>
      </c>
      <c r="E410" s="15">
        <f t="shared" si="3"/>
        <v>0</v>
      </c>
      <c r="F410" s="15">
        <f t="shared" si="4"/>
        <v>0</v>
      </c>
      <c r="G410" s="15">
        <f t="shared" si="5"/>
        <v>0</v>
      </c>
      <c r="H410" s="18" t="str">
        <f t="shared" si="6"/>
        <v/>
      </c>
      <c r="I410" s="18" t="str">
        <f t="shared" si="7"/>
        <v/>
      </c>
      <c r="J410" s="18" t="str">
        <f t="shared" si="8"/>
        <v>-</v>
      </c>
      <c r="K410" s="27" t="str">
        <f t="shared" ref="K410:L410" si="420">IF(A410="","",WEEKDAY(B410,2))</f>
        <v/>
      </c>
      <c r="L410" s="27" t="str">
        <f t="shared" si="420"/>
        <v/>
      </c>
      <c r="M410" s="20">
        <f t="shared" si="10"/>
        <v>0</v>
      </c>
      <c r="N410" s="20">
        <f t="shared" si="14"/>
        <v>0</v>
      </c>
      <c r="O410" s="21" t="str">
        <f>IF(A410="","",IF(G410&gt;=asetukset!$B$3,G410-asetukset!$B$3,IF(AND(G410-E410&lt;=asetukset!$B$4,E410&gt;=asetukset!$B$3),1-E410,IF(AND(G410-E410&lt;=asetukset!$B$4,E410&lt;=asetukset!$B$3),asetukset!$B$6,0))))</f>
        <v/>
      </c>
      <c r="P410" s="20">
        <f>IF(F410&gt;D410,G410-asetukset!$B$5,IF(AND(D410=F410,E410&lt;=asetukset!$B$6),G410-E410,0))</f>
        <v>0</v>
      </c>
      <c r="Q410" s="19" t="str">
        <f>IF(and(K410=6,E410&gt;asetukset!$B$7),"", IF(and(K410&lt;&gt;6,L410=6,G410&lt;asetukset!$B$7),G410,IF(K410=6,asetukset!$B$7-E410,IF(K410=6,asetukset!$B$7-E410,IF(K410=6,asetukset!$B$7-E410,"")))))</f>
        <v/>
      </c>
      <c r="R410" s="19" t="str">
        <f t="shared" si="11"/>
        <v/>
      </c>
      <c r="S410" s="19" t="str">
        <f t="shared" si="12"/>
        <v/>
      </c>
      <c r="T410" s="21" t="str">
        <f>IF(A410="","",IF(SUMIFS($M$2:M410,$I$2:I410,I410,$A$2:A410,A410)&lt;=asetukset!$B$2,"",SUMIFS($M$2:M410,$I$2:I410,I410,$A$2:A410,A410)-asetukset!$B$2))</f>
        <v/>
      </c>
    </row>
    <row r="411">
      <c r="A411" s="32"/>
      <c r="B411" s="26"/>
      <c r="C411" s="26"/>
      <c r="D411" s="15">
        <f t="shared" si="2"/>
        <v>0</v>
      </c>
      <c r="E411" s="15">
        <f t="shared" si="3"/>
        <v>0</v>
      </c>
      <c r="F411" s="15">
        <f t="shared" si="4"/>
        <v>0</v>
      </c>
      <c r="G411" s="15">
        <f t="shared" si="5"/>
        <v>0</v>
      </c>
      <c r="H411" s="18" t="str">
        <f t="shared" si="6"/>
        <v/>
      </c>
      <c r="I411" s="18" t="str">
        <f t="shared" si="7"/>
        <v/>
      </c>
      <c r="J411" s="18" t="str">
        <f t="shared" si="8"/>
        <v>-</v>
      </c>
      <c r="K411" s="27" t="str">
        <f t="shared" ref="K411:L411" si="421">IF(A411="","",WEEKDAY(B411,2))</f>
        <v/>
      </c>
      <c r="L411" s="27" t="str">
        <f t="shared" si="421"/>
        <v/>
      </c>
      <c r="M411" s="20">
        <f t="shared" si="10"/>
        <v>0</v>
      </c>
      <c r="N411" s="20">
        <f t="shared" si="14"/>
        <v>0</v>
      </c>
      <c r="O411" s="21" t="str">
        <f>IF(A411="","",IF(G411&gt;=asetukset!$B$3,G411-asetukset!$B$3,IF(AND(G411-E411&lt;=asetukset!$B$4,E411&gt;=asetukset!$B$3),1-E411,IF(AND(G411-E411&lt;=asetukset!$B$4,E411&lt;=asetukset!$B$3),asetukset!$B$6,0))))</f>
        <v/>
      </c>
      <c r="P411" s="20">
        <f>IF(F411&gt;D411,G411-asetukset!$B$5,IF(AND(D411=F411,E411&lt;=asetukset!$B$6),G411-E411,0))</f>
        <v>0</v>
      </c>
      <c r="Q411" s="19" t="str">
        <f>IF(and(K411=6,E411&gt;asetukset!$B$7),"", IF(and(K411&lt;&gt;6,L411=6,G411&lt;asetukset!$B$7),G411,IF(K411=6,asetukset!$B$7-E411,IF(K411=6,asetukset!$B$7-E411,IF(K411=6,asetukset!$B$7-E411,"")))))</f>
        <v/>
      </c>
      <c r="R411" s="19" t="str">
        <f t="shared" si="11"/>
        <v/>
      </c>
      <c r="S411" s="19" t="str">
        <f t="shared" si="12"/>
        <v/>
      </c>
      <c r="T411" s="21" t="str">
        <f>IF(A411="","",IF(SUMIFS($M$2:M411,$I$2:I411,I411,$A$2:A411,A411)&lt;=asetukset!$B$2,"",SUMIFS($M$2:M411,$I$2:I411,I411,$A$2:A411,A411)-asetukset!$B$2))</f>
        <v/>
      </c>
    </row>
    <row r="412">
      <c r="A412" s="32"/>
      <c r="B412" s="26"/>
      <c r="C412" s="26"/>
      <c r="D412" s="15">
        <f t="shared" si="2"/>
        <v>0</v>
      </c>
      <c r="E412" s="15">
        <f t="shared" si="3"/>
        <v>0</v>
      </c>
      <c r="F412" s="15">
        <f t="shared" si="4"/>
        <v>0</v>
      </c>
      <c r="G412" s="15">
        <f t="shared" si="5"/>
        <v>0</v>
      </c>
      <c r="H412" s="18" t="str">
        <f t="shared" si="6"/>
        <v/>
      </c>
      <c r="I412" s="18" t="str">
        <f t="shared" si="7"/>
        <v/>
      </c>
      <c r="J412" s="18" t="str">
        <f t="shared" si="8"/>
        <v>-</v>
      </c>
      <c r="K412" s="27" t="str">
        <f t="shared" ref="K412:L412" si="422">IF(A412="","",WEEKDAY(B412,2))</f>
        <v/>
      </c>
      <c r="L412" s="27" t="str">
        <f t="shared" si="422"/>
        <v/>
      </c>
      <c r="M412" s="20">
        <f t="shared" si="10"/>
        <v>0</v>
      </c>
      <c r="N412" s="20">
        <f t="shared" si="14"/>
        <v>0</v>
      </c>
      <c r="O412" s="21" t="str">
        <f>IF(A412="","",IF(G412&gt;=asetukset!$B$3,G412-asetukset!$B$3,IF(AND(G412-E412&lt;=asetukset!$B$4,E412&gt;=asetukset!$B$3),1-E412,IF(AND(G412-E412&lt;=asetukset!$B$4,E412&lt;=asetukset!$B$3),asetukset!$B$6,0))))</f>
        <v/>
      </c>
      <c r="P412" s="20">
        <f>IF(F412&gt;D412,G412-asetukset!$B$5,IF(AND(D412=F412,E412&lt;=asetukset!$B$6),G412-E412,0))</f>
        <v>0</v>
      </c>
      <c r="Q412" s="19" t="str">
        <f>IF(and(K412=6,E412&gt;asetukset!$B$7),"", IF(and(K412&lt;&gt;6,L412=6,G412&lt;asetukset!$B$7),G412,IF(K412=6,asetukset!$B$7-E412,IF(K412=6,asetukset!$B$7-E412,IF(K412=6,asetukset!$B$7-E412,"")))))</f>
        <v/>
      </c>
      <c r="R412" s="19" t="str">
        <f t="shared" si="11"/>
        <v/>
      </c>
      <c r="S412" s="19" t="str">
        <f t="shared" si="12"/>
        <v/>
      </c>
      <c r="T412" s="21" t="str">
        <f>IF(A412="","",IF(SUMIFS($M$2:M412,$I$2:I412,I412,$A$2:A412,A412)&lt;=asetukset!$B$2,"",SUMIFS($M$2:M412,$I$2:I412,I412,$A$2:A412,A412)-asetukset!$B$2))</f>
        <v/>
      </c>
    </row>
    <row r="413">
      <c r="A413" s="32"/>
      <c r="B413" s="26"/>
      <c r="C413" s="26"/>
      <c r="D413" s="15">
        <f t="shared" si="2"/>
        <v>0</v>
      </c>
      <c r="E413" s="15">
        <f t="shared" si="3"/>
        <v>0</v>
      </c>
      <c r="F413" s="15">
        <f t="shared" si="4"/>
        <v>0</v>
      </c>
      <c r="G413" s="15">
        <f t="shared" si="5"/>
        <v>0</v>
      </c>
      <c r="H413" s="18" t="str">
        <f t="shared" si="6"/>
        <v/>
      </c>
      <c r="I413" s="18" t="str">
        <f t="shared" si="7"/>
        <v/>
      </c>
      <c r="J413" s="18" t="str">
        <f t="shared" si="8"/>
        <v>-</v>
      </c>
      <c r="K413" s="27" t="str">
        <f t="shared" ref="K413:L413" si="423">IF(A413="","",WEEKDAY(B413,2))</f>
        <v/>
      </c>
      <c r="L413" s="27" t="str">
        <f t="shared" si="423"/>
        <v/>
      </c>
      <c r="M413" s="20">
        <f t="shared" si="10"/>
        <v>0</v>
      </c>
      <c r="N413" s="20">
        <f t="shared" si="14"/>
        <v>0</v>
      </c>
      <c r="O413" s="21" t="str">
        <f>IF(A413="","",IF(G413&gt;=asetukset!$B$3,G413-asetukset!$B$3,IF(AND(G413-E413&lt;=asetukset!$B$4,E413&gt;=asetukset!$B$3),1-E413,IF(AND(G413-E413&lt;=asetukset!$B$4,E413&lt;=asetukset!$B$3),asetukset!$B$6,0))))</f>
        <v/>
      </c>
      <c r="P413" s="20">
        <f>IF(F413&gt;D413,G413-asetukset!$B$5,IF(AND(D413=F413,E413&lt;=asetukset!$B$6),G413-E413,0))</f>
        <v>0</v>
      </c>
      <c r="Q413" s="19" t="str">
        <f>IF(and(K413=6,E413&gt;asetukset!$B$7),"", IF(and(K413&lt;&gt;6,L413=6,G413&lt;asetukset!$B$7),G413,IF(K413=6,asetukset!$B$7-E413,IF(K413=6,asetukset!$B$7-E413,IF(K413=6,asetukset!$B$7-E413,"")))))</f>
        <v/>
      </c>
      <c r="R413" s="19" t="str">
        <f t="shared" si="11"/>
        <v/>
      </c>
      <c r="S413" s="19" t="str">
        <f t="shared" si="12"/>
        <v/>
      </c>
      <c r="T413" s="21" t="str">
        <f>IF(A413="","",IF(SUMIFS($M$2:M413,$I$2:I413,I413,$A$2:A413,A413)&lt;=asetukset!$B$2,"",SUMIFS($M$2:M413,$I$2:I413,I413,$A$2:A413,A413)-asetukset!$B$2))</f>
        <v/>
      </c>
    </row>
    <row r="414">
      <c r="A414" s="32"/>
      <c r="B414" s="26"/>
      <c r="C414" s="26"/>
      <c r="D414" s="15">
        <f t="shared" si="2"/>
        <v>0</v>
      </c>
      <c r="E414" s="15">
        <f t="shared" si="3"/>
        <v>0</v>
      </c>
      <c r="F414" s="15">
        <f t="shared" si="4"/>
        <v>0</v>
      </c>
      <c r="G414" s="15">
        <f t="shared" si="5"/>
        <v>0</v>
      </c>
      <c r="H414" s="18" t="str">
        <f t="shared" si="6"/>
        <v/>
      </c>
      <c r="I414" s="18" t="str">
        <f t="shared" si="7"/>
        <v/>
      </c>
      <c r="J414" s="18" t="str">
        <f t="shared" si="8"/>
        <v>-</v>
      </c>
      <c r="K414" s="27" t="str">
        <f t="shared" ref="K414:L414" si="424">IF(A414="","",WEEKDAY(B414,2))</f>
        <v/>
      </c>
      <c r="L414" s="27" t="str">
        <f t="shared" si="424"/>
        <v/>
      </c>
      <c r="M414" s="20">
        <f t="shared" si="10"/>
        <v>0</v>
      </c>
      <c r="N414" s="20">
        <f t="shared" si="14"/>
        <v>0</v>
      </c>
      <c r="O414" s="21" t="str">
        <f>IF(A414="","",IF(G414&gt;=asetukset!$B$3,G414-asetukset!$B$3,IF(AND(G414-E414&lt;=asetukset!$B$4,E414&gt;=asetukset!$B$3),1-E414,IF(AND(G414-E414&lt;=asetukset!$B$4,E414&lt;=asetukset!$B$3),asetukset!$B$6,0))))</f>
        <v/>
      </c>
      <c r="P414" s="20">
        <f>IF(F414&gt;D414,G414-asetukset!$B$5,IF(AND(D414=F414,E414&lt;=asetukset!$B$6),G414-E414,0))</f>
        <v>0</v>
      </c>
      <c r="Q414" s="19" t="str">
        <f>IF(and(K414=6,E414&gt;asetukset!$B$7),"", IF(and(K414&lt;&gt;6,L414=6,G414&lt;asetukset!$B$7),G414,IF(K414=6,asetukset!$B$7-E414,IF(K414=6,asetukset!$B$7-E414,IF(K414=6,asetukset!$B$7-E414,"")))))</f>
        <v/>
      </c>
      <c r="R414" s="19" t="str">
        <f t="shared" si="11"/>
        <v/>
      </c>
      <c r="S414" s="19" t="str">
        <f t="shared" si="12"/>
        <v/>
      </c>
      <c r="T414" s="21" t="str">
        <f>IF(A414="","",IF(SUMIFS($M$2:M414,$I$2:I414,I414,$A$2:A414,A414)&lt;=asetukset!$B$2,"",SUMIFS($M$2:M414,$I$2:I414,I414,$A$2:A414,A414)-asetukset!$B$2))</f>
        <v/>
      </c>
    </row>
    <row r="415">
      <c r="A415" s="32"/>
      <c r="B415" s="26"/>
      <c r="C415" s="26"/>
      <c r="D415" s="15">
        <f t="shared" si="2"/>
        <v>0</v>
      </c>
      <c r="E415" s="15">
        <f t="shared" si="3"/>
        <v>0</v>
      </c>
      <c r="F415" s="15">
        <f t="shared" si="4"/>
        <v>0</v>
      </c>
      <c r="G415" s="15">
        <f t="shared" si="5"/>
        <v>0</v>
      </c>
      <c r="H415" s="18" t="str">
        <f t="shared" si="6"/>
        <v/>
      </c>
      <c r="I415" s="18" t="str">
        <f t="shared" si="7"/>
        <v/>
      </c>
      <c r="J415" s="18" t="str">
        <f t="shared" si="8"/>
        <v>-</v>
      </c>
      <c r="K415" s="27" t="str">
        <f t="shared" ref="K415:L415" si="425">IF(A415="","",WEEKDAY(B415,2))</f>
        <v/>
      </c>
      <c r="L415" s="27" t="str">
        <f t="shared" si="425"/>
        <v/>
      </c>
      <c r="M415" s="20">
        <f t="shared" si="10"/>
        <v>0</v>
      </c>
      <c r="N415" s="20">
        <f t="shared" si="14"/>
        <v>0</v>
      </c>
      <c r="O415" s="21" t="str">
        <f>IF(A415="","",IF(G415&gt;=asetukset!$B$3,G415-asetukset!$B$3,IF(AND(G415-E415&lt;=asetukset!$B$4,E415&gt;=asetukset!$B$3),1-E415,IF(AND(G415-E415&lt;=asetukset!$B$4,E415&lt;=asetukset!$B$3),asetukset!$B$6,0))))</f>
        <v/>
      </c>
      <c r="P415" s="20">
        <f>IF(F415&gt;D415,G415-asetukset!$B$5,IF(AND(D415=F415,E415&lt;=asetukset!$B$6),G415-E415,0))</f>
        <v>0</v>
      </c>
      <c r="Q415" s="19" t="str">
        <f>IF(and(K415=6,E415&gt;asetukset!$B$7),"", IF(and(K415&lt;&gt;6,L415=6,G415&lt;asetukset!$B$7),G415,IF(K415=6,asetukset!$B$7-E415,IF(K415=6,asetukset!$B$7-E415,IF(K415=6,asetukset!$B$7-E415,"")))))</f>
        <v/>
      </c>
      <c r="R415" s="19" t="str">
        <f t="shared" si="11"/>
        <v/>
      </c>
      <c r="S415" s="19" t="str">
        <f t="shared" si="12"/>
        <v/>
      </c>
      <c r="T415" s="21" t="str">
        <f>IF(A415="","",IF(SUMIFS($M$2:M415,$I$2:I415,I415,$A$2:A415,A415)&lt;=asetukset!$B$2,"",SUMIFS($M$2:M415,$I$2:I415,I415,$A$2:A415,A415)-asetukset!$B$2))</f>
        <v/>
      </c>
    </row>
    <row r="416">
      <c r="A416" s="32"/>
      <c r="B416" s="26"/>
      <c r="C416" s="26"/>
      <c r="D416" s="15">
        <f t="shared" si="2"/>
        <v>0</v>
      </c>
      <c r="E416" s="15">
        <f t="shared" si="3"/>
        <v>0</v>
      </c>
      <c r="F416" s="15">
        <f t="shared" si="4"/>
        <v>0</v>
      </c>
      <c r="G416" s="15">
        <f t="shared" si="5"/>
        <v>0</v>
      </c>
      <c r="H416" s="18" t="str">
        <f t="shared" si="6"/>
        <v/>
      </c>
      <c r="I416" s="18" t="str">
        <f t="shared" si="7"/>
        <v/>
      </c>
      <c r="J416" s="18" t="str">
        <f t="shared" si="8"/>
        <v>-</v>
      </c>
      <c r="K416" s="27" t="str">
        <f t="shared" ref="K416:L416" si="426">IF(A416="","",WEEKDAY(B416,2))</f>
        <v/>
      </c>
      <c r="L416" s="27" t="str">
        <f t="shared" si="426"/>
        <v/>
      </c>
      <c r="M416" s="20">
        <f t="shared" si="10"/>
        <v>0</v>
      </c>
      <c r="N416" s="20">
        <f t="shared" si="14"/>
        <v>0</v>
      </c>
      <c r="O416" s="21" t="str">
        <f>IF(A416="","",IF(G416&gt;=asetukset!$B$3,G416-asetukset!$B$3,IF(AND(G416-E416&lt;=asetukset!$B$4,E416&gt;=asetukset!$B$3),1-E416,IF(AND(G416-E416&lt;=asetukset!$B$4,E416&lt;=asetukset!$B$3),asetukset!$B$6,0))))</f>
        <v/>
      </c>
      <c r="P416" s="20">
        <f>IF(F416&gt;D416,G416-asetukset!$B$5,IF(AND(D416=F416,E416&lt;=asetukset!$B$6),G416-E416,0))</f>
        <v>0</v>
      </c>
      <c r="Q416" s="19" t="str">
        <f>IF(and(K416=6,E416&gt;asetukset!$B$7),"", IF(and(K416&lt;&gt;6,L416=6,G416&lt;asetukset!$B$7),G416,IF(K416=6,asetukset!$B$7-E416,IF(K416=6,asetukset!$B$7-E416,IF(K416=6,asetukset!$B$7-E416,"")))))</f>
        <v/>
      </c>
      <c r="R416" s="19" t="str">
        <f t="shared" si="11"/>
        <v/>
      </c>
      <c r="S416" s="19" t="str">
        <f t="shared" si="12"/>
        <v/>
      </c>
      <c r="T416" s="21" t="str">
        <f>IF(A416="","",IF(SUMIFS($M$2:M416,$I$2:I416,I416,$A$2:A416,A416)&lt;=asetukset!$B$2,"",SUMIFS($M$2:M416,$I$2:I416,I416,$A$2:A416,A416)-asetukset!$B$2))</f>
        <v/>
      </c>
    </row>
    <row r="417">
      <c r="A417" s="32"/>
      <c r="B417" s="26"/>
      <c r="C417" s="26"/>
      <c r="D417" s="15">
        <f t="shared" si="2"/>
        <v>0</v>
      </c>
      <c r="E417" s="15">
        <f t="shared" si="3"/>
        <v>0</v>
      </c>
      <c r="F417" s="15">
        <f t="shared" si="4"/>
        <v>0</v>
      </c>
      <c r="G417" s="15">
        <f t="shared" si="5"/>
        <v>0</v>
      </c>
      <c r="H417" s="18" t="str">
        <f t="shared" si="6"/>
        <v/>
      </c>
      <c r="I417" s="18" t="str">
        <f t="shared" si="7"/>
        <v/>
      </c>
      <c r="J417" s="18" t="str">
        <f t="shared" si="8"/>
        <v>-</v>
      </c>
      <c r="K417" s="27" t="str">
        <f t="shared" ref="K417:L417" si="427">IF(A417="","",WEEKDAY(B417,2))</f>
        <v/>
      </c>
      <c r="L417" s="27" t="str">
        <f t="shared" si="427"/>
        <v/>
      </c>
      <c r="M417" s="20">
        <f t="shared" si="10"/>
        <v>0</v>
      </c>
      <c r="N417" s="20">
        <f t="shared" si="14"/>
        <v>0</v>
      </c>
      <c r="O417" s="21" t="str">
        <f>IF(A417="","",IF(G417&gt;=asetukset!$B$3,G417-asetukset!$B$3,IF(AND(G417-E417&lt;=asetukset!$B$4,E417&gt;=asetukset!$B$3),1-E417,IF(AND(G417-E417&lt;=asetukset!$B$4,E417&lt;=asetukset!$B$3),asetukset!$B$6,0))))</f>
        <v/>
      </c>
      <c r="P417" s="20">
        <f>IF(F417&gt;D417,G417-asetukset!$B$5,IF(AND(D417=F417,E417&lt;=asetukset!$B$6),G417-E417,0))</f>
        <v>0</v>
      </c>
      <c r="Q417" s="19" t="str">
        <f>IF(and(K417=6,E417&gt;asetukset!$B$7),"", IF(and(K417&lt;&gt;6,L417=6,G417&lt;asetukset!$B$7),G417,IF(K417=6,asetukset!$B$7-E417,IF(K417=6,asetukset!$B$7-E417,IF(K417=6,asetukset!$B$7-E417,"")))))</f>
        <v/>
      </c>
      <c r="R417" s="19" t="str">
        <f t="shared" si="11"/>
        <v/>
      </c>
      <c r="S417" s="19" t="str">
        <f t="shared" si="12"/>
        <v/>
      </c>
      <c r="T417" s="21" t="str">
        <f>IF(A417="","",IF(SUMIFS($M$2:M417,$I$2:I417,I417,$A$2:A417,A417)&lt;=asetukset!$B$2,"",SUMIFS($M$2:M417,$I$2:I417,I417,$A$2:A417,A417)-asetukset!$B$2))</f>
        <v/>
      </c>
    </row>
    <row r="418">
      <c r="A418" s="32"/>
      <c r="B418" s="26"/>
      <c r="C418" s="26"/>
      <c r="D418" s="15">
        <f t="shared" si="2"/>
        <v>0</v>
      </c>
      <c r="E418" s="15">
        <f t="shared" si="3"/>
        <v>0</v>
      </c>
      <c r="F418" s="15">
        <f t="shared" si="4"/>
        <v>0</v>
      </c>
      <c r="G418" s="15">
        <f t="shared" si="5"/>
        <v>0</v>
      </c>
      <c r="H418" s="18" t="str">
        <f t="shared" si="6"/>
        <v/>
      </c>
      <c r="I418" s="18" t="str">
        <f t="shared" si="7"/>
        <v/>
      </c>
      <c r="J418" s="18" t="str">
        <f t="shared" si="8"/>
        <v>-</v>
      </c>
      <c r="K418" s="27" t="str">
        <f t="shared" ref="K418:L418" si="428">IF(A418="","",WEEKDAY(B418,2))</f>
        <v/>
      </c>
      <c r="L418" s="27" t="str">
        <f t="shared" si="428"/>
        <v/>
      </c>
      <c r="M418" s="20">
        <f t="shared" si="10"/>
        <v>0</v>
      </c>
      <c r="N418" s="20">
        <f t="shared" si="14"/>
        <v>0</v>
      </c>
      <c r="O418" s="21" t="str">
        <f>IF(A418="","",IF(G418&gt;=asetukset!$B$3,G418-asetukset!$B$3,IF(AND(G418-E418&lt;=asetukset!$B$4,E418&gt;=asetukset!$B$3),1-E418,IF(AND(G418-E418&lt;=asetukset!$B$4,E418&lt;=asetukset!$B$3),asetukset!$B$6,0))))</f>
        <v/>
      </c>
      <c r="P418" s="20">
        <f>IF(F418&gt;D418,G418-asetukset!$B$5,IF(AND(D418=F418,E418&lt;=asetukset!$B$6),G418-E418,0))</f>
        <v>0</v>
      </c>
      <c r="Q418" s="19" t="str">
        <f>IF(and(K418=6,E418&gt;asetukset!$B$7),"", IF(and(K418&lt;&gt;6,L418=6,G418&lt;asetukset!$B$7),G418,IF(K418=6,asetukset!$B$7-E418,IF(K418=6,asetukset!$B$7-E418,IF(K418=6,asetukset!$B$7-E418,"")))))</f>
        <v/>
      </c>
      <c r="R418" s="19" t="str">
        <f t="shared" si="11"/>
        <v/>
      </c>
      <c r="S418" s="19" t="str">
        <f t="shared" si="12"/>
        <v/>
      </c>
      <c r="T418" s="21" t="str">
        <f>IF(A418="","",IF(SUMIFS($M$2:M418,$I$2:I418,I418,$A$2:A418,A418)&lt;=asetukset!$B$2,"",SUMIFS($M$2:M418,$I$2:I418,I418,$A$2:A418,A418)-asetukset!$B$2))</f>
        <v/>
      </c>
    </row>
    <row r="419">
      <c r="A419" s="32"/>
      <c r="B419" s="26"/>
      <c r="C419" s="26"/>
      <c r="D419" s="15">
        <f t="shared" si="2"/>
        <v>0</v>
      </c>
      <c r="E419" s="15">
        <f t="shared" si="3"/>
        <v>0</v>
      </c>
      <c r="F419" s="15">
        <f t="shared" si="4"/>
        <v>0</v>
      </c>
      <c r="G419" s="15">
        <f t="shared" si="5"/>
        <v>0</v>
      </c>
      <c r="H419" s="18" t="str">
        <f t="shared" si="6"/>
        <v/>
      </c>
      <c r="I419" s="18" t="str">
        <f t="shared" si="7"/>
        <v/>
      </c>
      <c r="J419" s="18" t="str">
        <f t="shared" si="8"/>
        <v>-</v>
      </c>
      <c r="K419" s="27" t="str">
        <f t="shared" ref="K419:L419" si="429">IF(A419="","",WEEKDAY(B419,2))</f>
        <v/>
      </c>
      <c r="L419" s="27" t="str">
        <f t="shared" si="429"/>
        <v/>
      </c>
      <c r="M419" s="20">
        <f t="shared" si="10"/>
        <v>0</v>
      </c>
      <c r="N419" s="20">
        <f t="shared" si="14"/>
        <v>0</v>
      </c>
      <c r="O419" s="21" t="str">
        <f>IF(A419="","",IF(G419&gt;=asetukset!$B$3,G419-asetukset!$B$3,IF(AND(G419-E419&lt;=asetukset!$B$4,E419&gt;=asetukset!$B$3),1-E419,IF(AND(G419-E419&lt;=asetukset!$B$4,E419&lt;=asetukset!$B$3),asetukset!$B$6,0))))</f>
        <v/>
      </c>
      <c r="P419" s="20">
        <f>IF(F419&gt;D419,G419-asetukset!$B$5,IF(AND(D419=F419,E419&lt;=asetukset!$B$6),G419-E419,0))</f>
        <v>0</v>
      </c>
      <c r="Q419" s="19" t="str">
        <f>IF(and(K419=6,E419&gt;asetukset!$B$7),"", IF(and(K419&lt;&gt;6,L419=6,G419&lt;asetukset!$B$7),G419,IF(K419=6,asetukset!$B$7-E419,IF(K419=6,asetukset!$B$7-E419,IF(K419=6,asetukset!$B$7-E419,"")))))</f>
        <v/>
      </c>
      <c r="R419" s="19" t="str">
        <f t="shared" si="11"/>
        <v/>
      </c>
      <c r="S419" s="19" t="str">
        <f t="shared" si="12"/>
        <v/>
      </c>
      <c r="T419" s="21" t="str">
        <f>IF(A419="","",IF(SUMIFS($M$2:M419,$I$2:I419,I419,$A$2:A419,A419)&lt;=asetukset!$B$2,"",SUMIFS($M$2:M419,$I$2:I419,I419,$A$2:A419,A419)-asetukset!$B$2))</f>
        <v/>
      </c>
    </row>
    <row r="420">
      <c r="A420" s="32"/>
      <c r="B420" s="26"/>
      <c r="C420" s="26"/>
      <c r="D420" s="15">
        <f t="shared" si="2"/>
        <v>0</v>
      </c>
      <c r="E420" s="15">
        <f t="shared" si="3"/>
        <v>0</v>
      </c>
      <c r="F420" s="15">
        <f t="shared" si="4"/>
        <v>0</v>
      </c>
      <c r="G420" s="15">
        <f t="shared" si="5"/>
        <v>0</v>
      </c>
      <c r="H420" s="18" t="str">
        <f t="shared" si="6"/>
        <v/>
      </c>
      <c r="I420" s="18" t="str">
        <f t="shared" si="7"/>
        <v/>
      </c>
      <c r="J420" s="18" t="str">
        <f t="shared" si="8"/>
        <v>-</v>
      </c>
      <c r="K420" s="27" t="str">
        <f t="shared" ref="K420:L420" si="430">IF(A420="","",WEEKDAY(B420,2))</f>
        <v/>
      </c>
      <c r="L420" s="27" t="str">
        <f t="shared" si="430"/>
        <v/>
      </c>
      <c r="M420" s="20">
        <f t="shared" si="10"/>
        <v>0</v>
      </c>
      <c r="N420" s="20">
        <f t="shared" si="14"/>
        <v>0</v>
      </c>
      <c r="O420" s="21" t="str">
        <f>IF(A420="","",IF(G420&gt;=asetukset!$B$3,G420-asetukset!$B$3,IF(AND(G420-E420&lt;=asetukset!$B$4,E420&gt;=asetukset!$B$3),1-E420,IF(AND(G420-E420&lt;=asetukset!$B$4,E420&lt;=asetukset!$B$3),asetukset!$B$6,0))))</f>
        <v/>
      </c>
      <c r="P420" s="20">
        <f>IF(F420&gt;D420,G420-asetukset!$B$5,IF(AND(D420=F420,E420&lt;=asetukset!$B$6),G420-E420,0))</f>
        <v>0</v>
      </c>
      <c r="Q420" s="19" t="str">
        <f>IF(and(K420=6,E420&gt;asetukset!$B$7),"", IF(and(K420&lt;&gt;6,L420=6,G420&lt;asetukset!$B$7),G420,IF(K420=6,asetukset!$B$7-E420,IF(K420=6,asetukset!$B$7-E420,IF(K420=6,asetukset!$B$7-E420,"")))))</f>
        <v/>
      </c>
      <c r="R420" s="19" t="str">
        <f t="shared" si="11"/>
        <v/>
      </c>
      <c r="S420" s="19" t="str">
        <f t="shared" si="12"/>
        <v/>
      </c>
      <c r="T420" s="21" t="str">
        <f>IF(A420="","",IF(SUMIFS($M$2:M420,$I$2:I420,I420,$A$2:A420,A420)&lt;=asetukset!$B$2,"",SUMIFS($M$2:M420,$I$2:I420,I420,$A$2:A420,A420)-asetukset!$B$2))</f>
        <v/>
      </c>
    </row>
    <row r="421">
      <c r="A421" s="32"/>
      <c r="B421" s="26"/>
      <c r="C421" s="26"/>
      <c r="D421" s="15">
        <f t="shared" si="2"/>
        <v>0</v>
      </c>
      <c r="E421" s="15">
        <f t="shared" si="3"/>
        <v>0</v>
      </c>
      <c r="F421" s="15">
        <f t="shared" si="4"/>
        <v>0</v>
      </c>
      <c r="G421" s="15">
        <f t="shared" si="5"/>
        <v>0</v>
      </c>
      <c r="H421" s="18" t="str">
        <f t="shared" si="6"/>
        <v/>
      </c>
      <c r="I421" s="18" t="str">
        <f t="shared" si="7"/>
        <v/>
      </c>
      <c r="J421" s="18" t="str">
        <f t="shared" si="8"/>
        <v>-</v>
      </c>
      <c r="K421" s="27" t="str">
        <f t="shared" ref="K421:L421" si="431">IF(A421="","",WEEKDAY(B421,2))</f>
        <v/>
      </c>
      <c r="L421" s="27" t="str">
        <f t="shared" si="431"/>
        <v/>
      </c>
      <c r="M421" s="20">
        <f t="shared" si="10"/>
        <v>0</v>
      </c>
      <c r="N421" s="20">
        <f t="shared" si="14"/>
        <v>0</v>
      </c>
      <c r="O421" s="21" t="str">
        <f>IF(A421="","",IF(G421&gt;=asetukset!$B$3,G421-asetukset!$B$3,IF(AND(G421-E421&lt;=asetukset!$B$4,E421&gt;=asetukset!$B$3),1-E421,IF(AND(G421-E421&lt;=asetukset!$B$4,E421&lt;=asetukset!$B$3),asetukset!$B$6,0))))</f>
        <v/>
      </c>
      <c r="P421" s="20">
        <f>IF(F421&gt;D421,G421-asetukset!$B$5,IF(AND(D421=F421,E421&lt;=asetukset!$B$6),G421-E421,0))</f>
        <v>0</v>
      </c>
      <c r="Q421" s="19" t="str">
        <f>IF(and(K421=6,E421&gt;asetukset!$B$7),"", IF(and(K421&lt;&gt;6,L421=6,G421&lt;asetukset!$B$7),G421,IF(K421=6,asetukset!$B$7-E421,IF(K421=6,asetukset!$B$7-E421,IF(K421=6,asetukset!$B$7-E421,"")))))</f>
        <v/>
      </c>
      <c r="R421" s="19" t="str">
        <f t="shared" si="11"/>
        <v/>
      </c>
      <c r="S421" s="19" t="str">
        <f t="shared" si="12"/>
        <v/>
      </c>
      <c r="T421" s="21" t="str">
        <f>IF(A421="","",IF(SUMIFS($M$2:M421,$I$2:I421,I421,$A$2:A421,A421)&lt;=asetukset!$B$2,"",SUMIFS($M$2:M421,$I$2:I421,I421,$A$2:A421,A421)-asetukset!$B$2))</f>
        <v/>
      </c>
    </row>
    <row r="422">
      <c r="A422" s="32"/>
      <c r="B422" s="26"/>
      <c r="C422" s="26"/>
      <c r="D422" s="15">
        <f t="shared" si="2"/>
        <v>0</v>
      </c>
      <c r="E422" s="15">
        <f t="shared" si="3"/>
        <v>0</v>
      </c>
      <c r="F422" s="15">
        <f t="shared" si="4"/>
        <v>0</v>
      </c>
      <c r="G422" s="15">
        <f t="shared" si="5"/>
        <v>0</v>
      </c>
      <c r="H422" s="18" t="str">
        <f t="shared" si="6"/>
        <v/>
      </c>
      <c r="I422" s="18" t="str">
        <f t="shared" si="7"/>
        <v/>
      </c>
      <c r="J422" s="18" t="str">
        <f t="shared" si="8"/>
        <v>-</v>
      </c>
      <c r="K422" s="27" t="str">
        <f t="shared" ref="K422:L422" si="432">IF(A422="","",WEEKDAY(B422,2))</f>
        <v/>
      </c>
      <c r="L422" s="27" t="str">
        <f t="shared" si="432"/>
        <v/>
      </c>
      <c r="M422" s="20">
        <f t="shared" si="10"/>
        <v>0</v>
      </c>
      <c r="N422" s="20">
        <f t="shared" si="14"/>
        <v>0</v>
      </c>
      <c r="O422" s="21" t="str">
        <f>IF(A422="","",IF(G422&gt;=asetukset!$B$3,G422-asetukset!$B$3,IF(AND(G422-E422&lt;=asetukset!$B$4,E422&gt;=asetukset!$B$3),1-E422,IF(AND(G422-E422&lt;=asetukset!$B$4,E422&lt;=asetukset!$B$3),asetukset!$B$6,0))))</f>
        <v/>
      </c>
      <c r="P422" s="20">
        <f>IF(F422&gt;D422,G422-asetukset!$B$5,IF(AND(D422=F422,E422&lt;=asetukset!$B$6),G422-E422,0))</f>
        <v>0</v>
      </c>
      <c r="Q422" s="19" t="str">
        <f>IF(and(K422=6,E422&gt;asetukset!$B$7),"", IF(and(K422&lt;&gt;6,L422=6,G422&lt;asetukset!$B$7),G422,IF(K422=6,asetukset!$B$7-E422,IF(K422=6,asetukset!$B$7-E422,IF(K422=6,asetukset!$B$7-E422,"")))))</f>
        <v/>
      </c>
      <c r="R422" s="19" t="str">
        <f t="shared" si="11"/>
        <v/>
      </c>
      <c r="S422" s="19" t="str">
        <f t="shared" si="12"/>
        <v/>
      </c>
      <c r="T422" s="21" t="str">
        <f>IF(A422="","",IF(SUMIFS($M$2:M422,$I$2:I422,I422,$A$2:A422,A422)&lt;=asetukset!$B$2,"",SUMIFS($M$2:M422,$I$2:I422,I422,$A$2:A422,A422)-asetukset!$B$2))</f>
        <v/>
      </c>
    </row>
    <row r="423">
      <c r="A423" s="32"/>
      <c r="B423" s="26"/>
      <c r="C423" s="26"/>
      <c r="D423" s="15">
        <f t="shared" si="2"/>
        <v>0</v>
      </c>
      <c r="E423" s="15">
        <f t="shared" si="3"/>
        <v>0</v>
      </c>
      <c r="F423" s="15">
        <f t="shared" si="4"/>
        <v>0</v>
      </c>
      <c r="G423" s="15">
        <f t="shared" si="5"/>
        <v>0</v>
      </c>
      <c r="H423" s="18" t="str">
        <f t="shared" si="6"/>
        <v/>
      </c>
      <c r="I423" s="18" t="str">
        <f t="shared" si="7"/>
        <v/>
      </c>
      <c r="J423" s="18" t="str">
        <f t="shared" si="8"/>
        <v>-</v>
      </c>
      <c r="K423" s="27" t="str">
        <f t="shared" ref="K423:L423" si="433">IF(A423="","",WEEKDAY(B423,2))</f>
        <v/>
      </c>
      <c r="L423" s="27" t="str">
        <f t="shared" si="433"/>
        <v/>
      </c>
      <c r="M423" s="20">
        <f t="shared" si="10"/>
        <v>0</v>
      </c>
      <c r="N423" s="20">
        <f t="shared" si="14"/>
        <v>0</v>
      </c>
      <c r="O423" s="21" t="str">
        <f>IF(A423="","",IF(G423&gt;=asetukset!$B$3,G423-asetukset!$B$3,IF(AND(G423-E423&lt;=asetukset!$B$4,E423&gt;=asetukset!$B$3),1-E423,IF(AND(G423-E423&lt;=asetukset!$B$4,E423&lt;=asetukset!$B$3),asetukset!$B$6,0))))</f>
        <v/>
      </c>
      <c r="P423" s="20">
        <f>IF(F423&gt;D423,G423-asetukset!$B$5,IF(AND(D423=F423,E423&lt;=asetukset!$B$6),G423-E423,0))</f>
        <v>0</v>
      </c>
      <c r="Q423" s="19" t="str">
        <f>IF(and(K423=6,E423&gt;asetukset!$B$7),"", IF(and(K423&lt;&gt;6,L423=6,G423&lt;asetukset!$B$7),G423,IF(K423=6,asetukset!$B$7-E423,IF(K423=6,asetukset!$B$7-E423,IF(K423=6,asetukset!$B$7-E423,"")))))</f>
        <v/>
      </c>
      <c r="R423" s="19" t="str">
        <f t="shared" si="11"/>
        <v/>
      </c>
      <c r="S423" s="19" t="str">
        <f t="shared" si="12"/>
        <v/>
      </c>
      <c r="T423" s="21" t="str">
        <f>IF(A423="","",IF(SUMIFS($M$2:M423,$I$2:I423,I423,$A$2:A423,A423)&lt;=asetukset!$B$2,"",SUMIFS($M$2:M423,$I$2:I423,I423,$A$2:A423,A423)-asetukset!$B$2))</f>
        <v/>
      </c>
    </row>
    <row r="424">
      <c r="A424" s="32"/>
      <c r="B424" s="26"/>
      <c r="C424" s="26"/>
      <c r="D424" s="15">
        <f t="shared" si="2"/>
        <v>0</v>
      </c>
      <c r="E424" s="15">
        <f t="shared" si="3"/>
        <v>0</v>
      </c>
      <c r="F424" s="15">
        <f t="shared" si="4"/>
        <v>0</v>
      </c>
      <c r="G424" s="15">
        <f t="shared" si="5"/>
        <v>0</v>
      </c>
      <c r="H424" s="18" t="str">
        <f t="shared" si="6"/>
        <v/>
      </c>
      <c r="I424" s="18" t="str">
        <f t="shared" si="7"/>
        <v/>
      </c>
      <c r="J424" s="18" t="str">
        <f t="shared" si="8"/>
        <v>-</v>
      </c>
      <c r="K424" s="27" t="str">
        <f t="shared" ref="K424:L424" si="434">IF(A424="","",WEEKDAY(B424,2))</f>
        <v/>
      </c>
      <c r="L424" s="27" t="str">
        <f t="shared" si="434"/>
        <v/>
      </c>
      <c r="M424" s="20">
        <f t="shared" si="10"/>
        <v>0</v>
      </c>
      <c r="N424" s="20">
        <f t="shared" si="14"/>
        <v>0</v>
      </c>
      <c r="O424" s="21" t="str">
        <f>IF(A424="","",IF(G424&gt;=asetukset!$B$3,G424-asetukset!$B$3,IF(AND(G424-E424&lt;=asetukset!$B$4,E424&gt;=asetukset!$B$3),1-E424,IF(AND(G424-E424&lt;=asetukset!$B$4,E424&lt;=asetukset!$B$3),asetukset!$B$6,0))))</f>
        <v/>
      </c>
      <c r="P424" s="20">
        <f>IF(F424&gt;D424,G424-asetukset!$B$5,IF(AND(D424=F424,E424&lt;=asetukset!$B$6),G424-E424,0))</f>
        <v>0</v>
      </c>
      <c r="Q424" s="19" t="str">
        <f>IF(and(K424=6,E424&gt;asetukset!$B$7),"", IF(and(K424&lt;&gt;6,L424=6,G424&lt;asetukset!$B$7),G424,IF(K424=6,asetukset!$B$7-E424,IF(K424=6,asetukset!$B$7-E424,IF(K424=6,asetukset!$B$7-E424,"")))))</f>
        <v/>
      </c>
      <c r="R424" s="19" t="str">
        <f t="shared" si="11"/>
        <v/>
      </c>
      <c r="S424" s="19" t="str">
        <f t="shared" si="12"/>
        <v/>
      </c>
      <c r="T424" s="21" t="str">
        <f>IF(A424="","",IF(SUMIFS($M$2:M424,$I$2:I424,I424,$A$2:A424,A424)&lt;=asetukset!$B$2,"",SUMIFS($M$2:M424,$I$2:I424,I424,$A$2:A424,A424)-asetukset!$B$2))</f>
        <v/>
      </c>
    </row>
    <row r="425">
      <c r="A425" s="32"/>
      <c r="B425" s="26"/>
      <c r="C425" s="26"/>
      <c r="D425" s="15">
        <f t="shared" si="2"/>
        <v>0</v>
      </c>
      <c r="E425" s="15">
        <f t="shared" si="3"/>
        <v>0</v>
      </c>
      <c r="F425" s="15">
        <f t="shared" si="4"/>
        <v>0</v>
      </c>
      <c r="G425" s="15">
        <f t="shared" si="5"/>
        <v>0</v>
      </c>
      <c r="H425" s="18" t="str">
        <f t="shared" si="6"/>
        <v/>
      </c>
      <c r="I425" s="18" t="str">
        <f t="shared" si="7"/>
        <v/>
      </c>
      <c r="J425" s="18" t="str">
        <f t="shared" si="8"/>
        <v>-</v>
      </c>
      <c r="K425" s="27" t="str">
        <f t="shared" ref="K425:L425" si="435">IF(A425="","",WEEKDAY(B425,2))</f>
        <v/>
      </c>
      <c r="L425" s="27" t="str">
        <f t="shared" si="435"/>
        <v/>
      </c>
      <c r="M425" s="20">
        <f t="shared" si="10"/>
        <v>0</v>
      </c>
      <c r="N425" s="20">
        <f t="shared" si="14"/>
        <v>0</v>
      </c>
      <c r="O425" s="21" t="str">
        <f>IF(A425="","",IF(G425&gt;=asetukset!$B$3,G425-asetukset!$B$3,IF(AND(G425-E425&lt;=asetukset!$B$4,E425&gt;=asetukset!$B$3),1-E425,IF(AND(G425-E425&lt;=asetukset!$B$4,E425&lt;=asetukset!$B$3),asetukset!$B$6,0))))</f>
        <v/>
      </c>
      <c r="P425" s="20">
        <f>IF(F425&gt;D425,G425-asetukset!$B$5,IF(AND(D425=F425,E425&lt;=asetukset!$B$6),G425-E425,0))</f>
        <v>0</v>
      </c>
      <c r="Q425" s="19" t="str">
        <f>IF(and(K425=6,E425&gt;asetukset!$B$7),"", IF(and(K425&lt;&gt;6,L425=6,G425&lt;asetukset!$B$7),G425,IF(K425=6,asetukset!$B$7-E425,IF(K425=6,asetukset!$B$7-E425,IF(K425=6,asetukset!$B$7-E425,"")))))</f>
        <v/>
      </c>
      <c r="R425" s="19" t="str">
        <f t="shared" si="11"/>
        <v/>
      </c>
      <c r="S425" s="19" t="str">
        <f t="shared" si="12"/>
        <v/>
      </c>
      <c r="T425" s="21" t="str">
        <f>IF(A425="","",IF(SUMIFS($M$2:M425,$I$2:I425,I425,$A$2:A425,A425)&lt;=asetukset!$B$2,"",SUMIFS($M$2:M425,$I$2:I425,I425,$A$2:A425,A425)-asetukset!$B$2))</f>
        <v/>
      </c>
    </row>
    <row r="426">
      <c r="A426" s="32"/>
      <c r="B426" s="26"/>
      <c r="C426" s="26"/>
      <c r="D426" s="15">
        <f t="shared" si="2"/>
        <v>0</v>
      </c>
      <c r="E426" s="15">
        <f t="shared" si="3"/>
        <v>0</v>
      </c>
      <c r="F426" s="15">
        <f t="shared" si="4"/>
        <v>0</v>
      </c>
      <c r="G426" s="15">
        <f t="shared" si="5"/>
        <v>0</v>
      </c>
      <c r="H426" s="18" t="str">
        <f t="shared" si="6"/>
        <v/>
      </c>
      <c r="I426" s="18" t="str">
        <f t="shared" si="7"/>
        <v/>
      </c>
      <c r="J426" s="18" t="str">
        <f t="shared" si="8"/>
        <v>-</v>
      </c>
      <c r="K426" s="27" t="str">
        <f t="shared" ref="K426:L426" si="436">IF(A426="","",WEEKDAY(B426,2))</f>
        <v/>
      </c>
      <c r="L426" s="27" t="str">
        <f t="shared" si="436"/>
        <v/>
      </c>
      <c r="M426" s="20">
        <f t="shared" si="10"/>
        <v>0</v>
      </c>
      <c r="N426" s="20">
        <f t="shared" si="14"/>
        <v>0</v>
      </c>
      <c r="O426" s="21" t="str">
        <f>IF(A426="","",IF(G426&gt;=asetukset!$B$3,G426-asetukset!$B$3,IF(AND(G426-E426&lt;=asetukset!$B$4,E426&gt;=asetukset!$B$3),1-E426,IF(AND(G426-E426&lt;=asetukset!$B$4,E426&lt;=asetukset!$B$3),asetukset!$B$6,0))))</f>
        <v/>
      </c>
      <c r="P426" s="20">
        <f>IF(F426&gt;D426,G426-asetukset!$B$5,IF(AND(D426=F426,E426&lt;=asetukset!$B$6),G426-E426,0))</f>
        <v>0</v>
      </c>
      <c r="Q426" s="19" t="str">
        <f>IF(and(K426=6,E426&gt;asetukset!$B$7),"", IF(and(K426&lt;&gt;6,L426=6,G426&lt;asetukset!$B$7),G426,IF(K426=6,asetukset!$B$7-E426,IF(K426=6,asetukset!$B$7-E426,IF(K426=6,asetukset!$B$7-E426,"")))))</f>
        <v/>
      </c>
      <c r="R426" s="19" t="str">
        <f t="shared" si="11"/>
        <v/>
      </c>
      <c r="S426" s="19" t="str">
        <f t="shared" si="12"/>
        <v/>
      </c>
      <c r="T426" s="21" t="str">
        <f>IF(A426="","",IF(SUMIFS($M$2:M426,$I$2:I426,I426,$A$2:A426,A426)&lt;=asetukset!$B$2,"",SUMIFS($M$2:M426,$I$2:I426,I426,$A$2:A426,A426)-asetukset!$B$2))</f>
        <v/>
      </c>
    </row>
    <row r="427">
      <c r="A427" s="32"/>
      <c r="B427" s="26"/>
      <c r="C427" s="26"/>
      <c r="D427" s="15">
        <f t="shared" si="2"/>
        <v>0</v>
      </c>
      <c r="E427" s="15">
        <f t="shared" si="3"/>
        <v>0</v>
      </c>
      <c r="F427" s="15">
        <f t="shared" si="4"/>
        <v>0</v>
      </c>
      <c r="G427" s="15">
        <f t="shared" si="5"/>
        <v>0</v>
      </c>
      <c r="H427" s="18" t="str">
        <f t="shared" si="6"/>
        <v/>
      </c>
      <c r="I427" s="18" t="str">
        <f t="shared" si="7"/>
        <v/>
      </c>
      <c r="J427" s="18" t="str">
        <f t="shared" si="8"/>
        <v>-</v>
      </c>
      <c r="K427" s="27" t="str">
        <f t="shared" ref="K427:L427" si="437">IF(A427="","",WEEKDAY(B427,2))</f>
        <v/>
      </c>
      <c r="L427" s="27" t="str">
        <f t="shared" si="437"/>
        <v/>
      </c>
      <c r="M427" s="20">
        <f t="shared" si="10"/>
        <v>0</v>
      </c>
      <c r="N427" s="20">
        <f t="shared" si="14"/>
        <v>0</v>
      </c>
      <c r="O427" s="21" t="str">
        <f>IF(A427="","",IF(G427&gt;=asetukset!$B$3,G427-asetukset!$B$3,IF(AND(G427-E427&lt;=asetukset!$B$4,E427&gt;=asetukset!$B$3),1-E427,IF(AND(G427-E427&lt;=asetukset!$B$4,E427&lt;=asetukset!$B$3),asetukset!$B$6,0))))</f>
        <v/>
      </c>
      <c r="P427" s="20">
        <f>IF(F427&gt;D427,G427-asetukset!$B$5,IF(AND(D427=F427,E427&lt;=asetukset!$B$6),G427-E427,0))</f>
        <v>0</v>
      </c>
      <c r="Q427" s="19" t="str">
        <f>IF(and(K427=6,E427&gt;asetukset!$B$7),"", IF(and(K427&lt;&gt;6,L427=6,G427&lt;asetukset!$B$7),G427,IF(K427=6,asetukset!$B$7-E427,IF(K427=6,asetukset!$B$7-E427,IF(K427=6,asetukset!$B$7-E427,"")))))</f>
        <v/>
      </c>
      <c r="R427" s="19" t="str">
        <f t="shared" si="11"/>
        <v/>
      </c>
      <c r="S427" s="19" t="str">
        <f t="shared" si="12"/>
        <v/>
      </c>
      <c r="T427" s="21" t="str">
        <f>IF(A427="","",IF(SUMIFS($M$2:M427,$I$2:I427,I427,$A$2:A427,A427)&lt;=asetukset!$B$2,"",SUMIFS($M$2:M427,$I$2:I427,I427,$A$2:A427,A427)-asetukset!$B$2))</f>
        <v/>
      </c>
    </row>
    <row r="428">
      <c r="A428" s="32"/>
      <c r="B428" s="26"/>
      <c r="C428" s="26"/>
      <c r="D428" s="15">
        <f t="shared" si="2"/>
        <v>0</v>
      </c>
      <c r="E428" s="15">
        <f t="shared" si="3"/>
        <v>0</v>
      </c>
      <c r="F428" s="15">
        <f t="shared" si="4"/>
        <v>0</v>
      </c>
      <c r="G428" s="15">
        <f t="shared" si="5"/>
        <v>0</v>
      </c>
      <c r="H428" s="18" t="str">
        <f t="shared" si="6"/>
        <v/>
      </c>
      <c r="I428" s="18" t="str">
        <f t="shared" si="7"/>
        <v/>
      </c>
      <c r="J428" s="18" t="str">
        <f t="shared" si="8"/>
        <v>-</v>
      </c>
      <c r="K428" s="27" t="str">
        <f t="shared" ref="K428:L428" si="438">IF(A428="","",WEEKDAY(B428,2))</f>
        <v/>
      </c>
      <c r="L428" s="27" t="str">
        <f t="shared" si="438"/>
        <v/>
      </c>
      <c r="M428" s="20">
        <f t="shared" si="10"/>
        <v>0</v>
      </c>
      <c r="N428" s="20">
        <f t="shared" si="14"/>
        <v>0</v>
      </c>
      <c r="O428" s="21" t="str">
        <f>IF(A428="","",IF(G428&gt;=asetukset!$B$3,G428-asetukset!$B$3,IF(AND(G428-E428&lt;=asetukset!$B$4,E428&gt;=asetukset!$B$3),1-E428,IF(AND(G428-E428&lt;=asetukset!$B$4,E428&lt;=asetukset!$B$3),asetukset!$B$6,0))))</f>
        <v/>
      </c>
      <c r="P428" s="20">
        <f>IF(F428&gt;D428,G428-asetukset!$B$5,IF(AND(D428=F428,E428&lt;=asetukset!$B$6),G428-E428,0))</f>
        <v>0</v>
      </c>
      <c r="Q428" s="19" t="str">
        <f>IF(and(K428=6,E428&gt;asetukset!$B$7),"", IF(and(K428&lt;&gt;6,L428=6,G428&lt;asetukset!$B$7),G428,IF(K428=6,asetukset!$B$7-E428,IF(K428=6,asetukset!$B$7-E428,IF(K428=6,asetukset!$B$7-E428,"")))))</f>
        <v/>
      </c>
      <c r="R428" s="19" t="str">
        <f t="shared" si="11"/>
        <v/>
      </c>
      <c r="S428" s="19" t="str">
        <f t="shared" si="12"/>
        <v/>
      </c>
      <c r="T428" s="21" t="str">
        <f>IF(A428="","",IF(SUMIFS($M$2:M428,$I$2:I428,I428,$A$2:A428,A428)&lt;=asetukset!$B$2,"",SUMIFS($M$2:M428,$I$2:I428,I428,$A$2:A428,A428)-asetukset!$B$2))</f>
        <v/>
      </c>
    </row>
    <row r="429">
      <c r="A429" s="32"/>
      <c r="B429" s="26"/>
      <c r="C429" s="26"/>
      <c r="D429" s="15">
        <f t="shared" si="2"/>
        <v>0</v>
      </c>
      <c r="E429" s="15">
        <f t="shared" si="3"/>
        <v>0</v>
      </c>
      <c r="F429" s="15">
        <f t="shared" si="4"/>
        <v>0</v>
      </c>
      <c r="G429" s="15">
        <f t="shared" si="5"/>
        <v>0</v>
      </c>
      <c r="H429" s="18" t="str">
        <f t="shared" si="6"/>
        <v/>
      </c>
      <c r="I429" s="18" t="str">
        <f t="shared" si="7"/>
        <v/>
      </c>
      <c r="J429" s="18" t="str">
        <f t="shared" si="8"/>
        <v>-</v>
      </c>
      <c r="K429" s="27" t="str">
        <f t="shared" ref="K429:L429" si="439">IF(A429="","",WEEKDAY(B429,2))</f>
        <v/>
      </c>
      <c r="L429" s="27" t="str">
        <f t="shared" si="439"/>
        <v/>
      </c>
      <c r="M429" s="20">
        <f t="shared" si="10"/>
        <v>0</v>
      </c>
      <c r="N429" s="20">
        <f t="shared" si="14"/>
        <v>0</v>
      </c>
      <c r="O429" s="21" t="str">
        <f>IF(A429="","",IF(G429&gt;=asetukset!$B$3,G429-asetukset!$B$3,IF(AND(G429-E429&lt;=asetukset!$B$4,E429&gt;=asetukset!$B$3),1-E429,IF(AND(G429-E429&lt;=asetukset!$B$4,E429&lt;=asetukset!$B$3),asetukset!$B$6,0))))</f>
        <v/>
      </c>
      <c r="P429" s="20">
        <f>IF(F429&gt;D429,G429-asetukset!$B$5,IF(AND(D429=F429,E429&lt;=asetukset!$B$6),G429-E429,0))</f>
        <v>0</v>
      </c>
      <c r="Q429" s="19" t="str">
        <f>IF(and(K429=6,E429&gt;asetukset!$B$7),"", IF(and(K429&lt;&gt;6,L429=6,G429&lt;asetukset!$B$7),G429,IF(K429=6,asetukset!$B$7-E429,IF(K429=6,asetukset!$B$7-E429,IF(K429=6,asetukset!$B$7-E429,"")))))</f>
        <v/>
      </c>
      <c r="R429" s="19" t="str">
        <f t="shared" si="11"/>
        <v/>
      </c>
      <c r="S429" s="19" t="str">
        <f t="shared" si="12"/>
        <v/>
      </c>
      <c r="T429" s="21" t="str">
        <f>IF(A429="","",IF(SUMIFS($M$2:M429,$I$2:I429,I429,$A$2:A429,A429)&lt;=asetukset!$B$2,"",SUMIFS($M$2:M429,$I$2:I429,I429,$A$2:A429,A429)-asetukset!$B$2))</f>
        <v/>
      </c>
    </row>
    <row r="430">
      <c r="A430" s="32"/>
      <c r="B430" s="26"/>
      <c r="C430" s="26"/>
      <c r="D430" s="15">
        <f t="shared" si="2"/>
        <v>0</v>
      </c>
      <c r="E430" s="15">
        <f t="shared" si="3"/>
        <v>0</v>
      </c>
      <c r="F430" s="15">
        <f t="shared" si="4"/>
        <v>0</v>
      </c>
      <c r="G430" s="15">
        <f t="shared" si="5"/>
        <v>0</v>
      </c>
      <c r="H430" s="18" t="str">
        <f t="shared" si="6"/>
        <v/>
      </c>
      <c r="I430" s="18" t="str">
        <f t="shared" si="7"/>
        <v/>
      </c>
      <c r="J430" s="18" t="str">
        <f t="shared" si="8"/>
        <v>-</v>
      </c>
      <c r="K430" s="27" t="str">
        <f t="shared" ref="K430:L430" si="440">IF(A430="","",WEEKDAY(B430,2))</f>
        <v/>
      </c>
      <c r="L430" s="27" t="str">
        <f t="shared" si="440"/>
        <v/>
      </c>
      <c r="M430" s="20">
        <f t="shared" si="10"/>
        <v>0</v>
      </c>
      <c r="N430" s="20">
        <f t="shared" si="14"/>
        <v>0</v>
      </c>
      <c r="O430" s="21" t="str">
        <f>IF(A430="","",IF(G430&gt;=asetukset!$B$3,G430-asetukset!$B$3,IF(AND(G430-E430&lt;=asetukset!$B$4,E430&gt;=asetukset!$B$3),1-E430,IF(AND(G430-E430&lt;=asetukset!$B$4,E430&lt;=asetukset!$B$3),asetukset!$B$6,0))))</f>
        <v/>
      </c>
      <c r="P430" s="20">
        <f>IF(F430&gt;D430,G430-asetukset!$B$5,IF(AND(D430=F430,E430&lt;=asetukset!$B$6),G430-E430,0))</f>
        <v>0</v>
      </c>
      <c r="Q430" s="19" t="str">
        <f>IF(and(K430=6,E430&gt;asetukset!$B$7),"", IF(and(K430&lt;&gt;6,L430=6,G430&lt;asetukset!$B$7),G430,IF(K430=6,asetukset!$B$7-E430,IF(K430=6,asetukset!$B$7-E430,IF(K430=6,asetukset!$B$7-E430,"")))))</f>
        <v/>
      </c>
      <c r="R430" s="19" t="str">
        <f t="shared" si="11"/>
        <v/>
      </c>
      <c r="S430" s="19" t="str">
        <f t="shared" si="12"/>
        <v/>
      </c>
      <c r="T430" s="21" t="str">
        <f>IF(A430="","",IF(SUMIFS($M$2:M430,$I$2:I430,I430,$A$2:A430,A430)&lt;=asetukset!$B$2,"",SUMIFS($M$2:M430,$I$2:I430,I430,$A$2:A430,A430)-asetukset!$B$2))</f>
        <v/>
      </c>
    </row>
    <row r="431">
      <c r="A431" s="32"/>
      <c r="B431" s="26"/>
      <c r="C431" s="26"/>
      <c r="D431" s="15">
        <f t="shared" si="2"/>
        <v>0</v>
      </c>
      <c r="E431" s="15">
        <f t="shared" si="3"/>
        <v>0</v>
      </c>
      <c r="F431" s="15">
        <f t="shared" si="4"/>
        <v>0</v>
      </c>
      <c r="G431" s="15">
        <f t="shared" si="5"/>
        <v>0</v>
      </c>
      <c r="H431" s="18" t="str">
        <f t="shared" si="6"/>
        <v/>
      </c>
      <c r="I431" s="18" t="str">
        <f t="shared" si="7"/>
        <v/>
      </c>
      <c r="J431" s="18" t="str">
        <f t="shared" si="8"/>
        <v>-</v>
      </c>
      <c r="K431" s="27" t="str">
        <f t="shared" ref="K431:L431" si="441">IF(A431="","",WEEKDAY(B431,2))</f>
        <v/>
      </c>
      <c r="L431" s="27" t="str">
        <f t="shared" si="441"/>
        <v/>
      </c>
      <c r="M431" s="20">
        <f t="shared" si="10"/>
        <v>0</v>
      </c>
      <c r="N431" s="20">
        <f t="shared" si="14"/>
        <v>0</v>
      </c>
      <c r="O431" s="21" t="str">
        <f>IF(A431="","",IF(G431&gt;=asetukset!$B$3,G431-asetukset!$B$3,IF(AND(G431-E431&lt;=asetukset!$B$4,E431&gt;=asetukset!$B$3),1-E431,IF(AND(G431-E431&lt;=asetukset!$B$4,E431&lt;=asetukset!$B$3),asetukset!$B$6,0))))</f>
        <v/>
      </c>
      <c r="P431" s="20">
        <f>IF(F431&gt;D431,G431-asetukset!$B$5,IF(AND(D431=F431,E431&lt;=asetukset!$B$6),G431-E431,0))</f>
        <v>0</v>
      </c>
      <c r="Q431" s="19" t="str">
        <f>IF(and(K431=6,E431&gt;asetukset!$B$7),"", IF(and(K431&lt;&gt;6,L431=6,G431&lt;asetukset!$B$7),G431,IF(K431=6,asetukset!$B$7-E431,IF(K431=6,asetukset!$B$7-E431,IF(K431=6,asetukset!$B$7-E431,"")))))</f>
        <v/>
      </c>
      <c r="R431" s="19" t="str">
        <f t="shared" si="11"/>
        <v/>
      </c>
      <c r="S431" s="19" t="str">
        <f t="shared" si="12"/>
        <v/>
      </c>
      <c r="T431" s="21" t="str">
        <f>IF(A431="","",IF(SUMIFS($M$2:M431,$I$2:I431,I431,$A$2:A431,A431)&lt;=asetukset!$B$2,"",SUMIFS($M$2:M431,$I$2:I431,I431,$A$2:A431,A431)-asetukset!$B$2))</f>
        <v/>
      </c>
    </row>
    <row r="432">
      <c r="A432" s="32"/>
      <c r="B432" s="26"/>
      <c r="C432" s="26"/>
      <c r="D432" s="15">
        <f t="shared" si="2"/>
        <v>0</v>
      </c>
      <c r="E432" s="15">
        <f t="shared" si="3"/>
        <v>0</v>
      </c>
      <c r="F432" s="15">
        <f t="shared" si="4"/>
        <v>0</v>
      </c>
      <c r="G432" s="15">
        <f t="shared" si="5"/>
        <v>0</v>
      </c>
      <c r="H432" s="18" t="str">
        <f t="shared" si="6"/>
        <v/>
      </c>
      <c r="I432" s="18" t="str">
        <f t="shared" si="7"/>
        <v/>
      </c>
      <c r="J432" s="18" t="str">
        <f t="shared" si="8"/>
        <v>-</v>
      </c>
      <c r="K432" s="27" t="str">
        <f t="shared" ref="K432:L432" si="442">IF(A432="","",WEEKDAY(B432,2))</f>
        <v/>
      </c>
      <c r="L432" s="27" t="str">
        <f t="shared" si="442"/>
        <v/>
      </c>
      <c r="M432" s="20">
        <f t="shared" si="10"/>
        <v>0</v>
      </c>
      <c r="N432" s="20">
        <f t="shared" si="14"/>
        <v>0</v>
      </c>
      <c r="O432" s="21" t="str">
        <f>IF(A432="","",IF(G432&gt;=asetukset!$B$3,G432-asetukset!$B$3,IF(AND(G432-E432&lt;=asetukset!$B$4,E432&gt;=asetukset!$B$3),1-E432,IF(AND(G432-E432&lt;=asetukset!$B$4,E432&lt;=asetukset!$B$3),asetukset!$B$6,0))))</f>
        <v/>
      </c>
      <c r="P432" s="20">
        <f>IF(F432&gt;D432,G432-asetukset!$B$5,IF(AND(D432=F432,E432&lt;=asetukset!$B$6),G432-E432,0))</f>
        <v>0</v>
      </c>
      <c r="Q432" s="19" t="str">
        <f>IF(and(K432=6,E432&gt;asetukset!$B$7),"", IF(and(K432&lt;&gt;6,L432=6,G432&lt;asetukset!$B$7),G432,IF(K432=6,asetukset!$B$7-E432,IF(K432=6,asetukset!$B$7-E432,IF(K432=6,asetukset!$B$7-E432,"")))))</f>
        <v/>
      </c>
      <c r="R432" s="19" t="str">
        <f t="shared" si="11"/>
        <v/>
      </c>
      <c r="S432" s="19" t="str">
        <f t="shared" si="12"/>
        <v/>
      </c>
      <c r="T432" s="21" t="str">
        <f>IF(A432="","",IF(SUMIFS($M$2:M432,$I$2:I432,I432,$A$2:A432,A432)&lt;=asetukset!$B$2,"",SUMIFS($M$2:M432,$I$2:I432,I432,$A$2:A432,A432)-asetukset!$B$2))</f>
        <v/>
      </c>
    </row>
    <row r="433">
      <c r="A433" s="32"/>
      <c r="B433" s="26"/>
      <c r="C433" s="26"/>
      <c r="D433" s="15">
        <f t="shared" si="2"/>
        <v>0</v>
      </c>
      <c r="E433" s="15">
        <f t="shared" si="3"/>
        <v>0</v>
      </c>
      <c r="F433" s="15">
        <f t="shared" si="4"/>
        <v>0</v>
      </c>
      <c r="G433" s="15">
        <f t="shared" si="5"/>
        <v>0</v>
      </c>
      <c r="H433" s="18" t="str">
        <f t="shared" si="6"/>
        <v/>
      </c>
      <c r="I433" s="18" t="str">
        <f t="shared" si="7"/>
        <v/>
      </c>
      <c r="J433" s="18" t="str">
        <f t="shared" si="8"/>
        <v>-</v>
      </c>
      <c r="K433" s="27" t="str">
        <f t="shared" ref="K433:L433" si="443">IF(A433="","",WEEKDAY(B433,2))</f>
        <v/>
      </c>
      <c r="L433" s="27" t="str">
        <f t="shared" si="443"/>
        <v/>
      </c>
      <c r="M433" s="20">
        <f t="shared" si="10"/>
        <v>0</v>
      </c>
      <c r="N433" s="20">
        <f t="shared" si="14"/>
        <v>0</v>
      </c>
      <c r="O433" s="21" t="str">
        <f>IF(A433="","",IF(G433&gt;=asetukset!$B$3,G433-asetukset!$B$3,IF(AND(G433-E433&lt;=asetukset!$B$4,E433&gt;=asetukset!$B$3),1-E433,IF(AND(G433-E433&lt;=asetukset!$B$4,E433&lt;=asetukset!$B$3),asetukset!$B$6,0))))</f>
        <v/>
      </c>
      <c r="P433" s="20">
        <f>IF(F433&gt;D433,G433-asetukset!$B$5,IF(AND(D433=F433,E433&lt;=asetukset!$B$6),G433-E433,0))</f>
        <v>0</v>
      </c>
      <c r="Q433" s="19" t="str">
        <f>IF(and(K433=6,E433&gt;asetukset!$B$7),"", IF(and(K433&lt;&gt;6,L433=6,G433&lt;asetukset!$B$7),G433,IF(K433=6,asetukset!$B$7-E433,IF(K433=6,asetukset!$B$7-E433,IF(K433=6,asetukset!$B$7-E433,"")))))</f>
        <v/>
      </c>
      <c r="R433" s="19" t="str">
        <f t="shared" si="11"/>
        <v/>
      </c>
      <c r="S433" s="19" t="str">
        <f t="shared" si="12"/>
        <v/>
      </c>
      <c r="T433" s="21" t="str">
        <f>IF(A433="","",IF(SUMIFS($M$2:M433,$I$2:I433,I433,$A$2:A433,A433)&lt;=asetukset!$B$2,"",SUMIFS($M$2:M433,$I$2:I433,I433,$A$2:A433,A433)-asetukset!$B$2))</f>
        <v/>
      </c>
    </row>
    <row r="434">
      <c r="A434" s="32"/>
      <c r="B434" s="26"/>
      <c r="C434" s="26"/>
      <c r="D434" s="15">
        <f t="shared" si="2"/>
        <v>0</v>
      </c>
      <c r="E434" s="15">
        <f t="shared" si="3"/>
        <v>0</v>
      </c>
      <c r="F434" s="15">
        <f t="shared" si="4"/>
        <v>0</v>
      </c>
      <c r="G434" s="15">
        <f t="shared" si="5"/>
        <v>0</v>
      </c>
      <c r="H434" s="18" t="str">
        <f t="shared" si="6"/>
        <v/>
      </c>
      <c r="I434" s="18" t="str">
        <f t="shared" si="7"/>
        <v/>
      </c>
      <c r="J434" s="18" t="str">
        <f t="shared" si="8"/>
        <v>-</v>
      </c>
      <c r="K434" s="27" t="str">
        <f t="shared" ref="K434:L434" si="444">IF(A434="","",WEEKDAY(B434,2))</f>
        <v/>
      </c>
      <c r="L434" s="27" t="str">
        <f t="shared" si="444"/>
        <v/>
      </c>
      <c r="M434" s="20">
        <f t="shared" si="10"/>
        <v>0</v>
      </c>
      <c r="N434" s="20">
        <f t="shared" si="14"/>
        <v>0</v>
      </c>
      <c r="O434" s="21" t="str">
        <f>IF(A434="","",IF(G434&gt;=asetukset!$B$3,G434-asetukset!$B$3,IF(AND(G434-E434&lt;=asetukset!$B$4,E434&gt;=asetukset!$B$3),1-E434,IF(AND(G434-E434&lt;=asetukset!$B$4,E434&lt;=asetukset!$B$3),asetukset!$B$6,0))))</f>
        <v/>
      </c>
      <c r="P434" s="20">
        <f>IF(F434&gt;D434,G434-asetukset!$B$5,IF(AND(D434=F434,E434&lt;=asetukset!$B$6),G434-E434,0))</f>
        <v>0</v>
      </c>
      <c r="Q434" s="19" t="str">
        <f>IF(and(K434=6,E434&gt;asetukset!$B$7),"", IF(and(K434&lt;&gt;6,L434=6,G434&lt;asetukset!$B$7),G434,IF(K434=6,asetukset!$B$7-E434,IF(K434=6,asetukset!$B$7-E434,IF(K434=6,asetukset!$B$7-E434,"")))))</f>
        <v/>
      </c>
      <c r="R434" s="19" t="str">
        <f t="shared" si="11"/>
        <v/>
      </c>
      <c r="S434" s="19" t="str">
        <f t="shared" si="12"/>
        <v/>
      </c>
      <c r="T434" s="21" t="str">
        <f>IF(A434="","",IF(SUMIFS($M$2:M434,$I$2:I434,I434,$A$2:A434,A434)&lt;=asetukset!$B$2,"",SUMIFS($M$2:M434,$I$2:I434,I434,$A$2:A434,A434)-asetukset!$B$2))</f>
        <v/>
      </c>
    </row>
    <row r="435">
      <c r="A435" s="32"/>
      <c r="B435" s="26"/>
      <c r="C435" s="26"/>
      <c r="D435" s="15">
        <f t="shared" si="2"/>
        <v>0</v>
      </c>
      <c r="E435" s="15">
        <f t="shared" si="3"/>
        <v>0</v>
      </c>
      <c r="F435" s="15">
        <f t="shared" si="4"/>
        <v>0</v>
      </c>
      <c r="G435" s="15">
        <f t="shared" si="5"/>
        <v>0</v>
      </c>
      <c r="H435" s="18" t="str">
        <f t="shared" si="6"/>
        <v/>
      </c>
      <c r="I435" s="18" t="str">
        <f t="shared" si="7"/>
        <v/>
      </c>
      <c r="J435" s="18" t="str">
        <f t="shared" si="8"/>
        <v>-</v>
      </c>
      <c r="K435" s="27" t="str">
        <f t="shared" ref="K435:L435" si="445">IF(A435="","",WEEKDAY(B435,2))</f>
        <v/>
      </c>
      <c r="L435" s="27" t="str">
        <f t="shared" si="445"/>
        <v/>
      </c>
      <c r="M435" s="20">
        <f t="shared" si="10"/>
        <v>0</v>
      </c>
      <c r="N435" s="20">
        <f t="shared" si="14"/>
        <v>0</v>
      </c>
      <c r="O435" s="21" t="str">
        <f>IF(A435="","",IF(G435&gt;=asetukset!$B$3,G435-asetukset!$B$3,IF(AND(G435-E435&lt;=asetukset!$B$4,E435&gt;=asetukset!$B$3),1-E435,IF(AND(G435-E435&lt;=asetukset!$B$4,E435&lt;=asetukset!$B$3),asetukset!$B$6,0))))</f>
        <v/>
      </c>
      <c r="P435" s="20">
        <f>IF(F435&gt;D435,G435-asetukset!$B$5,IF(AND(D435=F435,E435&lt;=asetukset!$B$6),G435-E435,0))</f>
        <v>0</v>
      </c>
      <c r="Q435" s="19" t="str">
        <f>IF(and(K435=6,E435&gt;asetukset!$B$7),"", IF(and(K435&lt;&gt;6,L435=6,G435&lt;asetukset!$B$7),G435,IF(K435=6,asetukset!$B$7-E435,IF(K435=6,asetukset!$B$7-E435,IF(K435=6,asetukset!$B$7-E435,"")))))</f>
        <v/>
      </c>
      <c r="R435" s="19" t="str">
        <f t="shared" si="11"/>
        <v/>
      </c>
      <c r="S435" s="19" t="str">
        <f t="shared" si="12"/>
        <v/>
      </c>
      <c r="T435" s="21" t="str">
        <f>IF(A435="","",IF(SUMIFS($M$2:M435,$I$2:I435,I435,$A$2:A435,A435)&lt;=asetukset!$B$2,"",SUMIFS($M$2:M435,$I$2:I435,I435,$A$2:A435,A435)-asetukset!$B$2))</f>
        <v/>
      </c>
    </row>
    <row r="436">
      <c r="A436" s="32"/>
      <c r="B436" s="26"/>
      <c r="C436" s="26"/>
      <c r="D436" s="15">
        <f t="shared" si="2"/>
        <v>0</v>
      </c>
      <c r="E436" s="15">
        <f t="shared" si="3"/>
        <v>0</v>
      </c>
      <c r="F436" s="15">
        <f t="shared" si="4"/>
        <v>0</v>
      </c>
      <c r="G436" s="15">
        <f t="shared" si="5"/>
        <v>0</v>
      </c>
      <c r="H436" s="18" t="str">
        <f t="shared" si="6"/>
        <v/>
      </c>
      <c r="I436" s="18" t="str">
        <f t="shared" si="7"/>
        <v/>
      </c>
      <c r="J436" s="18" t="str">
        <f t="shared" si="8"/>
        <v>-</v>
      </c>
      <c r="K436" s="27" t="str">
        <f t="shared" ref="K436:L436" si="446">IF(A436="","",WEEKDAY(B436,2))</f>
        <v/>
      </c>
      <c r="L436" s="27" t="str">
        <f t="shared" si="446"/>
        <v/>
      </c>
      <c r="M436" s="20">
        <f t="shared" si="10"/>
        <v>0</v>
      </c>
      <c r="N436" s="20">
        <f t="shared" si="14"/>
        <v>0</v>
      </c>
      <c r="O436" s="21" t="str">
        <f>IF(A436="","",IF(G436&gt;=asetukset!$B$3,G436-asetukset!$B$3,IF(AND(G436-E436&lt;=asetukset!$B$4,E436&gt;=asetukset!$B$3),1-E436,IF(AND(G436-E436&lt;=asetukset!$B$4,E436&lt;=asetukset!$B$3),asetukset!$B$6,0))))</f>
        <v/>
      </c>
      <c r="P436" s="20">
        <f>IF(F436&gt;D436,G436-asetukset!$B$5,IF(AND(D436=F436,E436&lt;=asetukset!$B$6),G436-E436,0))</f>
        <v>0</v>
      </c>
      <c r="Q436" s="19" t="str">
        <f>IF(and(K436=6,E436&gt;asetukset!$B$7),"", IF(and(K436&lt;&gt;6,L436=6,G436&lt;asetukset!$B$7),G436,IF(K436=6,asetukset!$B$7-E436,IF(K436=6,asetukset!$B$7-E436,IF(K436=6,asetukset!$B$7-E436,"")))))</f>
        <v/>
      </c>
      <c r="R436" s="19" t="str">
        <f t="shared" si="11"/>
        <v/>
      </c>
      <c r="S436" s="19" t="str">
        <f t="shared" si="12"/>
        <v/>
      </c>
      <c r="T436" s="21" t="str">
        <f>IF(A436="","",IF(SUMIFS($M$2:M436,$I$2:I436,I436,$A$2:A436,A436)&lt;=asetukset!$B$2,"",SUMIFS($M$2:M436,$I$2:I436,I436,$A$2:A436,A436)-asetukset!$B$2))</f>
        <v/>
      </c>
    </row>
    <row r="437">
      <c r="A437" s="32"/>
      <c r="B437" s="26"/>
      <c r="C437" s="26"/>
      <c r="D437" s="15">
        <f t="shared" si="2"/>
        <v>0</v>
      </c>
      <c r="E437" s="15">
        <f t="shared" si="3"/>
        <v>0</v>
      </c>
      <c r="F437" s="15">
        <f t="shared" si="4"/>
        <v>0</v>
      </c>
      <c r="G437" s="15">
        <f t="shared" si="5"/>
        <v>0</v>
      </c>
      <c r="H437" s="18" t="str">
        <f t="shared" si="6"/>
        <v/>
      </c>
      <c r="I437" s="18" t="str">
        <f t="shared" si="7"/>
        <v/>
      </c>
      <c r="J437" s="18" t="str">
        <f t="shared" si="8"/>
        <v>-</v>
      </c>
      <c r="K437" s="27" t="str">
        <f t="shared" ref="K437:L437" si="447">IF(A437="","",WEEKDAY(B437,2))</f>
        <v/>
      </c>
      <c r="L437" s="27" t="str">
        <f t="shared" si="447"/>
        <v/>
      </c>
      <c r="M437" s="20">
        <f t="shared" si="10"/>
        <v>0</v>
      </c>
      <c r="N437" s="20">
        <f t="shared" si="14"/>
        <v>0</v>
      </c>
      <c r="O437" s="21" t="str">
        <f>IF(A437="","",IF(G437&gt;=asetukset!$B$3,G437-asetukset!$B$3,IF(AND(G437-E437&lt;=asetukset!$B$4,E437&gt;=asetukset!$B$3),1-E437,IF(AND(G437-E437&lt;=asetukset!$B$4,E437&lt;=asetukset!$B$3),asetukset!$B$6,0))))</f>
        <v/>
      </c>
      <c r="P437" s="20">
        <f>IF(F437&gt;D437,G437-asetukset!$B$5,IF(AND(D437=F437,E437&lt;=asetukset!$B$6),G437-E437,0))</f>
        <v>0</v>
      </c>
      <c r="Q437" s="19" t="str">
        <f>IF(and(K437=6,E437&gt;asetukset!$B$7),"", IF(and(K437&lt;&gt;6,L437=6,G437&lt;asetukset!$B$7),G437,IF(K437=6,asetukset!$B$7-E437,IF(K437=6,asetukset!$B$7-E437,IF(K437=6,asetukset!$B$7-E437,"")))))</f>
        <v/>
      </c>
      <c r="R437" s="19" t="str">
        <f t="shared" si="11"/>
        <v/>
      </c>
      <c r="S437" s="19" t="str">
        <f t="shared" si="12"/>
        <v/>
      </c>
      <c r="T437" s="21" t="str">
        <f>IF(A437="","",IF(SUMIFS($M$2:M437,$I$2:I437,I437,$A$2:A437,A437)&lt;=asetukset!$B$2,"",SUMIFS($M$2:M437,$I$2:I437,I437,$A$2:A437,A437)-asetukset!$B$2))</f>
        <v/>
      </c>
    </row>
    <row r="438">
      <c r="A438" s="32"/>
      <c r="B438" s="26"/>
      <c r="C438" s="26"/>
      <c r="D438" s="15">
        <f t="shared" si="2"/>
        <v>0</v>
      </c>
      <c r="E438" s="15">
        <f t="shared" si="3"/>
        <v>0</v>
      </c>
      <c r="F438" s="15">
        <f t="shared" si="4"/>
        <v>0</v>
      </c>
      <c r="G438" s="15">
        <f t="shared" si="5"/>
        <v>0</v>
      </c>
      <c r="H438" s="18" t="str">
        <f t="shared" si="6"/>
        <v/>
      </c>
      <c r="I438" s="18" t="str">
        <f t="shared" si="7"/>
        <v/>
      </c>
      <c r="J438" s="18" t="str">
        <f t="shared" si="8"/>
        <v>-</v>
      </c>
      <c r="K438" s="27" t="str">
        <f t="shared" ref="K438:L438" si="448">IF(A438="","",WEEKDAY(B438,2))</f>
        <v/>
      </c>
      <c r="L438" s="27" t="str">
        <f t="shared" si="448"/>
        <v/>
      </c>
      <c r="M438" s="20">
        <f t="shared" si="10"/>
        <v>0</v>
      </c>
      <c r="N438" s="20">
        <f t="shared" si="14"/>
        <v>0</v>
      </c>
      <c r="O438" s="21" t="str">
        <f>IF(A438="","",IF(G438&gt;=asetukset!$B$3,G438-asetukset!$B$3,IF(AND(G438-E438&lt;=asetukset!$B$4,E438&gt;=asetukset!$B$3),1-E438,IF(AND(G438-E438&lt;=asetukset!$B$4,E438&lt;=asetukset!$B$3),asetukset!$B$6,0))))</f>
        <v/>
      </c>
      <c r="P438" s="20">
        <f>IF(F438&gt;D438,G438-asetukset!$B$5,IF(AND(D438=F438,E438&lt;=asetukset!$B$6),G438-E438,0))</f>
        <v>0</v>
      </c>
      <c r="Q438" s="19" t="str">
        <f>IF(and(K438=6,E438&gt;asetukset!$B$7),"", IF(and(K438&lt;&gt;6,L438=6,G438&lt;asetukset!$B$7),G438,IF(K438=6,asetukset!$B$7-E438,IF(K438=6,asetukset!$B$7-E438,IF(K438=6,asetukset!$B$7-E438,"")))))</f>
        <v/>
      </c>
      <c r="R438" s="19" t="str">
        <f t="shared" si="11"/>
        <v/>
      </c>
      <c r="S438" s="19" t="str">
        <f t="shared" si="12"/>
        <v/>
      </c>
      <c r="T438" s="21" t="str">
        <f>IF(A438="","",IF(SUMIFS($M$2:M438,$I$2:I438,I438,$A$2:A438,A438)&lt;=asetukset!$B$2,"",SUMIFS($M$2:M438,$I$2:I438,I438,$A$2:A438,A438)-asetukset!$B$2))</f>
        <v/>
      </c>
    </row>
    <row r="439">
      <c r="A439" s="32"/>
      <c r="B439" s="26"/>
      <c r="C439" s="26"/>
      <c r="D439" s="15">
        <f t="shared" si="2"/>
        <v>0</v>
      </c>
      <c r="E439" s="15">
        <f t="shared" si="3"/>
        <v>0</v>
      </c>
      <c r="F439" s="15">
        <f t="shared" si="4"/>
        <v>0</v>
      </c>
      <c r="G439" s="15">
        <f t="shared" si="5"/>
        <v>0</v>
      </c>
      <c r="H439" s="18" t="str">
        <f t="shared" si="6"/>
        <v/>
      </c>
      <c r="I439" s="18" t="str">
        <f t="shared" si="7"/>
        <v/>
      </c>
      <c r="J439" s="18" t="str">
        <f t="shared" si="8"/>
        <v>-</v>
      </c>
      <c r="K439" s="27" t="str">
        <f t="shared" ref="K439:L439" si="449">IF(A439="","",WEEKDAY(B439,2))</f>
        <v/>
      </c>
      <c r="L439" s="27" t="str">
        <f t="shared" si="449"/>
        <v/>
      </c>
      <c r="M439" s="20">
        <f t="shared" si="10"/>
        <v>0</v>
      </c>
      <c r="N439" s="20">
        <f t="shared" si="14"/>
        <v>0</v>
      </c>
      <c r="O439" s="21" t="str">
        <f>IF(A439="","",IF(G439&gt;=asetukset!$B$3,G439-asetukset!$B$3,IF(AND(G439-E439&lt;=asetukset!$B$4,E439&gt;=asetukset!$B$3),1-E439,IF(AND(G439-E439&lt;=asetukset!$B$4,E439&lt;=asetukset!$B$3),asetukset!$B$6,0))))</f>
        <v/>
      </c>
      <c r="P439" s="20">
        <f>IF(F439&gt;D439,G439-asetukset!$B$5,IF(AND(D439=F439,E439&lt;=asetukset!$B$6),G439-E439,0))</f>
        <v>0</v>
      </c>
      <c r="Q439" s="19" t="str">
        <f>IF(and(K439=6,E439&gt;asetukset!$B$7),"", IF(and(K439&lt;&gt;6,L439=6,G439&lt;asetukset!$B$7),G439,IF(K439=6,asetukset!$B$7-E439,IF(K439=6,asetukset!$B$7-E439,IF(K439=6,asetukset!$B$7-E439,"")))))</f>
        <v/>
      </c>
      <c r="R439" s="19" t="str">
        <f t="shared" si="11"/>
        <v/>
      </c>
      <c r="S439" s="19" t="str">
        <f t="shared" si="12"/>
        <v/>
      </c>
      <c r="T439" s="21" t="str">
        <f>IF(A439="","",IF(SUMIFS($M$2:M439,$I$2:I439,I439,$A$2:A439,A439)&lt;=asetukset!$B$2,"",SUMIFS($M$2:M439,$I$2:I439,I439,$A$2:A439,A439)-asetukset!$B$2))</f>
        <v/>
      </c>
    </row>
    <row r="440">
      <c r="A440" s="32"/>
      <c r="B440" s="26"/>
      <c r="C440" s="26"/>
      <c r="D440" s="15">
        <f t="shared" si="2"/>
        <v>0</v>
      </c>
      <c r="E440" s="15">
        <f t="shared" si="3"/>
        <v>0</v>
      </c>
      <c r="F440" s="15">
        <f t="shared" si="4"/>
        <v>0</v>
      </c>
      <c r="G440" s="15">
        <f t="shared" si="5"/>
        <v>0</v>
      </c>
      <c r="H440" s="18" t="str">
        <f t="shared" si="6"/>
        <v/>
      </c>
      <c r="I440" s="18" t="str">
        <f t="shared" si="7"/>
        <v/>
      </c>
      <c r="J440" s="18" t="str">
        <f t="shared" si="8"/>
        <v>-</v>
      </c>
      <c r="K440" s="27" t="str">
        <f t="shared" ref="K440:L440" si="450">IF(A440="","",WEEKDAY(B440,2))</f>
        <v/>
      </c>
      <c r="L440" s="27" t="str">
        <f t="shared" si="450"/>
        <v/>
      </c>
      <c r="M440" s="20">
        <f t="shared" si="10"/>
        <v>0</v>
      </c>
      <c r="N440" s="20">
        <f t="shared" si="14"/>
        <v>0</v>
      </c>
      <c r="O440" s="21" t="str">
        <f>IF(A440="","",IF(G440&gt;=asetukset!$B$3,G440-asetukset!$B$3,IF(AND(G440-E440&lt;=asetukset!$B$4,E440&gt;=asetukset!$B$3),1-E440,IF(AND(G440-E440&lt;=asetukset!$B$4,E440&lt;=asetukset!$B$3),asetukset!$B$6,0))))</f>
        <v/>
      </c>
      <c r="P440" s="20">
        <f>IF(F440&gt;D440,G440-asetukset!$B$5,IF(AND(D440=F440,E440&lt;=asetukset!$B$6),G440-E440,0))</f>
        <v>0</v>
      </c>
      <c r="Q440" s="19" t="str">
        <f>IF(and(K440=6,E440&gt;asetukset!$B$7),"", IF(and(K440&lt;&gt;6,L440=6,G440&lt;asetukset!$B$7),G440,IF(K440=6,asetukset!$B$7-E440,IF(K440=6,asetukset!$B$7-E440,IF(K440=6,asetukset!$B$7-E440,"")))))</f>
        <v/>
      </c>
      <c r="R440" s="19" t="str">
        <f t="shared" si="11"/>
        <v/>
      </c>
      <c r="S440" s="19" t="str">
        <f t="shared" si="12"/>
        <v/>
      </c>
      <c r="T440" s="21" t="str">
        <f>IF(A440="","",IF(SUMIFS($M$2:M440,$I$2:I440,I440,$A$2:A440,A440)&lt;=asetukset!$B$2,"",SUMIFS($M$2:M440,$I$2:I440,I440,$A$2:A440,A440)-asetukset!$B$2))</f>
        <v/>
      </c>
    </row>
    <row r="441">
      <c r="A441" s="32"/>
      <c r="B441" s="26"/>
      <c r="C441" s="26"/>
      <c r="D441" s="15">
        <f t="shared" si="2"/>
        <v>0</v>
      </c>
      <c r="E441" s="15">
        <f t="shared" si="3"/>
        <v>0</v>
      </c>
      <c r="F441" s="15">
        <f t="shared" si="4"/>
        <v>0</v>
      </c>
      <c r="G441" s="15">
        <f t="shared" si="5"/>
        <v>0</v>
      </c>
      <c r="H441" s="18" t="str">
        <f t="shared" si="6"/>
        <v/>
      </c>
      <c r="I441" s="18" t="str">
        <f t="shared" si="7"/>
        <v/>
      </c>
      <c r="J441" s="18" t="str">
        <f t="shared" si="8"/>
        <v>-</v>
      </c>
      <c r="K441" s="27" t="str">
        <f t="shared" ref="K441:L441" si="451">IF(A441="","",WEEKDAY(B441,2))</f>
        <v/>
      </c>
      <c r="L441" s="27" t="str">
        <f t="shared" si="451"/>
        <v/>
      </c>
      <c r="M441" s="20">
        <f t="shared" si="10"/>
        <v>0</v>
      </c>
      <c r="N441" s="20">
        <f t="shared" si="14"/>
        <v>0</v>
      </c>
      <c r="O441" s="21" t="str">
        <f>IF(A441="","",IF(G441&gt;=asetukset!$B$3,G441-asetukset!$B$3,IF(AND(G441-E441&lt;=asetukset!$B$4,E441&gt;=asetukset!$B$3),1-E441,IF(AND(G441-E441&lt;=asetukset!$B$4,E441&lt;=asetukset!$B$3),asetukset!$B$6,0))))</f>
        <v/>
      </c>
      <c r="P441" s="20">
        <f>IF(F441&gt;D441,G441-asetukset!$B$5,IF(AND(D441=F441,E441&lt;=asetukset!$B$6),G441-E441,0))</f>
        <v>0</v>
      </c>
      <c r="Q441" s="19" t="str">
        <f>IF(and(K441=6,E441&gt;asetukset!$B$7),"", IF(and(K441&lt;&gt;6,L441=6,G441&lt;asetukset!$B$7),G441,IF(K441=6,asetukset!$B$7-E441,IF(K441=6,asetukset!$B$7-E441,IF(K441=6,asetukset!$B$7-E441,"")))))</f>
        <v/>
      </c>
      <c r="R441" s="19" t="str">
        <f t="shared" si="11"/>
        <v/>
      </c>
      <c r="S441" s="19" t="str">
        <f t="shared" si="12"/>
        <v/>
      </c>
      <c r="T441" s="21" t="str">
        <f>IF(A441="","",IF(SUMIFS($M$2:M441,$I$2:I441,I441,$A$2:A441,A441)&lt;=asetukset!$B$2,"",SUMIFS($M$2:M441,$I$2:I441,I441,$A$2:A441,A441)-asetukset!$B$2))</f>
        <v/>
      </c>
    </row>
    <row r="442">
      <c r="A442" s="32"/>
      <c r="B442" s="26"/>
      <c r="C442" s="26"/>
      <c r="D442" s="15">
        <f t="shared" si="2"/>
        <v>0</v>
      </c>
      <c r="E442" s="15">
        <f t="shared" si="3"/>
        <v>0</v>
      </c>
      <c r="F442" s="15">
        <f t="shared" si="4"/>
        <v>0</v>
      </c>
      <c r="G442" s="15">
        <f t="shared" si="5"/>
        <v>0</v>
      </c>
      <c r="H442" s="18" t="str">
        <f t="shared" si="6"/>
        <v/>
      </c>
      <c r="I442" s="18" t="str">
        <f t="shared" si="7"/>
        <v/>
      </c>
      <c r="J442" s="18" t="str">
        <f t="shared" si="8"/>
        <v>-</v>
      </c>
      <c r="K442" s="27" t="str">
        <f t="shared" ref="K442:L442" si="452">IF(A442="","",WEEKDAY(B442,2))</f>
        <v/>
      </c>
      <c r="L442" s="27" t="str">
        <f t="shared" si="452"/>
        <v/>
      </c>
      <c r="M442" s="20">
        <f t="shared" si="10"/>
        <v>0</v>
      </c>
      <c r="N442" s="20">
        <f t="shared" si="14"/>
        <v>0</v>
      </c>
      <c r="O442" s="21" t="str">
        <f>IF(A442="","",IF(G442&gt;=asetukset!$B$3,G442-asetukset!$B$3,IF(AND(G442-E442&lt;=asetukset!$B$4,E442&gt;=asetukset!$B$3),1-E442,IF(AND(G442-E442&lt;=asetukset!$B$4,E442&lt;=asetukset!$B$3),asetukset!$B$6,0))))</f>
        <v/>
      </c>
      <c r="P442" s="20">
        <f>IF(F442&gt;D442,G442-asetukset!$B$5,IF(AND(D442=F442,E442&lt;=asetukset!$B$6),G442-E442,0))</f>
        <v>0</v>
      </c>
      <c r="Q442" s="19" t="str">
        <f>IF(and(K442=6,E442&gt;asetukset!$B$7),"", IF(and(K442&lt;&gt;6,L442=6,G442&lt;asetukset!$B$7),G442,IF(K442=6,asetukset!$B$7-E442,IF(K442=6,asetukset!$B$7-E442,IF(K442=6,asetukset!$B$7-E442,"")))))</f>
        <v/>
      </c>
      <c r="R442" s="19" t="str">
        <f t="shared" si="11"/>
        <v/>
      </c>
      <c r="S442" s="19" t="str">
        <f t="shared" si="12"/>
        <v/>
      </c>
      <c r="T442" s="21" t="str">
        <f>IF(A442="","",IF(SUMIFS($M$2:M442,$I$2:I442,I442,$A$2:A442,A442)&lt;=asetukset!$B$2,"",SUMIFS($M$2:M442,$I$2:I442,I442,$A$2:A442,A442)-asetukset!$B$2))</f>
        <v/>
      </c>
    </row>
    <row r="443">
      <c r="A443" s="32"/>
      <c r="B443" s="26"/>
      <c r="C443" s="26"/>
      <c r="D443" s="15">
        <f t="shared" si="2"/>
        <v>0</v>
      </c>
      <c r="E443" s="15">
        <f t="shared" si="3"/>
        <v>0</v>
      </c>
      <c r="F443" s="15">
        <f t="shared" si="4"/>
        <v>0</v>
      </c>
      <c r="G443" s="15">
        <f t="shared" si="5"/>
        <v>0</v>
      </c>
      <c r="H443" s="18" t="str">
        <f t="shared" si="6"/>
        <v/>
      </c>
      <c r="I443" s="18" t="str">
        <f t="shared" si="7"/>
        <v/>
      </c>
      <c r="J443" s="18" t="str">
        <f t="shared" si="8"/>
        <v>-</v>
      </c>
      <c r="K443" s="27" t="str">
        <f t="shared" ref="K443:L443" si="453">IF(A443="","",WEEKDAY(B443,2))</f>
        <v/>
      </c>
      <c r="L443" s="27" t="str">
        <f t="shared" si="453"/>
        <v/>
      </c>
      <c r="M443" s="20">
        <f t="shared" si="10"/>
        <v>0</v>
      </c>
      <c r="N443" s="20">
        <f t="shared" si="14"/>
        <v>0</v>
      </c>
      <c r="O443" s="21" t="str">
        <f>IF(A443="","",IF(G443&gt;=asetukset!$B$3,G443-asetukset!$B$3,IF(AND(G443-E443&lt;=asetukset!$B$4,E443&gt;=asetukset!$B$3),1-E443,IF(AND(G443-E443&lt;=asetukset!$B$4,E443&lt;=asetukset!$B$3),asetukset!$B$6,0))))</f>
        <v/>
      </c>
      <c r="P443" s="20">
        <f>IF(F443&gt;D443,G443-asetukset!$B$5,IF(AND(D443=F443,E443&lt;=asetukset!$B$6),G443-E443,0))</f>
        <v>0</v>
      </c>
      <c r="Q443" s="19" t="str">
        <f>IF(and(K443=6,E443&gt;asetukset!$B$7),"", IF(and(K443&lt;&gt;6,L443=6,G443&lt;asetukset!$B$7),G443,IF(K443=6,asetukset!$B$7-E443,IF(K443=6,asetukset!$B$7-E443,IF(K443=6,asetukset!$B$7-E443,"")))))</f>
        <v/>
      </c>
      <c r="R443" s="19" t="str">
        <f t="shared" si="11"/>
        <v/>
      </c>
      <c r="S443" s="19" t="str">
        <f t="shared" si="12"/>
        <v/>
      </c>
      <c r="T443" s="21" t="str">
        <f>IF(A443="","",IF(SUMIFS($M$2:M443,$I$2:I443,I443,$A$2:A443,A443)&lt;=asetukset!$B$2,"",SUMIFS($M$2:M443,$I$2:I443,I443,$A$2:A443,A443)-asetukset!$B$2))</f>
        <v/>
      </c>
    </row>
    <row r="444">
      <c r="A444" s="32"/>
      <c r="B444" s="26"/>
      <c r="C444" s="26"/>
      <c r="D444" s="15">
        <f t="shared" si="2"/>
        <v>0</v>
      </c>
      <c r="E444" s="15">
        <f t="shared" si="3"/>
        <v>0</v>
      </c>
      <c r="F444" s="15">
        <f t="shared" si="4"/>
        <v>0</v>
      </c>
      <c r="G444" s="15">
        <f t="shared" si="5"/>
        <v>0</v>
      </c>
      <c r="H444" s="18" t="str">
        <f t="shared" si="6"/>
        <v/>
      </c>
      <c r="I444" s="18" t="str">
        <f t="shared" si="7"/>
        <v/>
      </c>
      <c r="J444" s="18" t="str">
        <f t="shared" si="8"/>
        <v>-</v>
      </c>
      <c r="K444" s="27" t="str">
        <f t="shared" ref="K444:L444" si="454">IF(A444="","",WEEKDAY(B444,2))</f>
        <v/>
      </c>
      <c r="L444" s="27" t="str">
        <f t="shared" si="454"/>
        <v/>
      </c>
      <c r="M444" s="20">
        <f t="shared" si="10"/>
        <v>0</v>
      </c>
      <c r="N444" s="20">
        <f t="shared" si="14"/>
        <v>0</v>
      </c>
      <c r="O444" s="21" t="str">
        <f>IF(A444="","",IF(G444&gt;=asetukset!$B$3,G444-asetukset!$B$3,IF(AND(G444-E444&lt;=asetukset!$B$4,E444&gt;=asetukset!$B$3),1-E444,IF(AND(G444-E444&lt;=asetukset!$B$4,E444&lt;=asetukset!$B$3),asetukset!$B$6,0))))</f>
        <v/>
      </c>
      <c r="P444" s="20">
        <f>IF(F444&gt;D444,G444-asetukset!$B$5,IF(AND(D444=F444,E444&lt;=asetukset!$B$6),G444-E444,0))</f>
        <v>0</v>
      </c>
      <c r="Q444" s="19" t="str">
        <f>IF(and(K444=6,E444&gt;asetukset!$B$7),"", IF(and(K444&lt;&gt;6,L444=6,G444&lt;asetukset!$B$7),G444,IF(K444=6,asetukset!$B$7-E444,IF(K444=6,asetukset!$B$7-E444,IF(K444=6,asetukset!$B$7-E444,"")))))</f>
        <v/>
      </c>
      <c r="R444" s="19" t="str">
        <f t="shared" si="11"/>
        <v/>
      </c>
      <c r="S444" s="19" t="str">
        <f t="shared" si="12"/>
        <v/>
      </c>
      <c r="T444" s="21" t="str">
        <f>IF(A444="","",IF(SUMIFS($M$2:M444,$I$2:I444,I444,$A$2:A444,A444)&lt;=asetukset!$B$2,"",SUMIFS($M$2:M444,$I$2:I444,I444,$A$2:A444,A444)-asetukset!$B$2))</f>
        <v/>
      </c>
    </row>
    <row r="445">
      <c r="A445" s="32"/>
      <c r="B445" s="26"/>
      <c r="C445" s="26"/>
      <c r="D445" s="15">
        <f t="shared" si="2"/>
        <v>0</v>
      </c>
      <c r="E445" s="15">
        <f t="shared" si="3"/>
        <v>0</v>
      </c>
      <c r="F445" s="15">
        <f t="shared" si="4"/>
        <v>0</v>
      </c>
      <c r="G445" s="15">
        <f t="shared" si="5"/>
        <v>0</v>
      </c>
      <c r="H445" s="18" t="str">
        <f t="shared" si="6"/>
        <v/>
      </c>
      <c r="I445" s="18" t="str">
        <f t="shared" si="7"/>
        <v/>
      </c>
      <c r="J445" s="18" t="str">
        <f t="shared" si="8"/>
        <v>-</v>
      </c>
      <c r="K445" s="27" t="str">
        <f t="shared" ref="K445:L445" si="455">IF(A445="","",WEEKDAY(B445,2))</f>
        <v/>
      </c>
      <c r="L445" s="27" t="str">
        <f t="shared" si="455"/>
        <v/>
      </c>
      <c r="M445" s="20">
        <f t="shared" si="10"/>
        <v>0</v>
      </c>
      <c r="N445" s="20">
        <f t="shared" si="14"/>
        <v>0</v>
      </c>
      <c r="O445" s="21" t="str">
        <f>IF(A445="","",IF(G445&gt;=asetukset!$B$3,G445-asetukset!$B$3,IF(AND(G445-E445&lt;=asetukset!$B$4,E445&gt;=asetukset!$B$3),1-E445,IF(AND(G445-E445&lt;=asetukset!$B$4,E445&lt;=asetukset!$B$3),asetukset!$B$6,0))))</f>
        <v/>
      </c>
      <c r="P445" s="20">
        <f>IF(F445&gt;D445,G445-asetukset!$B$5,IF(AND(D445=F445,E445&lt;=asetukset!$B$6),G445-E445,0))</f>
        <v>0</v>
      </c>
      <c r="Q445" s="19" t="str">
        <f>IF(and(K445=6,E445&gt;asetukset!$B$7),"", IF(and(K445&lt;&gt;6,L445=6,G445&lt;asetukset!$B$7),G445,IF(K445=6,asetukset!$B$7-E445,IF(K445=6,asetukset!$B$7-E445,IF(K445=6,asetukset!$B$7-E445,"")))))</f>
        <v/>
      </c>
      <c r="R445" s="19" t="str">
        <f t="shared" si="11"/>
        <v/>
      </c>
      <c r="S445" s="19" t="str">
        <f t="shared" si="12"/>
        <v/>
      </c>
      <c r="T445" s="21" t="str">
        <f>IF(A445="","",IF(SUMIFS($M$2:M445,$I$2:I445,I445,$A$2:A445,A445)&lt;=asetukset!$B$2,"",SUMIFS($M$2:M445,$I$2:I445,I445,$A$2:A445,A445)-asetukset!$B$2))</f>
        <v/>
      </c>
    </row>
    <row r="446">
      <c r="A446" s="32"/>
      <c r="B446" s="26"/>
      <c r="C446" s="26"/>
      <c r="D446" s="15">
        <f t="shared" si="2"/>
        <v>0</v>
      </c>
      <c r="E446" s="15">
        <f t="shared" si="3"/>
        <v>0</v>
      </c>
      <c r="F446" s="15">
        <f t="shared" si="4"/>
        <v>0</v>
      </c>
      <c r="G446" s="15">
        <f t="shared" si="5"/>
        <v>0</v>
      </c>
      <c r="H446" s="18" t="str">
        <f t="shared" si="6"/>
        <v/>
      </c>
      <c r="I446" s="18" t="str">
        <f t="shared" si="7"/>
        <v/>
      </c>
      <c r="J446" s="18" t="str">
        <f t="shared" si="8"/>
        <v>-</v>
      </c>
      <c r="K446" s="27" t="str">
        <f t="shared" ref="K446:L446" si="456">IF(A446="","",WEEKDAY(B446,2))</f>
        <v/>
      </c>
      <c r="L446" s="27" t="str">
        <f t="shared" si="456"/>
        <v/>
      </c>
      <c r="M446" s="20">
        <f t="shared" si="10"/>
        <v>0</v>
      </c>
      <c r="N446" s="20">
        <f t="shared" si="14"/>
        <v>0</v>
      </c>
      <c r="O446" s="21" t="str">
        <f>IF(A446="","",IF(G446&gt;=asetukset!$B$3,G446-asetukset!$B$3,IF(AND(G446-E446&lt;=asetukset!$B$4,E446&gt;=asetukset!$B$3),1-E446,IF(AND(G446-E446&lt;=asetukset!$B$4,E446&lt;=asetukset!$B$3),asetukset!$B$6,0))))</f>
        <v/>
      </c>
      <c r="P446" s="20">
        <f>IF(F446&gt;D446,G446-asetukset!$B$5,IF(AND(D446=F446,E446&lt;=asetukset!$B$6),G446-E446,0))</f>
        <v>0</v>
      </c>
      <c r="Q446" s="19" t="str">
        <f>IF(and(K446=6,E446&gt;asetukset!$B$7),"", IF(and(K446&lt;&gt;6,L446=6,G446&lt;asetukset!$B$7),G446,IF(K446=6,asetukset!$B$7-E446,IF(K446=6,asetukset!$B$7-E446,IF(K446=6,asetukset!$B$7-E446,"")))))</f>
        <v/>
      </c>
      <c r="R446" s="19" t="str">
        <f t="shared" si="11"/>
        <v/>
      </c>
      <c r="S446" s="19" t="str">
        <f t="shared" si="12"/>
        <v/>
      </c>
      <c r="T446" s="21" t="str">
        <f>IF(A446="","",IF(SUMIFS($M$2:M446,$I$2:I446,I446,$A$2:A446,A446)&lt;=asetukset!$B$2,"",SUMIFS($M$2:M446,$I$2:I446,I446,$A$2:A446,A446)-asetukset!$B$2))</f>
        <v/>
      </c>
    </row>
    <row r="447">
      <c r="A447" s="32"/>
      <c r="B447" s="26"/>
      <c r="C447" s="26"/>
      <c r="D447" s="15">
        <f t="shared" si="2"/>
        <v>0</v>
      </c>
      <c r="E447" s="15">
        <f t="shared" si="3"/>
        <v>0</v>
      </c>
      <c r="F447" s="15">
        <f t="shared" si="4"/>
        <v>0</v>
      </c>
      <c r="G447" s="15">
        <f t="shared" si="5"/>
        <v>0</v>
      </c>
      <c r="H447" s="18" t="str">
        <f t="shared" si="6"/>
        <v/>
      </c>
      <c r="I447" s="18" t="str">
        <f t="shared" si="7"/>
        <v/>
      </c>
      <c r="J447" s="18" t="str">
        <f t="shared" si="8"/>
        <v>-</v>
      </c>
      <c r="K447" s="27" t="str">
        <f t="shared" ref="K447:L447" si="457">IF(A447="","",WEEKDAY(B447,2))</f>
        <v/>
      </c>
      <c r="L447" s="27" t="str">
        <f t="shared" si="457"/>
        <v/>
      </c>
      <c r="M447" s="20">
        <f t="shared" si="10"/>
        <v>0</v>
      </c>
      <c r="N447" s="20">
        <f t="shared" si="14"/>
        <v>0</v>
      </c>
      <c r="O447" s="21" t="str">
        <f>IF(A447="","",IF(G447&gt;=asetukset!$B$3,G447-asetukset!$B$3,IF(AND(G447-E447&lt;=asetukset!$B$4,E447&gt;=asetukset!$B$3),1-E447,IF(AND(G447-E447&lt;=asetukset!$B$4,E447&lt;=asetukset!$B$3),asetukset!$B$6,0))))</f>
        <v/>
      </c>
      <c r="P447" s="20">
        <f>IF(F447&gt;D447,G447-asetukset!$B$5,IF(AND(D447=F447,E447&lt;=asetukset!$B$6),G447-E447,0))</f>
        <v>0</v>
      </c>
      <c r="Q447" s="19" t="str">
        <f>IF(and(K447=6,E447&gt;asetukset!$B$7),"", IF(and(K447&lt;&gt;6,L447=6,G447&lt;asetukset!$B$7),G447,IF(K447=6,asetukset!$B$7-E447,IF(K447=6,asetukset!$B$7-E447,IF(K447=6,asetukset!$B$7-E447,"")))))</f>
        <v/>
      </c>
      <c r="R447" s="19" t="str">
        <f t="shared" si="11"/>
        <v/>
      </c>
      <c r="S447" s="19" t="str">
        <f t="shared" si="12"/>
        <v/>
      </c>
      <c r="T447" s="21" t="str">
        <f>IF(A447="","",IF(SUMIFS($M$2:M447,$I$2:I447,I447,$A$2:A447,A447)&lt;=asetukset!$B$2,"",SUMIFS($M$2:M447,$I$2:I447,I447,$A$2:A447,A447)-asetukset!$B$2))</f>
        <v/>
      </c>
    </row>
    <row r="448">
      <c r="A448" s="32"/>
      <c r="B448" s="26"/>
      <c r="C448" s="26"/>
      <c r="D448" s="15">
        <f t="shared" si="2"/>
        <v>0</v>
      </c>
      <c r="E448" s="15">
        <f t="shared" si="3"/>
        <v>0</v>
      </c>
      <c r="F448" s="15">
        <f t="shared" si="4"/>
        <v>0</v>
      </c>
      <c r="G448" s="15">
        <f t="shared" si="5"/>
        <v>0</v>
      </c>
      <c r="H448" s="18" t="str">
        <f t="shared" si="6"/>
        <v/>
      </c>
      <c r="I448" s="18" t="str">
        <f t="shared" si="7"/>
        <v/>
      </c>
      <c r="J448" s="18" t="str">
        <f t="shared" si="8"/>
        <v>-</v>
      </c>
      <c r="K448" s="27" t="str">
        <f t="shared" ref="K448:L448" si="458">IF(A448="","",WEEKDAY(B448,2))</f>
        <v/>
      </c>
      <c r="L448" s="27" t="str">
        <f t="shared" si="458"/>
        <v/>
      </c>
      <c r="M448" s="20">
        <f t="shared" si="10"/>
        <v>0</v>
      </c>
      <c r="N448" s="20">
        <f t="shared" si="14"/>
        <v>0</v>
      </c>
      <c r="O448" s="21" t="str">
        <f>IF(A448="","",IF(G448&gt;=asetukset!$B$3,G448-asetukset!$B$3,IF(AND(G448-E448&lt;=asetukset!$B$4,E448&gt;=asetukset!$B$3),1-E448,IF(AND(G448-E448&lt;=asetukset!$B$4,E448&lt;=asetukset!$B$3),asetukset!$B$6,0))))</f>
        <v/>
      </c>
      <c r="P448" s="20">
        <f>IF(F448&gt;D448,G448-asetukset!$B$5,IF(AND(D448=F448,E448&lt;=asetukset!$B$6),G448-E448,0))</f>
        <v>0</v>
      </c>
      <c r="Q448" s="19" t="str">
        <f>IF(and(K448=6,E448&gt;asetukset!$B$7),"", IF(and(K448&lt;&gt;6,L448=6,G448&lt;asetukset!$B$7),G448,IF(K448=6,asetukset!$B$7-E448,IF(K448=6,asetukset!$B$7-E448,IF(K448=6,asetukset!$B$7-E448,"")))))</f>
        <v/>
      </c>
      <c r="R448" s="19" t="str">
        <f t="shared" si="11"/>
        <v/>
      </c>
      <c r="S448" s="19" t="str">
        <f t="shared" si="12"/>
        <v/>
      </c>
      <c r="T448" s="21" t="str">
        <f>IF(A448="","",IF(SUMIFS($M$2:M448,$I$2:I448,I448,$A$2:A448,A448)&lt;=asetukset!$B$2,"",SUMIFS($M$2:M448,$I$2:I448,I448,$A$2:A448,A448)-asetukset!$B$2))</f>
        <v/>
      </c>
    </row>
    <row r="449">
      <c r="A449" s="32"/>
      <c r="B449" s="26"/>
      <c r="C449" s="26"/>
      <c r="D449" s="15">
        <f t="shared" si="2"/>
        <v>0</v>
      </c>
      <c r="E449" s="15">
        <f t="shared" si="3"/>
        <v>0</v>
      </c>
      <c r="F449" s="15">
        <f t="shared" si="4"/>
        <v>0</v>
      </c>
      <c r="G449" s="15">
        <f t="shared" si="5"/>
        <v>0</v>
      </c>
      <c r="H449" s="18" t="str">
        <f t="shared" si="6"/>
        <v/>
      </c>
      <c r="I449" s="18" t="str">
        <f t="shared" si="7"/>
        <v/>
      </c>
      <c r="J449" s="18" t="str">
        <f t="shared" si="8"/>
        <v>-</v>
      </c>
      <c r="K449" s="27" t="str">
        <f t="shared" ref="K449:L449" si="459">IF(A449="","",WEEKDAY(B449,2))</f>
        <v/>
      </c>
      <c r="L449" s="27" t="str">
        <f t="shared" si="459"/>
        <v/>
      </c>
      <c r="M449" s="20">
        <f t="shared" si="10"/>
        <v>0</v>
      </c>
      <c r="N449" s="20">
        <f t="shared" si="14"/>
        <v>0</v>
      </c>
      <c r="O449" s="21" t="str">
        <f>IF(A449="","",IF(G449&gt;=asetukset!$B$3,G449-asetukset!$B$3,IF(AND(G449-E449&lt;=asetukset!$B$4,E449&gt;=asetukset!$B$3),1-E449,IF(AND(G449-E449&lt;=asetukset!$B$4,E449&lt;=asetukset!$B$3),asetukset!$B$6,0))))</f>
        <v/>
      </c>
      <c r="P449" s="20">
        <f>IF(F449&gt;D449,G449-asetukset!$B$5,IF(AND(D449=F449,E449&lt;=asetukset!$B$6),G449-E449,0))</f>
        <v>0</v>
      </c>
      <c r="Q449" s="19" t="str">
        <f>IF(and(K449=6,E449&gt;asetukset!$B$7),"", IF(and(K449&lt;&gt;6,L449=6,G449&lt;asetukset!$B$7),G449,IF(K449=6,asetukset!$B$7-E449,IF(K449=6,asetukset!$B$7-E449,IF(K449=6,asetukset!$B$7-E449,"")))))</f>
        <v/>
      </c>
      <c r="R449" s="19" t="str">
        <f t="shared" si="11"/>
        <v/>
      </c>
      <c r="S449" s="19" t="str">
        <f t="shared" si="12"/>
        <v/>
      </c>
      <c r="T449" s="21" t="str">
        <f>IF(A449="","",IF(SUMIFS($M$2:M449,$I$2:I449,I449,$A$2:A449,A449)&lt;=asetukset!$B$2,"",SUMIFS($M$2:M449,$I$2:I449,I449,$A$2:A449,A449)-asetukset!$B$2))</f>
        <v/>
      </c>
    </row>
    <row r="450">
      <c r="A450" s="32"/>
      <c r="B450" s="26"/>
      <c r="C450" s="26"/>
      <c r="D450" s="15">
        <f t="shared" si="2"/>
        <v>0</v>
      </c>
      <c r="E450" s="15">
        <f t="shared" si="3"/>
        <v>0</v>
      </c>
      <c r="F450" s="15">
        <f t="shared" si="4"/>
        <v>0</v>
      </c>
      <c r="G450" s="15">
        <f t="shared" si="5"/>
        <v>0</v>
      </c>
      <c r="H450" s="18" t="str">
        <f t="shared" si="6"/>
        <v/>
      </c>
      <c r="I450" s="18" t="str">
        <f t="shared" si="7"/>
        <v/>
      </c>
      <c r="J450" s="18" t="str">
        <f t="shared" si="8"/>
        <v>-</v>
      </c>
      <c r="K450" s="27" t="str">
        <f t="shared" ref="K450:L450" si="460">IF(A450="","",WEEKDAY(B450,2))</f>
        <v/>
      </c>
      <c r="L450" s="27" t="str">
        <f t="shared" si="460"/>
        <v/>
      </c>
      <c r="M450" s="20">
        <f t="shared" si="10"/>
        <v>0</v>
      </c>
      <c r="N450" s="20">
        <f t="shared" si="14"/>
        <v>0</v>
      </c>
      <c r="O450" s="21" t="str">
        <f>IF(A450="","",IF(G450&gt;=asetukset!$B$3,G450-asetukset!$B$3,IF(AND(G450-E450&lt;=asetukset!$B$4,E450&gt;=asetukset!$B$3),1-E450,IF(AND(G450-E450&lt;=asetukset!$B$4,E450&lt;=asetukset!$B$3),asetukset!$B$6,0))))</f>
        <v/>
      </c>
      <c r="P450" s="20">
        <f>IF(F450&gt;D450,G450-asetukset!$B$5,IF(AND(D450=F450,E450&lt;=asetukset!$B$6),G450-E450,0))</f>
        <v>0</v>
      </c>
      <c r="Q450" s="19" t="str">
        <f>IF(and(K450=6,E450&gt;asetukset!$B$7),"", IF(and(K450&lt;&gt;6,L450=6,G450&lt;asetukset!$B$7),G450,IF(K450=6,asetukset!$B$7-E450,IF(K450=6,asetukset!$B$7-E450,IF(K450=6,asetukset!$B$7-E450,"")))))</f>
        <v/>
      </c>
      <c r="R450" s="19" t="str">
        <f t="shared" si="11"/>
        <v/>
      </c>
      <c r="S450" s="19" t="str">
        <f t="shared" si="12"/>
        <v/>
      </c>
      <c r="T450" s="21" t="str">
        <f>IF(A450="","",IF(SUMIFS($M$2:M450,$I$2:I450,I450,$A$2:A450,A450)&lt;=asetukset!$B$2,"",SUMIFS($M$2:M450,$I$2:I450,I450,$A$2:A450,A450)-asetukset!$B$2))</f>
        <v/>
      </c>
    </row>
    <row r="451">
      <c r="A451" s="32"/>
      <c r="B451" s="26"/>
      <c r="C451" s="26"/>
      <c r="D451" s="15">
        <f t="shared" si="2"/>
        <v>0</v>
      </c>
      <c r="E451" s="15">
        <f t="shared" si="3"/>
        <v>0</v>
      </c>
      <c r="F451" s="15">
        <f t="shared" si="4"/>
        <v>0</v>
      </c>
      <c r="G451" s="15">
        <f t="shared" si="5"/>
        <v>0</v>
      </c>
      <c r="H451" s="18" t="str">
        <f t="shared" si="6"/>
        <v/>
      </c>
      <c r="I451" s="18" t="str">
        <f t="shared" si="7"/>
        <v/>
      </c>
      <c r="J451" s="18" t="str">
        <f t="shared" si="8"/>
        <v>-</v>
      </c>
      <c r="K451" s="27" t="str">
        <f t="shared" ref="K451:L451" si="461">IF(A451="","",WEEKDAY(B451,2))</f>
        <v/>
      </c>
      <c r="L451" s="27" t="str">
        <f t="shared" si="461"/>
        <v/>
      </c>
      <c r="M451" s="20">
        <f t="shared" si="10"/>
        <v>0</v>
      </c>
      <c r="N451" s="20">
        <f t="shared" si="14"/>
        <v>0</v>
      </c>
      <c r="O451" s="21" t="str">
        <f>IF(A451="","",IF(G451&gt;=asetukset!$B$3,G451-asetukset!$B$3,IF(AND(G451-E451&lt;=asetukset!$B$4,E451&gt;=asetukset!$B$3),1-E451,IF(AND(G451-E451&lt;=asetukset!$B$4,E451&lt;=asetukset!$B$3),asetukset!$B$6,0))))</f>
        <v/>
      </c>
      <c r="P451" s="20">
        <f>IF(F451&gt;D451,G451-asetukset!$B$5,IF(AND(D451=F451,E451&lt;=asetukset!$B$6),G451-E451,0))</f>
        <v>0</v>
      </c>
      <c r="Q451" s="19" t="str">
        <f>IF(and(K451=6,E451&gt;asetukset!$B$7),"", IF(and(K451&lt;&gt;6,L451=6,G451&lt;asetukset!$B$7),G451,IF(K451=6,asetukset!$B$7-E451,IF(K451=6,asetukset!$B$7-E451,IF(K451=6,asetukset!$B$7-E451,"")))))</f>
        <v/>
      </c>
      <c r="R451" s="19" t="str">
        <f t="shared" si="11"/>
        <v/>
      </c>
      <c r="S451" s="19" t="str">
        <f t="shared" si="12"/>
        <v/>
      </c>
      <c r="T451" s="21" t="str">
        <f>IF(A451="","",IF(SUMIFS($M$2:M451,$I$2:I451,I451,$A$2:A451,A451)&lt;=asetukset!$B$2,"",SUMIFS($M$2:M451,$I$2:I451,I451,$A$2:A451,A451)-asetukset!$B$2))</f>
        <v/>
      </c>
    </row>
    <row r="452">
      <c r="A452" s="32"/>
      <c r="B452" s="26"/>
      <c r="C452" s="26"/>
      <c r="D452" s="15">
        <f t="shared" si="2"/>
        <v>0</v>
      </c>
      <c r="E452" s="15">
        <f t="shared" si="3"/>
        <v>0</v>
      </c>
      <c r="F452" s="15">
        <f t="shared" si="4"/>
        <v>0</v>
      </c>
      <c r="G452" s="15">
        <f t="shared" si="5"/>
        <v>0</v>
      </c>
      <c r="H452" s="18" t="str">
        <f t="shared" si="6"/>
        <v/>
      </c>
      <c r="I452" s="18" t="str">
        <f t="shared" si="7"/>
        <v/>
      </c>
      <c r="J452" s="18" t="str">
        <f t="shared" si="8"/>
        <v>-</v>
      </c>
      <c r="K452" s="27" t="str">
        <f t="shared" ref="K452:L452" si="462">IF(A452="","",WEEKDAY(B452,2))</f>
        <v/>
      </c>
      <c r="L452" s="27" t="str">
        <f t="shared" si="462"/>
        <v/>
      </c>
      <c r="M452" s="20">
        <f t="shared" si="10"/>
        <v>0</v>
      </c>
      <c r="N452" s="20">
        <f t="shared" si="14"/>
        <v>0</v>
      </c>
      <c r="O452" s="21" t="str">
        <f>IF(A452="","",IF(G452&gt;=asetukset!$B$3,G452-asetukset!$B$3,IF(AND(G452-E452&lt;=asetukset!$B$4,E452&gt;=asetukset!$B$3),1-E452,IF(AND(G452-E452&lt;=asetukset!$B$4,E452&lt;=asetukset!$B$3),asetukset!$B$6,0))))</f>
        <v/>
      </c>
      <c r="P452" s="20">
        <f>IF(F452&gt;D452,G452-asetukset!$B$5,IF(AND(D452=F452,E452&lt;=asetukset!$B$6),G452-E452,0))</f>
        <v>0</v>
      </c>
      <c r="Q452" s="19" t="str">
        <f>IF(and(K452=6,E452&gt;asetukset!$B$7),"", IF(and(K452&lt;&gt;6,L452=6,G452&lt;asetukset!$B$7),G452,IF(K452=6,asetukset!$B$7-E452,IF(K452=6,asetukset!$B$7-E452,IF(K452=6,asetukset!$B$7-E452,"")))))</f>
        <v/>
      </c>
      <c r="R452" s="19" t="str">
        <f t="shared" si="11"/>
        <v/>
      </c>
      <c r="S452" s="19" t="str">
        <f t="shared" si="12"/>
        <v/>
      </c>
      <c r="T452" s="21" t="str">
        <f>IF(A452="","",IF(SUMIFS($M$2:M452,$I$2:I452,I452,$A$2:A452,A452)&lt;=asetukset!$B$2,"",SUMIFS($M$2:M452,$I$2:I452,I452,$A$2:A452,A452)-asetukset!$B$2))</f>
        <v/>
      </c>
    </row>
    <row r="453">
      <c r="A453" s="32"/>
      <c r="B453" s="26"/>
      <c r="C453" s="26"/>
      <c r="D453" s="15">
        <f t="shared" si="2"/>
        <v>0</v>
      </c>
      <c r="E453" s="15">
        <f t="shared" si="3"/>
        <v>0</v>
      </c>
      <c r="F453" s="15">
        <f t="shared" si="4"/>
        <v>0</v>
      </c>
      <c r="G453" s="15">
        <f t="shared" si="5"/>
        <v>0</v>
      </c>
      <c r="H453" s="18" t="str">
        <f t="shared" si="6"/>
        <v/>
      </c>
      <c r="I453" s="18" t="str">
        <f t="shared" si="7"/>
        <v/>
      </c>
      <c r="J453" s="18" t="str">
        <f t="shared" si="8"/>
        <v>-</v>
      </c>
      <c r="K453" s="27" t="str">
        <f t="shared" ref="K453:L453" si="463">IF(A453="","",WEEKDAY(B453,2))</f>
        <v/>
      </c>
      <c r="L453" s="27" t="str">
        <f t="shared" si="463"/>
        <v/>
      </c>
      <c r="M453" s="20">
        <f t="shared" si="10"/>
        <v>0</v>
      </c>
      <c r="N453" s="20">
        <f t="shared" si="14"/>
        <v>0</v>
      </c>
      <c r="O453" s="21" t="str">
        <f>IF(A453="","",IF(G453&gt;=asetukset!$B$3,G453-asetukset!$B$3,IF(AND(G453-E453&lt;=asetukset!$B$4,E453&gt;=asetukset!$B$3),1-E453,IF(AND(G453-E453&lt;=asetukset!$B$4,E453&lt;=asetukset!$B$3),asetukset!$B$6,0))))</f>
        <v/>
      </c>
      <c r="P453" s="20">
        <f>IF(F453&gt;D453,G453-asetukset!$B$5,IF(AND(D453=F453,E453&lt;=asetukset!$B$6),G453-E453,0))</f>
        <v>0</v>
      </c>
      <c r="Q453" s="19" t="str">
        <f>IF(and(K453=6,E453&gt;asetukset!$B$7),"", IF(and(K453&lt;&gt;6,L453=6,G453&lt;asetukset!$B$7),G453,IF(K453=6,asetukset!$B$7-E453,IF(K453=6,asetukset!$B$7-E453,IF(K453=6,asetukset!$B$7-E453,"")))))</f>
        <v/>
      </c>
      <c r="R453" s="19" t="str">
        <f t="shared" si="11"/>
        <v/>
      </c>
      <c r="S453" s="19" t="str">
        <f t="shared" si="12"/>
        <v/>
      </c>
      <c r="T453" s="21" t="str">
        <f>IF(A453="","",IF(SUMIFS($M$2:M453,$I$2:I453,I453,$A$2:A453,A453)&lt;=asetukset!$B$2,"",SUMIFS($M$2:M453,$I$2:I453,I453,$A$2:A453,A453)-asetukset!$B$2))</f>
        <v/>
      </c>
    </row>
    <row r="454">
      <c r="A454" s="32"/>
      <c r="B454" s="26"/>
      <c r="C454" s="26"/>
      <c r="D454" s="15">
        <f t="shared" si="2"/>
        <v>0</v>
      </c>
      <c r="E454" s="15">
        <f t="shared" si="3"/>
        <v>0</v>
      </c>
      <c r="F454" s="15">
        <f t="shared" si="4"/>
        <v>0</v>
      </c>
      <c r="G454" s="15">
        <f t="shared" si="5"/>
        <v>0</v>
      </c>
      <c r="H454" s="18" t="str">
        <f t="shared" si="6"/>
        <v/>
      </c>
      <c r="I454" s="18" t="str">
        <f t="shared" si="7"/>
        <v/>
      </c>
      <c r="J454" s="18" t="str">
        <f t="shared" si="8"/>
        <v>-</v>
      </c>
      <c r="K454" s="27" t="str">
        <f t="shared" ref="K454:L454" si="464">IF(A454="","",WEEKDAY(B454,2))</f>
        <v/>
      </c>
      <c r="L454" s="27" t="str">
        <f t="shared" si="464"/>
        <v/>
      </c>
      <c r="M454" s="20">
        <f t="shared" si="10"/>
        <v>0</v>
      </c>
      <c r="N454" s="20">
        <f t="shared" si="14"/>
        <v>0</v>
      </c>
      <c r="O454" s="21" t="str">
        <f>IF(A454="","",IF(G454&gt;=asetukset!$B$3,G454-asetukset!$B$3,IF(AND(G454-E454&lt;=asetukset!$B$4,E454&gt;=asetukset!$B$3),1-E454,IF(AND(G454-E454&lt;=asetukset!$B$4,E454&lt;=asetukset!$B$3),asetukset!$B$6,0))))</f>
        <v/>
      </c>
      <c r="P454" s="20">
        <f>IF(F454&gt;D454,G454-asetukset!$B$5,IF(AND(D454=F454,E454&lt;=asetukset!$B$6),G454-E454,0))</f>
        <v>0</v>
      </c>
      <c r="Q454" s="19" t="str">
        <f>IF(and(K454=6,E454&gt;asetukset!$B$7),"", IF(and(K454&lt;&gt;6,L454=6,G454&lt;asetukset!$B$7),G454,IF(K454=6,asetukset!$B$7-E454,IF(K454=6,asetukset!$B$7-E454,IF(K454=6,asetukset!$B$7-E454,"")))))</f>
        <v/>
      </c>
      <c r="R454" s="19" t="str">
        <f t="shared" si="11"/>
        <v/>
      </c>
      <c r="S454" s="19" t="str">
        <f t="shared" si="12"/>
        <v/>
      </c>
      <c r="T454" s="21" t="str">
        <f>IF(A454="","",IF(SUMIFS($M$2:M454,$I$2:I454,I454,$A$2:A454,A454)&lt;=asetukset!$B$2,"",SUMIFS($M$2:M454,$I$2:I454,I454,$A$2:A454,A454)-asetukset!$B$2))</f>
        <v/>
      </c>
    </row>
    <row r="455">
      <c r="A455" s="32"/>
      <c r="B455" s="26"/>
      <c r="C455" s="26"/>
      <c r="D455" s="15">
        <f t="shared" si="2"/>
        <v>0</v>
      </c>
      <c r="E455" s="15">
        <f t="shared" si="3"/>
        <v>0</v>
      </c>
      <c r="F455" s="15">
        <f t="shared" si="4"/>
        <v>0</v>
      </c>
      <c r="G455" s="15">
        <f t="shared" si="5"/>
        <v>0</v>
      </c>
      <c r="H455" s="18" t="str">
        <f t="shared" si="6"/>
        <v/>
      </c>
      <c r="I455" s="18" t="str">
        <f t="shared" si="7"/>
        <v/>
      </c>
      <c r="J455" s="18" t="str">
        <f t="shared" si="8"/>
        <v>-</v>
      </c>
      <c r="K455" s="27" t="str">
        <f t="shared" ref="K455:L455" si="465">IF(A455="","",WEEKDAY(B455,2))</f>
        <v/>
      </c>
      <c r="L455" s="27" t="str">
        <f t="shared" si="465"/>
        <v/>
      </c>
      <c r="M455" s="20">
        <f t="shared" si="10"/>
        <v>0</v>
      </c>
      <c r="N455" s="20">
        <f t="shared" si="14"/>
        <v>0</v>
      </c>
      <c r="O455" s="21" t="str">
        <f>IF(A455="","",IF(G455&gt;=asetukset!$B$3,G455-asetukset!$B$3,IF(AND(G455-E455&lt;=asetukset!$B$4,E455&gt;=asetukset!$B$3),1-E455,IF(AND(G455-E455&lt;=asetukset!$B$4,E455&lt;=asetukset!$B$3),asetukset!$B$6,0))))</f>
        <v/>
      </c>
      <c r="P455" s="20">
        <f>IF(F455&gt;D455,G455-asetukset!$B$5,IF(AND(D455=F455,E455&lt;=asetukset!$B$6),G455-E455,0))</f>
        <v>0</v>
      </c>
      <c r="Q455" s="19" t="str">
        <f>IF(and(K455=6,E455&gt;asetukset!$B$7),"", IF(and(K455&lt;&gt;6,L455=6,G455&lt;asetukset!$B$7),G455,IF(K455=6,asetukset!$B$7-E455,IF(K455=6,asetukset!$B$7-E455,IF(K455=6,asetukset!$B$7-E455,"")))))</f>
        <v/>
      </c>
      <c r="R455" s="19" t="str">
        <f t="shared" si="11"/>
        <v/>
      </c>
      <c r="S455" s="19" t="str">
        <f t="shared" si="12"/>
        <v/>
      </c>
      <c r="T455" s="21" t="str">
        <f>IF(A455="","",IF(SUMIFS($M$2:M455,$I$2:I455,I455,$A$2:A455,A455)&lt;=asetukset!$B$2,"",SUMIFS($M$2:M455,$I$2:I455,I455,$A$2:A455,A455)-asetukset!$B$2))</f>
        <v/>
      </c>
    </row>
    <row r="456">
      <c r="A456" s="32"/>
      <c r="B456" s="26"/>
      <c r="C456" s="26"/>
      <c r="D456" s="15">
        <f t="shared" si="2"/>
        <v>0</v>
      </c>
      <c r="E456" s="15">
        <f t="shared" si="3"/>
        <v>0</v>
      </c>
      <c r="F456" s="15">
        <f t="shared" si="4"/>
        <v>0</v>
      </c>
      <c r="G456" s="15">
        <f t="shared" si="5"/>
        <v>0</v>
      </c>
      <c r="H456" s="18" t="str">
        <f t="shared" si="6"/>
        <v/>
      </c>
      <c r="I456" s="18" t="str">
        <f t="shared" si="7"/>
        <v/>
      </c>
      <c r="J456" s="18" t="str">
        <f t="shared" si="8"/>
        <v>-</v>
      </c>
      <c r="K456" s="27" t="str">
        <f t="shared" ref="K456:L456" si="466">IF(A456="","",WEEKDAY(B456,2))</f>
        <v/>
      </c>
      <c r="L456" s="27" t="str">
        <f t="shared" si="466"/>
        <v/>
      </c>
      <c r="M456" s="20">
        <f t="shared" si="10"/>
        <v>0</v>
      </c>
      <c r="N456" s="20">
        <f t="shared" si="14"/>
        <v>0</v>
      </c>
      <c r="O456" s="21" t="str">
        <f>IF(A456="","",IF(G456&gt;=asetukset!$B$3,G456-asetukset!$B$3,IF(AND(G456-E456&lt;=asetukset!$B$4,E456&gt;=asetukset!$B$3),1-E456,IF(AND(G456-E456&lt;=asetukset!$B$4,E456&lt;=asetukset!$B$3),asetukset!$B$6,0))))</f>
        <v/>
      </c>
      <c r="P456" s="20">
        <f>IF(F456&gt;D456,G456-asetukset!$B$5,IF(AND(D456=F456,E456&lt;=asetukset!$B$6),G456-E456,0))</f>
        <v>0</v>
      </c>
      <c r="Q456" s="19" t="str">
        <f>IF(and(K456=6,E456&gt;asetukset!$B$7),"", IF(and(K456&lt;&gt;6,L456=6,G456&lt;asetukset!$B$7),G456,IF(K456=6,asetukset!$B$7-E456,IF(K456=6,asetukset!$B$7-E456,IF(K456=6,asetukset!$B$7-E456,"")))))</f>
        <v/>
      </c>
      <c r="R456" s="19" t="str">
        <f t="shared" si="11"/>
        <v/>
      </c>
      <c r="S456" s="19" t="str">
        <f t="shared" si="12"/>
        <v/>
      </c>
      <c r="T456" s="21" t="str">
        <f>IF(A456="","",IF(SUMIFS($M$2:M456,$I$2:I456,I456,$A$2:A456,A456)&lt;=asetukset!$B$2,"",SUMIFS($M$2:M456,$I$2:I456,I456,$A$2:A456,A456)-asetukset!$B$2))</f>
        <v/>
      </c>
    </row>
    <row r="457">
      <c r="A457" s="32"/>
      <c r="B457" s="26"/>
      <c r="C457" s="26"/>
      <c r="D457" s="15">
        <f t="shared" si="2"/>
        <v>0</v>
      </c>
      <c r="E457" s="15">
        <f t="shared" si="3"/>
        <v>0</v>
      </c>
      <c r="F457" s="15">
        <f t="shared" si="4"/>
        <v>0</v>
      </c>
      <c r="G457" s="15">
        <f t="shared" si="5"/>
        <v>0</v>
      </c>
      <c r="H457" s="18" t="str">
        <f t="shared" si="6"/>
        <v/>
      </c>
      <c r="I457" s="18" t="str">
        <f t="shared" si="7"/>
        <v/>
      </c>
      <c r="J457" s="18" t="str">
        <f t="shared" si="8"/>
        <v>-</v>
      </c>
      <c r="K457" s="27" t="str">
        <f t="shared" ref="K457:L457" si="467">IF(A457="","",WEEKDAY(B457,2))</f>
        <v/>
      </c>
      <c r="L457" s="27" t="str">
        <f t="shared" si="467"/>
        <v/>
      </c>
      <c r="M457" s="20">
        <f t="shared" si="10"/>
        <v>0</v>
      </c>
      <c r="N457" s="20">
        <f t="shared" si="14"/>
        <v>0</v>
      </c>
      <c r="O457" s="21" t="str">
        <f>IF(A457="","",IF(G457&gt;=asetukset!$B$3,G457-asetukset!$B$3,IF(AND(G457-E457&lt;=asetukset!$B$4,E457&gt;=asetukset!$B$3),1-E457,IF(AND(G457-E457&lt;=asetukset!$B$4,E457&lt;=asetukset!$B$3),asetukset!$B$6,0))))</f>
        <v/>
      </c>
      <c r="P457" s="20">
        <f>IF(F457&gt;D457,G457-asetukset!$B$5,IF(AND(D457=F457,E457&lt;=asetukset!$B$6),G457-E457,0))</f>
        <v>0</v>
      </c>
      <c r="Q457" s="19" t="str">
        <f>IF(and(K457=6,E457&gt;asetukset!$B$7),"", IF(and(K457&lt;&gt;6,L457=6,G457&lt;asetukset!$B$7),G457,IF(K457=6,asetukset!$B$7-E457,IF(K457=6,asetukset!$B$7-E457,IF(K457=6,asetukset!$B$7-E457,"")))))</f>
        <v/>
      </c>
      <c r="R457" s="19" t="str">
        <f t="shared" si="11"/>
        <v/>
      </c>
      <c r="S457" s="19" t="str">
        <f t="shared" si="12"/>
        <v/>
      </c>
      <c r="T457" s="21" t="str">
        <f>IF(A457="","",IF(SUMIFS($M$2:M457,$I$2:I457,I457,$A$2:A457,A457)&lt;=asetukset!$B$2,"",SUMIFS($M$2:M457,$I$2:I457,I457,$A$2:A457,A457)-asetukset!$B$2))</f>
        <v/>
      </c>
    </row>
    <row r="458">
      <c r="A458" s="32"/>
      <c r="B458" s="26"/>
      <c r="C458" s="26"/>
      <c r="D458" s="15">
        <f t="shared" si="2"/>
        <v>0</v>
      </c>
      <c r="E458" s="15">
        <f t="shared" si="3"/>
        <v>0</v>
      </c>
      <c r="F458" s="15">
        <f t="shared" si="4"/>
        <v>0</v>
      </c>
      <c r="G458" s="15">
        <f t="shared" si="5"/>
        <v>0</v>
      </c>
      <c r="H458" s="18" t="str">
        <f t="shared" si="6"/>
        <v/>
      </c>
      <c r="I458" s="18" t="str">
        <f t="shared" si="7"/>
        <v/>
      </c>
      <c r="J458" s="18" t="str">
        <f t="shared" si="8"/>
        <v>-</v>
      </c>
      <c r="K458" s="27" t="str">
        <f t="shared" ref="K458:L458" si="468">IF(A458="","",WEEKDAY(B458,2))</f>
        <v/>
      </c>
      <c r="L458" s="27" t="str">
        <f t="shared" si="468"/>
        <v/>
      </c>
      <c r="M458" s="20">
        <f t="shared" si="10"/>
        <v>0</v>
      </c>
      <c r="N458" s="20">
        <f t="shared" si="14"/>
        <v>0</v>
      </c>
      <c r="O458" s="21" t="str">
        <f>IF(A458="","",IF(G458&gt;=asetukset!$B$3,G458-asetukset!$B$3,IF(AND(G458-E458&lt;=asetukset!$B$4,E458&gt;=asetukset!$B$3),1-E458,IF(AND(G458-E458&lt;=asetukset!$B$4,E458&lt;=asetukset!$B$3),asetukset!$B$6,0))))</f>
        <v/>
      </c>
      <c r="P458" s="20">
        <f>IF(F458&gt;D458,G458-asetukset!$B$5,IF(AND(D458=F458,E458&lt;=asetukset!$B$6),G458-E458,0))</f>
        <v>0</v>
      </c>
      <c r="Q458" s="19" t="str">
        <f>IF(and(K458=6,E458&gt;asetukset!$B$7),"", IF(and(K458&lt;&gt;6,L458=6,G458&lt;asetukset!$B$7),G458,IF(K458=6,asetukset!$B$7-E458,IF(K458=6,asetukset!$B$7-E458,IF(K458=6,asetukset!$B$7-E458,"")))))</f>
        <v/>
      </c>
      <c r="R458" s="19" t="str">
        <f t="shared" si="11"/>
        <v/>
      </c>
      <c r="S458" s="19" t="str">
        <f t="shared" si="12"/>
        <v/>
      </c>
      <c r="T458" s="21" t="str">
        <f>IF(A458="","",IF(SUMIFS($M$2:M458,$I$2:I458,I458,$A$2:A458,A458)&lt;=asetukset!$B$2,"",SUMIFS($M$2:M458,$I$2:I458,I458,$A$2:A458,A458)-asetukset!$B$2))</f>
        <v/>
      </c>
    </row>
    <row r="459">
      <c r="A459" s="32"/>
      <c r="B459" s="26"/>
      <c r="C459" s="26"/>
      <c r="D459" s="15">
        <f t="shared" si="2"/>
        <v>0</v>
      </c>
      <c r="E459" s="15">
        <f t="shared" si="3"/>
        <v>0</v>
      </c>
      <c r="F459" s="15">
        <f t="shared" si="4"/>
        <v>0</v>
      </c>
      <c r="G459" s="15">
        <f t="shared" si="5"/>
        <v>0</v>
      </c>
      <c r="H459" s="18" t="str">
        <f t="shared" si="6"/>
        <v/>
      </c>
      <c r="I459" s="18" t="str">
        <f t="shared" si="7"/>
        <v/>
      </c>
      <c r="J459" s="18" t="str">
        <f t="shared" si="8"/>
        <v>-</v>
      </c>
      <c r="K459" s="27" t="str">
        <f t="shared" ref="K459:L459" si="469">IF(A459="","",WEEKDAY(B459,2))</f>
        <v/>
      </c>
      <c r="L459" s="27" t="str">
        <f t="shared" si="469"/>
        <v/>
      </c>
      <c r="M459" s="20">
        <f t="shared" si="10"/>
        <v>0</v>
      </c>
      <c r="N459" s="20">
        <f t="shared" si="14"/>
        <v>0</v>
      </c>
      <c r="O459" s="21" t="str">
        <f>IF(A459="","",IF(G459&gt;=asetukset!$B$3,G459-asetukset!$B$3,IF(AND(G459-E459&lt;=asetukset!$B$4,E459&gt;=asetukset!$B$3),1-E459,IF(AND(G459-E459&lt;=asetukset!$B$4,E459&lt;=asetukset!$B$3),asetukset!$B$6,0))))</f>
        <v/>
      </c>
      <c r="P459" s="20">
        <f>IF(F459&gt;D459,G459-asetukset!$B$5,IF(AND(D459=F459,E459&lt;=asetukset!$B$6),G459-E459,0))</f>
        <v>0</v>
      </c>
      <c r="Q459" s="19" t="str">
        <f>IF(and(K459=6,E459&gt;asetukset!$B$7),"", IF(and(K459&lt;&gt;6,L459=6,G459&lt;asetukset!$B$7),G459,IF(K459=6,asetukset!$B$7-E459,IF(K459=6,asetukset!$B$7-E459,IF(K459=6,asetukset!$B$7-E459,"")))))</f>
        <v/>
      </c>
      <c r="R459" s="19" t="str">
        <f t="shared" si="11"/>
        <v/>
      </c>
      <c r="S459" s="19" t="str">
        <f t="shared" si="12"/>
        <v/>
      </c>
      <c r="T459" s="21" t="str">
        <f>IF(A459="","",IF(SUMIFS($M$2:M459,$I$2:I459,I459,$A$2:A459,A459)&lt;=asetukset!$B$2,"",SUMIFS($M$2:M459,$I$2:I459,I459,$A$2:A459,A459)-asetukset!$B$2))</f>
        <v/>
      </c>
    </row>
    <row r="460">
      <c r="A460" s="32"/>
      <c r="B460" s="26"/>
      <c r="C460" s="26"/>
      <c r="D460" s="15">
        <f t="shared" si="2"/>
        <v>0</v>
      </c>
      <c r="E460" s="15">
        <f t="shared" si="3"/>
        <v>0</v>
      </c>
      <c r="F460" s="15">
        <f t="shared" si="4"/>
        <v>0</v>
      </c>
      <c r="G460" s="15">
        <f t="shared" si="5"/>
        <v>0</v>
      </c>
      <c r="H460" s="18" t="str">
        <f t="shared" si="6"/>
        <v/>
      </c>
      <c r="I460" s="18" t="str">
        <f t="shared" si="7"/>
        <v/>
      </c>
      <c r="J460" s="18" t="str">
        <f t="shared" si="8"/>
        <v>-</v>
      </c>
      <c r="K460" s="27" t="str">
        <f t="shared" ref="K460:L460" si="470">IF(A460="","",WEEKDAY(B460,2))</f>
        <v/>
      </c>
      <c r="L460" s="27" t="str">
        <f t="shared" si="470"/>
        <v/>
      </c>
      <c r="M460" s="20">
        <f t="shared" si="10"/>
        <v>0</v>
      </c>
      <c r="N460" s="20">
        <f t="shared" si="14"/>
        <v>0</v>
      </c>
      <c r="O460" s="21" t="str">
        <f>IF(A460="","",IF(G460&gt;=asetukset!$B$3,G460-asetukset!$B$3,IF(AND(G460-E460&lt;=asetukset!$B$4,E460&gt;=asetukset!$B$3),1-E460,IF(AND(G460-E460&lt;=asetukset!$B$4,E460&lt;=asetukset!$B$3),asetukset!$B$6,0))))</f>
        <v/>
      </c>
      <c r="P460" s="20">
        <f>IF(F460&gt;D460,G460-asetukset!$B$5,IF(AND(D460=F460,E460&lt;=asetukset!$B$6),G460-E460,0))</f>
        <v>0</v>
      </c>
      <c r="Q460" s="19" t="str">
        <f>IF(and(K460=6,E460&gt;asetukset!$B$7),"", IF(and(K460&lt;&gt;6,L460=6,G460&lt;asetukset!$B$7),G460,IF(K460=6,asetukset!$B$7-E460,IF(K460=6,asetukset!$B$7-E460,IF(K460=6,asetukset!$B$7-E460,"")))))</f>
        <v/>
      </c>
      <c r="R460" s="19" t="str">
        <f t="shared" si="11"/>
        <v/>
      </c>
      <c r="S460" s="19" t="str">
        <f t="shared" si="12"/>
        <v/>
      </c>
      <c r="T460" s="21" t="str">
        <f>IF(A460="","",IF(SUMIFS($M$2:M460,$I$2:I460,I460,$A$2:A460,A460)&lt;=asetukset!$B$2,"",SUMIFS($M$2:M460,$I$2:I460,I460,$A$2:A460,A460)-asetukset!$B$2))</f>
        <v/>
      </c>
    </row>
    <row r="461">
      <c r="A461" s="32"/>
      <c r="B461" s="26"/>
      <c r="C461" s="26"/>
      <c r="D461" s="15">
        <f t="shared" si="2"/>
        <v>0</v>
      </c>
      <c r="E461" s="15">
        <f t="shared" si="3"/>
        <v>0</v>
      </c>
      <c r="F461" s="15">
        <f t="shared" si="4"/>
        <v>0</v>
      </c>
      <c r="G461" s="15">
        <f t="shared" si="5"/>
        <v>0</v>
      </c>
      <c r="H461" s="18" t="str">
        <f t="shared" si="6"/>
        <v/>
      </c>
      <c r="I461" s="18" t="str">
        <f t="shared" si="7"/>
        <v/>
      </c>
      <c r="J461" s="18" t="str">
        <f t="shared" si="8"/>
        <v>-</v>
      </c>
      <c r="K461" s="27" t="str">
        <f t="shared" ref="K461:L461" si="471">IF(A461="","",WEEKDAY(B461,2))</f>
        <v/>
      </c>
      <c r="L461" s="27" t="str">
        <f t="shared" si="471"/>
        <v/>
      </c>
      <c r="M461" s="20">
        <f t="shared" si="10"/>
        <v>0</v>
      </c>
      <c r="N461" s="20">
        <f t="shared" si="14"/>
        <v>0</v>
      </c>
      <c r="O461" s="21" t="str">
        <f>IF(A461="","",IF(G461&gt;=asetukset!$B$3,G461-asetukset!$B$3,IF(AND(G461-E461&lt;=asetukset!$B$4,E461&gt;=asetukset!$B$3),1-E461,IF(AND(G461-E461&lt;=asetukset!$B$4,E461&lt;=asetukset!$B$3),asetukset!$B$6,0))))</f>
        <v/>
      </c>
      <c r="P461" s="20">
        <f>IF(F461&gt;D461,G461-asetukset!$B$5,IF(AND(D461=F461,E461&lt;=asetukset!$B$6),G461-E461,0))</f>
        <v>0</v>
      </c>
      <c r="Q461" s="19" t="str">
        <f>IF(and(K461=6,E461&gt;asetukset!$B$7),"", IF(and(K461&lt;&gt;6,L461=6,G461&lt;asetukset!$B$7),G461,IF(K461=6,asetukset!$B$7-E461,IF(K461=6,asetukset!$B$7-E461,IF(K461=6,asetukset!$B$7-E461,"")))))</f>
        <v/>
      </c>
      <c r="R461" s="19" t="str">
        <f t="shared" si="11"/>
        <v/>
      </c>
      <c r="S461" s="19" t="str">
        <f t="shared" si="12"/>
        <v/>
      </c>
      <c r="T461" s="21" t="str">
        <f>IF(A461="","",IF(SUMIFS($M$2:M461,$I$2:I461,I461,$A$2:A461,A461)&lt;=asetukset!$B$2,"",SUMIFS($M$2:M461,$I$2:I461,I461,$A$2:A461,A461)-asetukset!$B$2))</f>
        <v/>
      </c>
    </row>
    <row r="462">
      <c r="A462" s="32"/>
      <c r="B462" s="26"/>
      <c r="C462" s="26"/>
      <c r="D462" s="15">
        <f t="shared" si="2"/>
        <v>0</v>
      </c>
      <c r="E462" s="15">
        <f t="shared" si="3"/>
        <v>0</v>
      </c>
      <c r="F462" s="15">
        <f t="shared" si="4"/>
        <v>0</v>
      </c>
      <c r="G462" s="15">
        <f t="shared" si="5"/>
        <v>0</v>
      </c>
      <c r="H462" s="18" t="str">
        <f t="shared" si="6"/>
        <v/>
      </c>
      <c r="I462" s="18" t="str">
        <f t="shared" si="7"/>
        <v/>
      </c>
      <c r="J462" s="18" t="str">
        <f t="shared" si="8"/>
        <v>-</v>
      </c>
      <c r="K462" s="27" t="str">
        <f t="shared" ref="K462:L462" si="472">IF(A462="","",WEEKDAY(B462,2))</f>
        <v/>
      </c>
      <c r="L462" s="27" t="str">
        <f t="shared" si="472"/>
        <v/>
      </c>
      <c r="M462" s="20">
        <f t="shared" si="10"/>
        <v>0</v>
      </c>
      <c r="N462" s="20">
        <f t="shared" si="14"/>
        <v>0</v>
      </c>
      <c r="O462" s="21" t="str">
        <f>IF(A462="","",IF(G462&gt;=asetukset!$B$3,G462-asetukset!$B$3,IF(AND(G462-E462&lt;=asetukset!$B$4,E462&gt;=asetukset!$B$3),1-E462,IF(AND(G462-E462&lt;=asetukset!$B$4,E462&lt;=asetukset!$B$3),asetukset!$B$6,0))))</f>
        <v/>
      </c>
      <c r="P462" s="20">
        <f>IF(F462&gt;D462,G462-asetukset!$B$5,IF(AND(D462=F462,E462&lt;=asetukset!$B$6),G462-E462,0))</f>
        <v>0</v>
      </c>
      <c r="Q462" s="19" t="str">
        <f>IF(and(K462=6,E462&gt;asetukset!$B$7),"", IF(and(K462&lt;&gt;6,L462=6,G462&lt;asetukset!$B$7),G462,IF(K462=6,asetukset!$B$7-E462,IF(K462=6,asetukset!$B$7-E462,IF(K462=6,asetukset!$B$7-E462,"")))))</f>
        <v/>
      </c>
      <c r="R462" s="19" t="str">
        <f t="shared" si="11"/>
        <v/>
      </c>
      <c r="S462" s="19" t="str">
        <f t="shared" si="12"/>
        <v/>
      </c>
      <c r="T462" s="21" t="str">
        <f>IF(A462="","",IF(SUMIFS($M$2:M462,$I$2:I462,I462,$A$2:A462,A462)&lt;=asetukset!$B$2,"",SUMIFS($M$2:M462,$I$2:I462,I462,$A$2:A462,A462)-asetukset!$B$2))</f>
        <v/>
      </c>
    </row>
    <row r="463">
      <c r="A463" s="32"/>
      <c r="B463" s="26"/>
      <c r="C463" s="26"/>
      <c r="D463" s="15">
        <f t="shared" si="2"/>
        <v>0</v>
      </c>
      <c r="E463" s="15">
        <f t="shared" si="3"/>
        <v>0</v>
      </c>
      <c r="F463" s="15">
        <f t="shared" si="4"/>
        <v>0</v>
      </c>
      <c r="G463" s="15">
        <f t="shared" si="5"/>
        <v>0</v>
      </c>
      <c r="H463" s="18" t="str">
        <f t="shared" si="6"/>
        <v/>
      </c>
      <c r="I463" s="18" t="str">
        <f t="shared" si="7"/>
        <v/>
      </c>
      <c r="J463" s="18" t="str">
        <f t="shared" si="8"/>
        <v>-</v>
      </c>
      <c r="K463" s="27" t="str">
        <f t="shared" ref="K463:L463" si="473">IF(A463="","",WEEKDAY(B463,2))</f>
        <v/>
      </c>
      <c r="L463" s="27" t="str">
        <f t="shared" si="473"/>
        <v/>
      </c>
      <c r="M463" s="20">
        <f t="shared" si="10"/>
        <v>0</v>
      </c>
      <c r="N463" s="20">
        <f t="shared" si="14"/>
        <v>0</v>
      </c>
      <c r="O463" s="21" t="str">
        <f>IF(A463="","",IF(G463&gt;=asetukset!$B$3,G463-asetukset!$B$3,IF(AND(G463-E463&lt;=asetukset!$B$4,E463&gt;=asetukset!$B$3),1-E463,IF(AND(G463-E463&lt;=asetukset!$B$4,E463&lt;=asetukset!$B$3),asetukset!$B$6,0))))</f>
        <v/>
      </c>
      <c r="P463" s="20">
        <f>IF(F463&gt;D463,G463-asetukset!$B$5,IF(AND(D463=F463,E463&lt;=asetukset!$B$6),G463-E463,0))</f>
        <v>0</v>
      </c>
      <c r="Q463" s="19" t="str">
        <f>IF(and(K463=6,E463&gt;asetukset!$B$7),"", IF(and(K463&lt;&gt;6,L463=6,G463&lt;asetukset!$B$7),G463,IF(K463=6,asetukset!$B$7-E463,IF(K463=6,asetukset!$B$7-E463,IF(K463=6,asetukset!$B$7-E463,"")))))</f>
        <v/>
      </c>
      <c r="R463" s="19" t="str">
        <f t="shared" si="11"/>
        <v/>
      </c>
      <c r="S463" s="19" t="str">
        <f t="shared" si="12"/>
        <v/>
      </c>
      <c r="T463" s="21" t="str">
        <f>IF(A463="","",IF(SUMIFS($M$2:M463,$I$2:I463,I463,$A$2:A463,A463)&lt;=asetukset!$B$2,"",SUMIFS($M$2:M463,$I$2:I463,I463,$A$2:A463,A463)-asetukset!$B$2))</f>
        <v/>
      </c>
    </row>
    <row r="464">
      <c r="A464" s="32"/>
      <c r="B464" s="26"/>
      <c r="C464" s="26"/>
      <c r="D464" s="15">
        <f t="shared" si="2"/>
        <v>0</v>
      </c>
      <c r="E464" s="15">
        <f t="shared" si="3"/>
        <v>0</v>
      </c>
      <c r="F464" s="15">
        <f t="shared" si="4"/>
        <v>0</v>
      </c>
      <c r="G464" s="15">
        <f t="shared" si="5"/>
        <v>0</v>
      </c>
      <c r="H464" s="18" t="str">
        <f t="shared" si="6"/>
        <v/>
      </c>
      <c r="I464" s="18" t="str">
        <f t="shared" si="7"/>
        <v/>
      </c>
      <c r="J464" s="18" t="str">
        <f t="shared" si="8"/>
        <v>-</v>
      </c>
      <c r="K464" s="27" t="str">
        <f t="shared" ref="K464:L464" si="474">IF(A464="","",WEEKDAY(B464,2))</f>
        <v/>
      </c>
      <c r="L464" s="27" t="str">
        <f t="shared" si="474"/>
        <v/>
      </c>
      <c r="M464" s="20">
        <f t="shared" si="10"/>
        <v>0</v>
      </c>
      <c r="N464" s="20">
        <f t="shared" si="14"/>
        <v>0</v>
      </c>
      <c r="O464" s="21" t="str">
        <f>IF(A464="","",IF(G464&gt;=asetukset!$B$3,G464-asetukset!$B$3,IF(AND(G464-E464&lt;=asetukset!$B$4,E464&gt;=asetukset!$B$3),1-E464,IF(AND(G464-E464&lt;=asetukset!$B$4,E464&lt;=asetukset!$B$3),asetukset!$B$6,0))))</f>
        <v/>
      </c>
      <c r="P464" s="20">
        <f>IF(F464&gt;D464,G464-asetukset!$B$5,IF(AND(D464=F464,E464&lt;=asetukset!$B$6),G464-E464,0))</f>
        <v>0</v>
      </c>
      <c r="Q464" s="19" t="str">
        <f>IF(and(K464=6,E464&gt;asetukset!$B$7),"", IF(and(K464&lt;&gt;6,L464=6,G464&lt;asetukset!$B$7),G464,IF(K464=6,asetukset!$B$7-E464,IF(K464=6,asetukset!$B$7-E464,IF(K464=6,asetukset!$B$7-E464,"")))))</f>
        <v/>
      </c>
      <c r="R464" s="19" t="str">
        <f t="shared" si="11"/>
        <v/>
      </c>
      <c r="S464" s="19" t="str">
        <f t="shared" si="12"/>
        <v/>
      </c>
      <c r="T464" s="21" t="str">
        <f>IF(A464="","",IF(SUMIFS($M$2:M464,$I$2:I464,I464,$A$2:A464,A464)&lt;=asetukset!$B$2,"",SUMIFS($M$2:M464,$I$2:I464,I464,$A$2:A464,A464)-asetukset!$B$2))</f>
        <v/>
      </c>
    </row>
    <row r="465">
      <c r="A465" s="32"/>
      <c r="B465" s="26"/>
      <c r="C465" s="26"/>
      <c r="D465" s="15">
        <f t="shared" si="2"/>
        <v>0</v>
      </c>
      <c r="E465" s="15">
        <f t="shared" si="3"/>
        <v>0</v>
      </c>
      <c r="F465" s="15">
        <f t="shared" si="4"/>
        <v>0</v>
      </c>
      <c r="G465" s="15">
        <f t="shared" si="5"/>
        <v>0</v>
      </c>
      <c r="H465" s="18" t="str">
        <f t="shared" si="6"/>
        <v/>
      </c>
      <c r="I465" s="18" t="str">
        <f t="shared" si="7"/>
        <v/>
      </c>
      <c r="J465" s="18" t="str">
        <f t="shared" si="8"/>
        <v>-</v>
      </c>
      <c r="K465" s="27" t="str">
        <f t="shared" ref="K465:L465" si="475">IF(A465="","",WEEKDAY(B465,2))</f>
        <v/>
      </c>
      <c r="L465" s="27" t="str">
        <f t="shared" si="475"/>
        <v/>
      </c>
      <c r="M465" s="20">
        <f t="shared" si="10"/>
        <v>0</v>
      </c>
      <c r="N465" s="20">
        <f t="shared" si="14"/>
        <v>0</v>
      </c>
      <c r="O465" s="21" t="str">
        <f>IF(A465="","",IF(G465&gt;=asetukset!$B$3,G465-asetukset!$B$3,IF(AND(G465-E465&lt;=asetukset!$B$4,E465&gt;=asetukset!$B$3),1-E465,IF(AND(G465-E465&lt;=asetukset!$B$4,E465&lt;=asetukset!$B$3),asetukset!$B$6,0))))</f>
        <v/>
      </c>
      <c r="P465" s="20">
        <f>IF(F465&gt;D465,G465-asetukset!$B$5,IF(AND(D465=F465,E465&lt;=asetukset!$B$6),G465-E465,0))</f>
        <v>0</v>
      </c>
      <c r="Q465" s="19" t="str">
        <f>IF(and(K465=6,E465&gt;asetukset!$B$7),"", IF(and(K465&lt;&gt;6,L465=6,G465&lt;asetukset!$B$7),G465,IF(K465=6,asetukset!$B$7-E465,IF(K465=6,asetukset!$B$7-E465,IF(K465=6,asetukset!$B$7-E465,"")))))</f>
        <v/>
      </c>
      <c r="R465" s="19" t="str">
        <f t="shared" si="11"/>
        <v/>
      </c>
      <c r="S465" s="19" t="str">
        <f t="shared" si="12"/>
        <v/>
      </c>
      <c r="T465" s="21" t="str">
        <f>IF(A465="","",IF(SUMIFS($M$2:M465,$I$2:I465,I465,$A$2:A465,A465)&lt;=asetukset!$B$2,"",SUMIFS($M$2:M465,$I$2:I465,I465,$A$2:A465,A465)-asetukset!$B$2))</f>
        <v/>
      </c>
    </row>
    <row r="466">
      <c r="A466" s="32"/>
      <c r="B466" s="26"/>
      <c r="C466" s="26"/>
      <c r="D466" s="15">
        <f t="shared" si="2"/>
        <v>0</v>
      </c>
      <c r="E466" s="15">
        <f t="shared" si="3"/>
        <v>0</v>
      </c>
      <c r="F466" s="15">
        <f t="shared" si="4"/>
        <v>0</v>
      </c>
      <c r="G466" s="15">
        <f t="shared" si="5"/>
        <v>0</v>
      </c>
      <c r="H466" s="18" t="str">
        <f t="shared" si="6"/>
        <v/>
      </c>
      <c r="I466" s="18" t="str">
        <f t="shared" si="7"/>
        <v/>
      </c>
      <c r="J466" s="18" t="str">
        <f t="shared" si="8"/>
        <v>-</v>
      </c>
      <c r="K466" s="27" t="str">
        <f t="shared" ref="K466:L466" si="476">IF(A466="","",WEEKDAY(B466,2))</f>
        <v/>
      </c>
      <c r="L466" s="27" t="str">
        <f t="shared" si="476"/>
        <v/>
      </c>
      <c r="M466" s="20">
        <f t="shared" si="10"/>
        <v>0</v>
      </c>
      <c r="N466" s="20">
        <f t="shared" si="14"/>
        <v>0</v>
      </c>
      <c r="O466" s="21" t="str">
        <f>IF(A466="","",IF(G466&gt;=asetukset!$B$3,G466-asetukset!$B$3,IF(AND(G466-E466&lt;=asetukset!$B$4,E466&gt;=asetukset!$B$3),1-E466,IF(AND(G466-E466&lt;=asetukset!$B$4,E466&lt;=asetukset!$B$3),asetukset!$B$6,0))))</f>
        <v/>
      </c>
      <c r="P466" s="20">
        <f>IF(F466&gt;D466,G466-asetukset!$B$5,IF(AND(D466=F466,E466&lt;=asetukset!$B$6),G466-E466,0))</f>
        <v>0</v>
      </c>
      <c r="Q466" s="19" t="str">
        <f>IF(and(K466=6,E466&gt;asetukset!$B$7),"", IF(and(K466&lt;&gt;6,L466=6,G466&lt;asetukset!$B$7),G466,IF(K466=6,asetukset!$B$7-E466,IF(K466=6,asetukset!$B$7-E466,IF(K466=6,asetukset!$B$7-E466,"")))))</f>
        <v/>
      </c>
      <c r="R466" s="19" t="str">
        <f t="shared" si="11"/>
        <v/>
      </c>
      <c r="S466" s="19" t="str">
        <f t="shared" si="12"/>
        <v/>
      </c>
      <c r="T466" s="21" t="str">
        <f>IF(A466="","",IF(SUMIFS($M$2:M466,$I$2:I466,I466,$A$2:A466,A466)&lt;=asetukset!$B$2,"",SUMIFS($M$2:M466,$I$2:I466,I466,$A$2:A466,A466)-asetukset!$B$2))</f>
        <v/>
      </c>
    </row>
    <row r="467">
      <c r="A467" s="32"/>
      <c r="B467" s="26"/>
      <c r="C467" s="26"/>
      <c r="D467" s="15">
        <f t="shared" si="2"/>
        <v>0</v>
      </c>
      <c r="E467" s="15">
        <f t="shared" si="3"/>
        <v>0</v>
      </c>
      <c r="F467" s="15">
        <f t="shared" si="4"/>
        <v>0</v>
      </c>
      <c r="G467" s="15">
        <f t="shared" si="5"/>
        <v>0</v>
      </c>
      <c r="H467" s="18" t="str">
        <f t="shared" si="6"/>
        <v/>
      </c>
      <c r="I467" s="18" t="str">
        <f t="shared" si="7"/>
        <v/>
      </c>
      <c r="J467" s="18" t="str">
        <f t="shared" si="8"/>
        <v>-</v>
      </c>
      <c r="K467" s="27" t="str">
        <f t="shared" ref="K467:L467" si="477">IF(A467="","",WEEKDAY(B467,2))</f>
        <v/>
      </c>
      <c r="L467" s="27" t="str">
        <f t="shared" si="477"/>
        <v/>
      </c>
      <c r="M467" s="20">
        <f t="shared" si="10"/>
        <v>0</v>
      </c>
      <c r="N467" s="20">
        <f t="shared" si="14"/>
        <v>0</v>
      </c>
      <c r="O467" s="21" t="str">
        <f>IF(A467="","",IF(G467&gt;=asetukset!$B$3,G467-asetukset!$B$3,IF(AND(G467-E467&lt;=asetukset!$B$4,E467&gt;=asetukset!$B$3),1-E467,IF(AND(G467-E467&lt;=asetukset!$B$4,E467&lt;=asetukset!$B$3),asetukset!$B$6,0))))</f>
        <v/>
      </c>
      <c r="P467" s="20">
        <f>IF(F467&gt;D467,G467-asetukset!$B$5,IF(AND(D467=F467,E467&lt;=asetukset!$B$6),G467-E467,0))</f>
        <v>0</v>
      </c>
      <c r="Q467" s="19" t="str">
        <f>IF(and(K467=6,E467&gt;asetukset!$B$7),"", IF(and(K467&lt;&gt;6,L467=6,G467&lt;asetukset!$B$7),G467,IF(K467=6,asetukset!$B$7-E467,IF(K467=6,asetukset!$B$7-E467,IF(K467=6,asetukset!$B$7-E467,"")))))</f>
        <v/>
      </c>
      <c r="R467" s="19" t="str">
        <f t="shared" si="11"/>
        <v/>
      </c>
      <c r="S467" s="19" t="str">
        <f t="shared" si="12"/>
        <v/>
      </c>
      <c r="T467" s="21" t="str">
        <f>IF(A467="","",IF(SUMIFS($M$2:M467,$I$2:I467,I467,$A$2:A467,A467)&lt;=asetukset!$B$2,"",SUMIFS($M$2:M467,$I$2:I467,I467,$A$2:A467,A467)-asetukset!$B$2))</f>
        <v/>
      </c>
    </row>
    <row r="468">
      <c r="A468" s="32"/>
      <c r="B468" s="26"/>
      <c r="C468" s="26"/>
      <c r="D468" s="15">
        <f t="shared" si="2"/>
        <v>0</v>
      </c>
      <c r="E468" s="15">
        <f t="shared" si="3"/>
        <v>0</v>
      </c>
      <c r="F468" s="15">
        <f t="shared" si="4"/>
        <v>0</v>
      </c>
      <c r="G468" s="15">
        <f t="shared" si="5"/>
        <v>0</v>
      </c>
      <c r="H468" s="18" t="str">
        <f t="shared" si="6"/>
        <v/>
      </c>
      <c r="I468" s="18" t="str">
        <f t="shared" si="7"/>
        <v/>
      </c>
      <c r="J468" s="18" t="str">
        <f t="shared" si="8"/>
        <v>-</v>
      </c>
      <c r="K468" s="27" t="str">
        <f t="shared" ref="K468:L468" si="478">IF(A468="","",WEEKDAY(B468,2))</f>
        <v/>
      </c>
      <c r="L468" s="27" t="str">
        <f t="shared" si="478"/>
        <v/>
      </c>
      <c r="M468" s="20">
        <f t="shared" si="10"/>
        <v>0</v>
      </c>
      <c r="N468" s="20">
        <f t="shared" si="14"/>
        <v>0</v>
      </c>
      <c r="O468" s="21" t="str">
        <f>IF(A468="","",IF(G468&gt;=asetukset!$B$3,G468-asetukset!$B$3,IF(AND(G468-E468&lt;=asetukset!$B$4,E468&gt;=asetukset!$B$3),1-E468,IF(AND(G468-E468&lt;=asetukset!$B$4,E468&lt;=asetukset!$B$3),asetukset!$B$6,0))))</f>
        <v/>
      </c>
      <c r="P468" s="20">
        <f>IF(F468&gt;D468,G468-asetukset!$B$5,IF(AND(D468=F468,E468&lt;=asetukset!$B$6),G468-E468,0))</f>
        <v>0</v>
      </c>
      <c r="Q468" s="19" t="str">
        <f>IF(and(K468=6,E468&gt;asetukset!$B$7),"", IF(and(K468&lt;&gt;6,L468=6,G468&lt;asetukset!$B$7),G468,IF(K468=6,asetukset!$B$7-E468,IF(K468=6,asetukset!$B$7-E468,IF(K468=6,asetukset!$B$7-E468,"")))))</f>
        <v/>
      </c>
      <c r="R468" s="19" t="str">
        <f t="shared" si="11"/>
        <v/>
      </c>
      <c r="S468" s="19" t="str">
        <f t="shared" si="12"/>
        <v/>
      </c>
      <c r="T468" s="21" t="str">
        <f>IF(A468="","",IF(SUMIFS($M$2:M468,$I$2:I468,I468,$A$2:A468,A468)&lt;=asetukset!$B$2,"",SUMIFS($M$2:M468,$I$2:I468,I468,$A$2:A468,A468)-asetukset!$B$2))</f>
        <v/>
      </c>
    </row>
    <row r="469">
      <c r="A469" s="32"/>
      <c r="B469" s="26"/>
      <c r="C469" s="26"/>
      <c r="D469" s="15">
        <f t="shared" si="2"/>
        <v>0</v>
      </c>
      <c r="E469" s="15">
        <f t="shared" si="3"/>
        <v>0</v>
      </c>
      <c r="F469" s="15">
        <f t="shared" si="4"/>
        <v>0</v>
      </c>
      <c r="G469" s="15">
        <f t="shared" si="5"/>
        <v>0</v>
      </c>
      <c r="H469" s="18" t="str">
        <f t="shared" si="6"/>
        <v/>
      </c>
      <c r="I469" s="18" t="str">
        <f t="shared" si="7"/>
        <v/>
      </c>
      <c r="J469" s="18" t="str">
        <f t="shared" si="8"/>
        <v>-</v>
      </c>
      <c r="K469" s="27" t="str">
        <f t="shared" ref="K469:L469" si="479">IF(A469="","",WEEKDAY(B469,2))</f>
        <v/>
      </c>
      <c r="L469" s="27" t="str">
        <f t="shared" si="479"/>
        <v/>
      </c>
      <c r="M469" s="20">
        <f t="shared" si="10"/>
        <v>0</v>
      </c>
      <c r="N469" s="20">
        <f t="shared" si="14"/>
        <v>0</v>
      </c>
      <c r="O469" s="21" t="str">
        <f>IF(A469="","",IF(G469&gt;=asetukset!$B$3,G469-asetukset!$B$3,IF(AND(G469-E469&lt;=asetukset!$B$4,E469&gt;=asetukset!$B$3),1-E469,IF(AND(G469-E469&lt;=asetukset!$B$4,E469&lt;=asetukset!$B$3),asetukset!$B$6,0))))</f>
        <v/>
      </c>
      <c r="P469" s="20">
        <f>IF(F469&gt;D469,G469-asetukset!$B$5,IF(AND(D469=F469,E469&lt;=asetukset!$B$6),G469-E469,0))</f>
        <v>0</v>
      </c>
      <c r="Q469" s="19" t="str">
        <f>IF(and(K469=6,E469&gt;asetukset!$B$7),"", IF(and(K469&lt;&gt;6,L469=6,G469&lt;asetukset!$B$7),G469,IF(K469=6,asetukset!$B$7-E469,IF(K469=6,asetukset!$B$7-E469,IF(K469=6,asetukset!$B$7-E469,"")))))</f>
        <v/>
      </c>
      <c r="R469" s="19" t="str">
        <f t="shared" si="11"/>
        <v/>
      </c>
      <c r="S469" s="19" t="str">
        <f t="shared" si="12"/>
        <v/>
      </c>
      <c r="T469" s="21" t="str">
        <f>IF(A469="","",IF(SUMIFS($M$2:M469,$I$2:I469,I469,$A$2:A469,A469)&lt;=asetukset!$B$2,"",SUMIFS($M$2:M469,$I$2:I469,I469,$A$2:A469,A469)-asetukset!$B$2))</f>
        <v/>
      </c>
    </row>
    <row r="470">
      <c r="A470" s="32"/>
      <c r="B470" s="26"/>
      <c r="C470" s="26"/>
      <c r="D470" s="15">
        <f t="shared" si="2"/>
        <v>0</v>
      </c>
      <c r="E470" s="15">
        <f t="shared" si="3"/>
        <v>0</v>
      </c>
      <c r="F470" s="15">
        <f t="shared" si="4"/>
        <v>0</v>
      </c>
      <c r="G470" s="15">
        <f t="shared" si="5"/>
        <v>0</v>
      </c>
      <c r="H470" s="18" t="str">
        <f t="shared" si="6"/>
        <v/>
      </c>
      <c r="I470" s="18" t="str">
        <f t="shared" si="7"/>
        <v/>
      </c>
      <c r="J470" s="18" t="str">
        <f t="shared" si="8"/>
        <v>-</v>
      </c>
      <c r="K470" s="27" t="str">
        <f t="shared" ref="K470:L470" si="480">IF(A470="","",WEEKDAY(B470,2))</f>
        <v/>
      </c>
      <c r="L470" s="27" t="str">
        <f t="shared" si="480"/>
        <v/>
      </c>
      <c r="M470" s="20">
        <f t="shared" si="10"/>
        <v>0</v>
      </c>
      <c r="N470" s="20">
        <f t="shared" si="14"/>
        <v>0</v>
      </c>
      <c r="O470" s="21" t="str">
        <f>IF(A470="","",IF(G470&gt;=asetukset!$B$3,G470-asetukset!$B$3,IF(AND(G470-E470&lt;=asetukset!$B$4,E470&gt;=asetukset!$B$3),1-E470,IF(AND(G470-E470&lt;=asetukset!$B$4,E470&lt;=asetukset!$B$3),asetukset!$B$6,0))))</f>
        <v/>
      </c>
      <c r="P470" s="20">
        <f>IF(F470&gt;D470,G470-asetukset!$B$5,IF(AND(D470=F470,E470&lt;=asetukset!$B$6),G470-E470,0))</f>
        <v>0</v>
      </c>
      <c r="Q470" s="19" t="str">
        <f>IF(and(K470=6,E470&gt;asetukset!$B$7),"", IF(and(K470&lt;&gt;6,L470=6,G470&lt;asetukset!$B$7),G470,IF(K470=6,asetukset!$B$7-E470,IF(K470=6,asetukset!$B$7-E470,IF(K470=6,asetukset!$B$7-E470,"")))))</f>
        <v/>
      </c>
      <c r="R470" s="19" t="str">
        <f t="shared" si="11"/>
        <v/>
      </c>
      <c r="S470" s="19" t="str">
        <f t="shared" si="12"/>
        <v/>
      </c>
      <c r="T470" s="21" t="str">
        <f>IF(A470="","",IF(SUMIFS($M$2:M470,$I$2:I470,I470,$A$2:A470,A470)&lt;=asetukset!$B$2,"",SUMIFS($M$2:M470,$I$2:I470,I470,$A$2:A470,A470)-asetukset!$B$2))</f>
        <v/>
      </c>
    </row>
    <row r="471">
      <c r="A471" s="32"/>
      <c r="B471" s="26"/>
      <c r="C471" s="26"/>
      <c r="D471" s="15">
        <f t="shared" si="2"/>
        <v>0</v>
      </c>
      <c r="E471" s="15">
        <f t="shared" si="3"/>
        <v>0</v>
      </c>
      <c r="F471" s="15">
        <f t="shared" si="4"/>
        <v>0</v>
      </c>
      <c r="G471" s="15">
        <f t="shared" si="5"/>
        <v>0</v>
      </c>
      <c r="H471" s="18" t="str">
        <f t="shared" si="6"/>
        <v/>
      </c>
      <c r="I471" s="18" t="str">
        <f t="shared" si="7"/>
        <v/>
      </c>
      <c r="J471" s="18" t="str">
        <f t="shared" si="8"/>
        <v>-</v>
      </c>
      <c r="K471" s="27" t="str">
        <f t="shared" ref="K471:L471" si="481">IF(A471="","",WEEKDAY(B471,2))</f>
        <v/>
      </c>
      <c r="L471" s="27" t="str">
        <f t="shared" si="481"/>
        <v/>
      </c>
      <c r="M471" s="20">
        <f t="shared" si="10"/>
        <v>0</v>
      </c>
      <c r="N471" s="20">
        <f t="shared" si="14"/>
        <v>0</v>
      </c>
      <c r="O471" s="21" t="str">
        <f>IF(A471="","",IF(G471&gt;=asetukset!$B$3,G471-asetukset!$B$3,IF(AND(G471-E471&lt;=asetukset!$B$4,E471&gt;=asetukset!$B$3),1-E471,IF(AND(G471-E471&lt;=asetukset!$B$4,E471&lt;=asetukset!$B$3),asetukset!$B$6,0))))</f>
        <v/>
      </c>
      <c r="P471" s="20">
        <f>IF(F471&gt;D471,G471-asetukset!$B$5,IF(AND(D471=F471,E471&lt;=asetukset!$B$6),G471-E471,0))</f>
        <v>0</v>
      </c>
      <c r="Q471" s="19" t="str">
        <f>IF(and(K471=6,E471&gt;asetukset!$B$7),"", IF(and(K471&lt;&gt;6,L471=6,G471&lt;asetukset!$B$7),G471,IF(K471=6,asetukset!$B$7-E471,IF(K471=6,asetukset!$B$7-E471,IF(K471=6,asetukset!$B$7-E471,"")))))</f>
        <v/>
      </c>
      <c r="R471" s="19" t="str">
        <f t="shared" si="11"/>
        <v/>
      </c>
      <c r="S471" s="19" t="str">
        <f t="shared" si="12"/>
        <v/>
      </c>
      <c r="T471" s="21" t="str">
        <f>IF(A471="","",IF(SUMIFS($M$2:M471,$I$2:I471,I471,$A$2:A471,A471)&lt;=asetukset!$B$2,"",SUMIFS($M$2:M471,$I$2:I471,I471,$A$2:A471,A471)-asetukset!$B$2))</f>
        <v/>
      </c>
    </row>
    <row r="472">
      <c r="A472" s="32"/>
      <c r="B472" s="26"/>
      <c r="C472" s="26"/>
      <c r="D472" s="15">
        <f t="shared" si="2"/>
        <v>0</v>
      </c>
      <c r="E472" s="15">
        <f t="shared" si="3"/>
        <v>0</v>
      </c>
      <c r="F472" s="15">
        <f t="shared" si="4"/>
        <v>0</v>
      </c>
      <c r="G472" s="15">
        <f t="shared" si="5"/>
        <v>0</v>
      </c>
      <c r="H472" s="18" t="str">
        <f t="shared" si="6"/>
        <v/>
      </c>
      <c r="I472" s="18" t="str">
        <f t="shared" si="7"/>
        <v/>
      </c>
      <c r="J472" s="18" t="str">
        <f t="shared" si="8"/>
        <v>-</v>
      </c>
      <c r="K472" s="27" t="str">
        <f t="shared" ref="K472:L472" si="482">IF(A472="","",WEEKDAY(B472,2))</f>
        <v/>
      </c>
      <c r="L472" s="27" t="str">
        <f t="shared" si="482"/>
        <v/>
      </c>
      <c r="M472" s="20">
        <f t="shared" si="10"/>
        <v>0</v>
      </c>
      <c r="N472" s="20">
        <f t="shared" si="14"/>
        <v>0</v>
      </c>
      <c r="O472" s="21" t="str">
        <f>IF(A472="","",IF(G472&gt;=asetukset!$B$3,G472-asetukset!$B$3,IF(AND(G472-E472&lt;=asetukset!$B$4,E472&gt;=asetukset!$B$3),1-E472,IF(AND(G472-E472&lt;=asetukset!$B$4,E472&lt;=asetukset!$B$3),asetukset!$B$6,0))))</f>
        <v/>
      </c>
      <c r="P472" s="20">
        <f>IF(F472&gt;D472,G472-asetukset!$B$5,IF(AND(D472=F472,E472&lt;=asetukset!$B$6),G472-E472,0))</f>
        <v>0</v>
      </c>
      <c r="Q472" s="19" t="str">
        <f>IF(and(K472=6,E472&gt;asetukset!$B$7),"", IF(and(K472&lt;&gt;6,L472=6,G472&lt;asetukset!$B$7),G472,IF(K472=6,asetukset!$B$7-E472,IF(K472=6,asetukset!$B$7-E472,IF(K472=6,asetukset!$B$7-E472,"")))))</f>
        <v/>
      </c>
      <c r="R472" s="19" t="str">
        <f t="shared" si="11"/>
        <v/>
      </c>
      <c r="S472" s="19" t="str">
        <f t="shared" si="12"/>
        <v/>
      </c>
      <c r="T472" s="21" t="str">
        <f>IF(A472="","",IF(SUMIFS($M$2:M472,$I$2:I472,I472,$A$2:A472,A472)&lt;=asetukset!$B$2,"",SUMIFS($M$2:M472,$I$2:I472,I472,$A$2:A472,A472)-asetukset!$B$2))</f>
        <v/>
      </c>
    </row>
    <row r="473">
      <c r="A473" s="32"/>
      <c r="B473" s="26"/>
      <c r="C473" s="26"/>
      <c r="D473" s="15">
        <f t="shared" si="2"/>
        <v>0</v>
      </c>
      <c r="E473" s="15">
        <f t="shared" si="3"/>
        <v>0</v>
      </c>
      <c r="F473" s="15">
        <f t="shared" si="4"/>
        <v>0</v>
      </c>
      <c r="G473" s="15">
        <f t="shared" si="5"/>
        <v>0</v>
      </c>
      <c r="H473" s="18" t="str">
        <f t="shared" si="6"/>
        <v/>
      </c>
      <c r="I473" s="18" t="str">
        <f t="shared" si="7"/>
        <v/>
      </c>
      <c r="J473" s="18" t="str">
        <f t="shared" si="8"/>
        <v>-</v>
      </c>
      <c r="K473" s="27" t="str">
        <f t="shared" ref="K473:L473" si="483">IF(A473="","",WEEKDAY(B473,2))</f>
        <v/>
      </c>
      <c r="L473" s="27" t="str">
        <f t="shared" si="483"/>
        <v/>
      </c>
      <c r="M473" s="20">
        <f t="shared" si="10"/>
        <v>0</v>
      </c>
      <c r="N473" s="20">
        <f t="shared" si="14"/>
        <v>0</v>
      </c>
      <c r="O473" s="21" t="str">
        <f>IF(A473="","",IF(G473&gt;=asetukset!$B$3,G473-asetukset!$B$3,IF(AND(G473-E473&lt;=asetukset!$B$4,E473&gt;=asetukset!$B$3),1-E473,IF(AND(G473-E473&lt;=asetukset!$B$4,E473&lt;=asetukset!$B$3),asetukset!$B$6,0))))</f>
        <v/>
      </c>
      <c r="P473" s="20">
        <f>IF(F473&gt;D473,G473-asetukset!$B$5,IF(AND(D473=F473,E473&lt;=asetukset!$B$6),G473-E473,0))</f>
        <v>0</v>
      </c>
      <c r="Q473" s="19" t="str">
        <f>IF(and(K473=6,E473&gt;asetukset!$B$7),"", IF(and(K473&lt;&gt;6,L473=6,G473&lt;asetukset!$B$7),G473,IF(K473=6,asetukset!$B$7-E473,IF(K473=6,asetukset!$B$7-E473,IF(K473=6,asetukset!$B$7-E473,"")))))</f>
        <v/>
      </c>
      <c r="R473" s="19" t="str">
        <f t="shared" si="11"/>
        <v/>
      </c>
      <c r="S473" s="19" t="str">
        <f t="shared" si="12"/>
        <v/>
      </c>
      <c r="T473" s="21" t="str">
        <f>IF(A473="","",IF(SUMIFS($M$2:M473,$I$2:I473,I473,$A$2:A473,A473)&lt;=asetukset!$B$2,"",SUMIFS($M$2:M473,$I$2:I473,I473,$A$2:A473,A473)-asetukset!$B$2))</f>
        <v/>
      </c>
    </row>
    <row r="474">
      <c r="A474" s="32"/>
      <c r="B474" s="26"/>
      <c r="C474" s="26"/>
      <c r="D474" s="15">
        <f t="shared" si="2"/>
        <v>0</v>
      </c>
      <c r="E474" s="15">
        <f t="shared" si="3"/>
        <v>0</v>
      </c>
      <c r="F474" s="15">
        <f t="shared" si="4"/>
        <v>0</v>
      </c>
      <c r="G474" s="15">
        <f t="shared" si="5"/>
        <v>0</v>
      </c>
      <c r="H474" s="18" t="str">
        <f t="shared" si="6"/>
        <v/>
      </c>
      <c r="I474" s="18" t="str">
        <f t="shared" si="7"/>
        <v/>
      </c>
      <c r="J474" s="18" t="str">
        <f t="shared" si="8"/>
        <v>-</v>
      </c>
      <c r="K474" s="27" t="str">
        <f t="shared" ref="K474:L474" si="484">IF(A474="","",WEEKDAY(B474,2))</f>
        <v/>
      </c>
      <c r="L474" s="27" t="str">
        <f t="shared" si="484"/>
        <v/>
      </c>
      <c r="M474" s="20">
        <f t="shared" si="10"/>
        <v>0</v>
      </c>
      <c r="N474" s="20">
        <f t="shared" si="14"/>
        <v>0</v>
      </c>
      <c r="O474" s="21" t="str">
        <f>IF(A474="","",IF(G474&gt;=asetukset!$B$3,G474-asetukset!$B$3,IF(AND(G474-E474&lt;=asetukset!$B$4,E474&gt;=asetukset!$B$3),1-E474,IF(AND(G474-E474&lt;=asetukset!$B$4,E474&lt;=asetukset!$B$3),asetukset!$B$6,0))))</f>
        <v/>
      </c>
      <c r="P474" s="20">
        <f>IF(F474&gt;D474,G474-asetukset!$B$5,IF(AND(D474=F474,E474&lt;=asetukset!$B$6),G474-E474,0))</f>
        <v>0</v>
      </c>
      <c r="Q474" s="19" t="str">
        <f>IF(and(K474=6,E474&gt;asetukset!$B$7),"", IF(and(K474&lt;&gt;6,L474=6,G474&lt;asetukset!$B$7),G474,IF(K474=6,asetukset!$B$7-E474,IF(K474=6,asetukset!$B$7-E474,IF(K474=6,asetukset!$B$7-E474,"")))))</f>
        <v/>
      </c>
      <c r="R474" s="19" t="str">
        <f t="shared" si="11"/>
        <v/>
      </c>
      <c r="S474" s="19" t="str">
        <f t="shared" si="12"/>
        <v/>
      </c>
      <c r="T474" s="21" t="str">
        <f>IF(A474="","",IF(SUMIFS($M$2:M474,$I$2:I474,I474,$A$2:A474,A474)&lt;=asetukset!$B$2,"",SUMIFS($M$2:M474,$I$2:I474,I474,$A$2:A474,A474)-asetukset!$B$2))</f>
        <v/>
      </c>
    </row>
    <row r="475">
      <c r="A475" s="32"/>
      <c r="B475" s="26"/>
      <c r="C475" s="26"/>
      <c r="D475" s="15">
        <f t="shared" si="2"/>
        <v>0</v>
      </c>
      <c r="E475" s="15">
        <f t="shared" si="3"/>
        <v>0</v>
      </c>
      <c r="F475" s="15">
        <f t="shared" si="4"/>
        <v>0</v>
      </c>
      <c r="G475" s="15">
        <f t="shared" si="5"/>
        <v>0</v>
      </c>
      <c r="H475" s="18" t="str">
        <f t="shared" si="6"/>
        <v/>
      </c>
      <c r="I475" s="18" t="str">
        <f t="shared" si="7"/>
        <v/>
      </c>
      <c r="J475" s="18" t="str">
        <f t="shared" si="8"/>
        <v>-</v>
      </c>
      <c r="K475" s="27" t="str">
        <f t="shared" ref="K475:L475" si="485">IF(A475="","",WEEKDAY(B475,2))</f>
        <v/>
      </c>
      <c r="L475" s="27" t="str">
        <f t="shared" si="485"/>
        <v/>
      </c>
      <c r="M475" s="20">
        <f t="shared" si="10"/>
        <v>0</v>
      </c>
      <c r="N475" s="20">
        <f t="shared" si="14"/>
        <v>0</v>
      </c>
      <c r="O475" s="21" t="str">
        <f>IF(A475="","",IF(G475&gt;=asetukset!$B$3,G475-asetukset!$B$3,IF(AND(G475-E475&lt;=asetukset!$B$4,E475&gt;=asetukset!$B$3),1-E475,IF(AND(G475-E475&lt;=asetukset!$B$4,E475&lt;=asetukset!$B$3),asetukset!$B$6,0))))</f>
        <v/>
      </c>
      <c r="P475" s="20">
        <f>IF(F475&gt;D475,G475-asetukset!$B$5,IF(AND(D475=F475,E475&lt;=asetukset!$B$6),G475-E475,0))</f>
        <v>0</v>
      </c>
      <c r="Q475" s="19" t="str">
        <f>IF(and(K475=6,E475&gt;asetukset!$B$7),"", IF(and(K475&lt;&gt;6,L475=6,G475&lt;asetukset!$B$7),G475,IF(K475=6,asetukset!$B$7-E475,IF(K475=6,asetukset!$B$7-E475,IF(K475=6,asetukset!$B$7-E475,"")))))</f>
        <v/>
      </c>
      <c r="R475" s="19" t="str">
        <f t="shared" si="11"/>
        <v/>
      </c>
      <c r="S475" s="19" t="str">
        <f t="shared" si="12"/>
        <v/>
      </c>
      <c r="T475" s="21" t="str">
        <f>IF(A475="","",IF(SUMIFS($M$2:M475,$I$2:I475,I475,$A$2:A475,A475)&lt;=asetukset!$B$2,"",SUMIFS($M$2:M475,$I$2:I475,I475,$A$2:A475,A475)-asetukset!$B$2))</f>
        <v/>
      </c>
    </row>
    <row r="476">
      <c r="A476" s="32"/>
      <c r="B476" s="26"/>
      <c r="C476" s="26"/>
      <c r="D476" s="15">
        <f t="shared" si="2"/>
        <v>0</v>
      </c>
      <c r="E476" s="15">
        <f t="shared" si="3"/>
        <v>0</v>
      </c>
      <c r="F476" s="15">
        <f t="shared" si="4"/>
        <v>0</v>
      </c>
      <c r="G476" s="15">
        <f t="shared" si="5"/>
        <v>0</v>
      </c>
      <c r="H476" s="18" t="str">
        <f t="shared" si="6"/>
        <v/>
      </c>
      <c r="I476" s="18" t="str">
        <f t="shared" si="7"/>
        <v/>
      </c>
      <c r="J476" s="18" t="str">
        <f t="shared" si="8"/>
        <v>-</v>
      </c>
      <c r="K476" s="27" t="str">
        <f t="shared" ref="K476:L476" si="486">IF(A476="","",WEEKDAY(B476,2))</f>
        <v/>
      </c>
      <c r="L476" s="27" t="str">
        <f t="shared" si="486"/>
        <v/>
      </c>
      <c r="M476" s="20">
        <f t="shared" si="10"/>
        <v>0</v>
      </c>
      <c r="N476" s="20">
        <f t="shared" si="14"/>
        <v>0</v>
      </c>
      <c r="O476" s="21" t="str">
        <f>IF(A476="","",IF(G476&gt;=asetukset!$B$3,G476-asetukset!$B$3,IF(AND(G476-E476&lt;=asetukset!$B$4,E476&gt;=asetukset!$B$3),1-E476,IF(AND(G476-E476&lt;=asetukset!$B$4,E476&lt;=asetukset!$B$3),asetukset!$B$6,0))))</f>
        <v/>
      </c>
      <c r="P476" s="20">
        <f>IF(F476&gt;D476,G476-asetukset!$B$5,IF(AND(D476=F476,E476&lt;=asetukset!$B$6),G476-E476,0))</f>
        <v>0</v>
      </c>
      <c r="Q476" s="19" t="str">
        <f>IF(and(K476=6,E476&gt;asetukset!$B$7),"", IF(and(K476&lt;&gt;6,L476=6,G476&lt;asetukset!$B$7),G476,IF(K476=6,asetukset!$B$7-E476,IF(K476=6,asetukset!$B$7-E476,IF(K476=6,asetukset!$B$7-E476,"")))))</f>
        <v/>
      </c>
      <c r="R476" s="19" t="str">
        <f t="shared" si="11"/>
        <v/>
      </c>
      <c r="S476" s="19" t="str">
        <f t="shared" si="12"/>
        <v/>
      </c>
      <c r="T476" s="21" t="str">
        <f>IF(A476="","",IF(SUMIFS($M$2:M476,$I$2:I476,I476,$A$2:A476,A476)&lt;=asetukset!$B$2,"",SUMIFS($M$2:M476,$I$2:I476,I476,$A$2:A476,A476)-asetukset!$B$2))</f>
        <v/>
      </c>
    </row>
    <row r="477">
      <c r="A477" s="32"/>
      <c r="B477" s="26"/>
      <c r="C477" s="26"/>
      <c r="D477" s="15">
        <f t="shared" si="2"/>
        <v>0</v>
      </c>
      <c r="E477" s="15">
        <f t="shared" si="3"/>
        <v>0</v>
      </c>
      <c r="F477" s="15">
        <f t="shared" si="4"/>
        <v>0</v>
      </c>
      <c r="G477" s="15">
        <f t="shared" si="5"/>
        <v>0</v>
      </c>
      <c r="H477" s="18" t="str">
        <f t="shared" si="6"/>
        <v/>
      </c>
      <c r="I477" s="18" t="str">
        <f t="shared" si="7"/>
        <v/>
      </c>
      <c r="J477" s="18" t="str">
        <f t="shared" si="8"/>
        <v>-</v>
      </c>
      <c r="K477" s="27" t="str">
        <f t="shared" ref="K477:L477" si="487">IF(A477="","",WEEKDAY(B477,2))</f>
        <v/>
      </c>
      <c r="L477" s="27" t="str">
        <f t="shared" si="487"/>
        <v/>
      </c>
      <c r="M477" s="20">
        <f t="shared" si="10"/>
        <v>0</v>
      </c>
      <c r="N477" s="20">
        <f t="shared" si="14"/>
        <v>0</v>
      </c>
      <c r="O477" s="21" t="str">
        <f>IF(A477="","",IF(G477&gt;=asetukset!$B$3,G477-asetukset!$B$3,IF(AND(G477-E477&lt;=asetukset!$B$4,E477&gt;=asetukset!$B$3),1-E477,IF(AND(G477-E477&lt;=asetukset!$B$4,E477&lt;=asetukset!$B$3),asetukset!$B$6,0))))</f>
        <v/>
      </c>
      <c r="P477" s="20">
        <f>IF(F477&gt;D477,G477-asetukset!$B$5,IF(AND(D477=F477,E477&lt;=asetukset!$B$6),G477-E477,0))</f>
        <v>0</v>
      </c>
      <c r="Q477" s="19" t="str">
        <f>IF(and(K477=6,E477&gt;asetukset!$B$7),"", IF(and(K477&lt;&gt;6,L477=6,G477&lt;asetukset!$B$7),G477,IF(K477=6,asetukset!$B$7-E477,IF(K477=6,asetukset!$B$7-E477,IF(K477=6,asetukset!$B$7-E477,"")))))</f>
        <v/>
      </c>
      <c r="R477" s="19" t="str">
        <f t="shared" si="11"/>
        <v/>
      </c>
      <c r="S477" s="19" t="str">
        <f t="shared" si="12"/>
        <v/>
      </c>
      <c r="T477" s="21" t="str">
        <f>IF(A477="","",IF(SUMIFS($M$2:M477,$I$2:I477,I477,$A$2:A477,A477)&lt;=asetukset!$B$2,"",SUMIFS($M$2:M477,$I$2:I477,I477,$A$2:A477,A477)-asetukset!$B$2))</f>
        <v/>
      </c>
    </row>
    <row r="478">
      <c r="A478" s="32"/>
      <c r="B478" s="26"/>
      <c r="C478" s="26"/>
      <c r="D478" s="15">
        <f t="shared" si="2"/>
        <v>0</v>
      </c>
      <c r="E478" s="15">
        <f t="shared" si="3"/>
        <v>0</v>
      </c>
      <c r="F478" s="15">
        <f t="shared" si="4"/>
        <v>0</v>
      </c>
      <c r="G478" s="15">
        <f t="shared" si="5"/>
        <v>0</v>
      </c>
      <c r="H478" s="18" t="str">
        <f t="shared" si="6"/>
        <v/>
      </c>
      <c r="I478" s="18" t="str">
        <f t="shared" si="7"/>
        <v/>
      </c>
      <c r="J478" s="18" t="str">
        <f t="shared" si="8"/>
        <v>-</v>
      </c>
      <c r="K478" s="27" t="str">
        <f t="shared" ref="K478:L478" si="488">IF(A478="","",WEEKDAY(B478,2))</f>
        <v/>
      </c>
      <c r="L478" s="27" t="str">
        <f t="shared" si="488"/>
        <v/>
      </c>
      <c r="M478" s="20">
        <f t="shared" si="10"/>
        <v>0</v>
      </c>
      <c r="N478" s="20">
        <f t="shared" si="14"/>
        <v>0</v>
      </c>
      <c r="O478" s="21" t="str">
        <f>IF(A478="","",IF(G478&gt;=asetukset!$B$3,G478-asetukset!$B$3,IF(AND(G478-E478&lt;=asetukset!$B$4,E478&gt;=asetukset!$B$3),1-E478,IF(AND(G478-E478&lt;=asetukset!$B$4,E478&lt;=asetukset!$B$3),asetukset!$B$6,0))))</f>
        <v/>
      </c>
      <c r="P478" s="20">
        <f>IF(F478&gt;D478,G478-asetukset!$B$5,IF(AND(D478=F478,E478&lt;=asetukset!$B$6),G478-E478,0))</f>
        <v>0</v>
      </c>
      <c r="Q478" s="19" t="str">
        <f>IF(and(K478=6,E478&gt;asetukset!$B$7),"", IF(and(K478&lt;&gt;6,L478=6,G478&lt;asetukset!$B$7),G478,IF(K478=6,asetukset!$B$7-E478,IF(K478=6,asetukset!$B$7-E478,IF(K478=6,asetukset!$B$7-E478,"")))))</f>
        <v/>
      </c>
      <c r="R478" s="19" t="str">
        <f t="shared" si="11"/>
        <v/>
      </c>
      <c r="S478" s="19" t="str">
        <f t="shared" si="12"/>
        <v/>
      </c>
      <c r="T478" s="21" t="str">
        <f>IF(A478="","",IF(SUMIFS($M$2:M478,$I$2:I478,I478,$A$2:A478,A478)&lt;=asetukset!$B$2,"",SUMIFS($M$2:M478,$I$2:I478,I478,$A$2:A478,A478)-asetukset!$B$2))</f>
        <v/>
      </c>
    </row>
    <row r="479">
      <c r="A479" s="32"/>
      <c r="B479" s="26"/>
      <c r="C479" s="26"/>
      <c r="D479" s="15">
        <f t="shared" si="2"/>
        <v>0</v>
      </c>
      <c r="E479" s="15">
        <f t="shared" si="3"/>
        <v>0</v>
      </c>
      <c r="F479" s="15">
        <f t="shared" si="4"/>
        <v>0</v>
      </c>
      <c r="G479" s="15">
        <f t="shared" si="5"/>
        <v>0</v>
      </c>
      <c r="H479" s="18" t="str">
        <f t="shared" si="6"/>
        <v/>
      </c>
      <c r="I479" s="18" t="str">
        <f t="shared" si="7"/>
        <v/>
      </c>
      <c r="J479" s="18" t="str">
        <f t="shared" si="8"/>
        <v>-</v>
      </c>
      <c r="K479" s="27" t="str">
        <f t="shared" ref="K479:L479" si="489">IF(A479="","",WEEKDAY(B479,2))</f>
        <v/>
      </c>
      <c r="L479" s="27" t="str">
        <f t="shared" si="489"/>
        <v/>
      </c>
      <c r="M479" s="20">
        <f t="shared" si="10"/>
        <v>0</v>
      </c>
      <c r="N479" s="20">
        <f t="shared" si="14"/>
        <v>0</v>
      </c>
      <c r="O479" s="21" t="str">
        <f>IF(A479="","",IF(G479&gt;=asetukset!$B$3,G479-asetukset!$B$3,IF(AND(G479-E479&lt;=asetukset!$B$4,E479&gt;=asetukset!$B$3),1-E479,IF(AND(G479-E479&lt;=asetukset!$B$4,E479&lt;=asetukset!$B$3),asetukset!$B$6,0))))</f>
        <v/>
      </c>
      <c r="P479" s="20">
        <f>IF(F479&gt;D479,G479-asetukset!$B$5,IF(AND(D479=F479,E479&lt;=asetukset!$B$6),G479-E479,0))</f>
        <v>0</v>
      </c>
      <c r="Q479" s="19" t="str">
        <f>IF(and(K479=6,E479&gt;asetukset!$B$7),"", IF(and(K479&lt;&gt;6,L479=6,G479&lt;asetukset!$B$7),G479,IF(K479=6,asetukset!$B$7-E479,IF(K479=6,asetukset!$B$7-E479,IF(K479=6,asetukset!$B$7-E479,"")))))</f>
        <v/>
      </c>
      <c r="R479" s="19" t="str">
        <f t="shared" si="11"/>
        <v/>
      </c>
      <c r="S479" s="19" t="str">
        <f t="shared" si="12"/>
        <v/>
      </c>
      <c r="T479" s="21" t="str">
        <f>IF(A479="","",IF(SUMIFS($M$2:M479,$I$2:I479,I479,$A$2:A479,A479)&lt;=asetukset!$B$2,"",SUMIFS($M$2:M479,$I$2:I479,I479,$A$2:A479,A479)-asetukset!$B$2))</f>
        <v/>
      </c>
    </row>
    <row r="480">
      <c r="A480" s="32"/>
      <c r="B480" s="26"/>
      <c r="C480" s="26"/>
      <c r="D480" s="15">
        <f t="shared" si="2"/>
        <v>0</v>
      </c>
      <c r="E480" s="15">
        <f t="shared" si="3"/>
        <v>0</v>
      </c>
      <c r="F480" s="15">
        <f t="shared" si="4"/>
        <v>0</v>
      </c>
      <c r="G480" s="15">
        <f t="shared" si="5"/>
        <v>0</v>
      </c>
      <c r="H480" s="18" t="str">
        <f t="shared" si="6"/>
        <v/>
      </c>
      <c r="I480" s="18" t="str">
        <f t="shared" si="7"/>
        <v/>
      </c>
      <c r="J480" s="18" t="str">
        <f t="shared" si="8"/>
        <v>-</v>
      </c>
      <c r="K480" s="27" t="str">
        <f t="shared" ref="K480:L480" si="490">IF(A480="","",WEEKDAY(B480,2))</f>
        <v/>
      </c>
      <c r="L480" s="27" t="str">
        <f t="shared" si="490"/>
        <v/>
      </c>
      <c r="M480" s="20">
        <f t="shared" si="10"/>
        <v>0</v>
      </c>
      <c r="N480" s="20">
        <f t="shared" si="14"/>
        <v>0</v>
      </c>
      <c r="O480" s="21" t="str">
        <f>IF(A480="","",IF(G480&gt;=asetukset!$B$3,G480-asetukset!$B$3,IF(AND(G480-E480&lt;=asetukset!$B$4,E480&gt;=asetukset!$B$3),1-E480,IF(AND(G480-E480&lt;=asetukset!$B$4,E480&lt;=asetukset!$B$3),asetukset!$B$6,0))))</f>
        <v/>
      </c>
      <c r="P480" s="20">
        <f>IF(F480&gt;D480,G480-asetukset!$B$5,IF(AND(D480=F480,E480&lt;=asetukset!$B$6),G480-E480,0))</f>
        <v>0</v>
      </c>
      <c r="Q480" s="19" t="str">
        <f>IF(and(K480=6,E480&gt;asetukset!$B$7),"", IF(and(K480&lt;&gt;6,L480=6,G480&lt;asetukset!$B$7),G480,IF(K480=6,asetukset!$B$7-E480,IF(K480=6,asetukset!$B$7-E480,IF(K480=6,asetukset!$B$7-E480,"")))))</f>
        <v/>
      </c>
      <c r="R480" s="19" t="str">
        <f t="shared" si="11"/>
        <v/>
      </c>
      <c r="S480" s="19" t="str">
        <f t="shared" si="12"/>
        <v/>
      </c>
      <c r="T480" s="21" t="str">
        <f>IF(A480="","",IF(SUMIFS($M$2:M480,$I$2:I480,I480,$A$2:A480,A480)&lt;=asetukset!$B$2,"",SUMIFS($M$2:M480,$I$2:I480,I480,$A$2:A480,A480)-asetukset!$B$2))</f>
        <v/>
      </c>
    </row>
    <row r="481">
      <c r="A481" s="32"/>
      <c r="B481" s="26"/>
      <c r="C481" s="26"/>
      <c r="D481" s="15">
        <f t="shared" si="2"/>
        <v>0</v>
      </c>
      <c r="E481" s="15">
        <f t="shared" si="3"/>
        <v>0</v>
      </c>
      <c r="F481" s="15">
        <f t="shared" si="4"/>
        <v>0</v>
      </c>
      <c r="G481" s="15">
        <f t="shared" si="5"/>
        <v>0</v>
      </c>
      <c r="H481" s="18" t="str">
        <f t="shared" si="6"/>
        <v/>
      </c>
      <c r="I481" s="18" t="str">
        <f t="shared" si="7"/>
        <v/>
      </c>
      <c r="J481" s="18" t="str">
        <f t="shared" si="8"/>
        <v>-</v>
      </c>
      <c r="K481" s="27" t="str">
        <f t="shared" ref="K481:L481" si="491">IF(A481="","",WEEKDAY(B481,2))</f>
        <v/>
      </c>
      <c r="L481" s="27" t="str">
        <f t="shared" si="491"/>
        <v/>
      </c>
      <c r="M481" s="20">
        <f t="shared" si="10"/>
        <v>0</v>
      </c>
      <c r="N481" s="20">
        <f t="shared" si="14"/>
        <v>0</v>
      </c>
      <c r="O481" s="21" t="str">
        <f>IF(A481="","",IF(G481&gt;=asetukset!$B$3,G481-asetukset!$B$3,IF(AND(G481-E481&lt;=asetukset!$B$4,E481&gt;=asetukset!$B$3),1-E481,IF(AND(G481-E481&lt;=asetukset!$B$4,E481&lt;=asetukset!$B$3),asetukset!$B$6,0))))</f>
        <v/>
      </c>
      <c r="P481" s="20">
        <f>IF(F481&gt;D481,G481-asetukset!$B$5,IF(AND(D481=F481,E481&lt;=asetukset!$B$6),G481-E481,0))</f>
        <v>0</v>
      </c>
      <c r="Q481" s="19" t="str">
        <f>IF(and(K481=6,E481&gt;asetukset!$B$7),"", IF(and(K481&lt;&gt;6,L481=6,G481&lt;asetukset!$B$7),G481,IF(K481=6,asetukset!$B$7-E481,IF(K481=6,asetukset!$B$7-E481,IF(K481=6,asetukset!$B$7-E481,"")))))</f>
        <v/>
      </c>
      <c r="R481" s="19" t="str">
        <f t="shared" si="11"/>
        <v/>
      </c>
      <c r="S481" s="19" t="str">
        <f t="shared" si="12"/>
        <v/>
      </c>
      <c r="T481" s="21" t="str">
        <f>IF(A481="","",IF(SUMIFS($M$2:M481,$I$2:I481,I481,$A$2:A481,A481)&lt;=asetukset!$B$2,"",SUMIFS($M$2:M481,$I$2:I481,I481,$A$2:A481,A481)-asetukset!$B$2))</f>
        <v/>
      </c>
    </row>
    <row r="482">
      <c r="A482" s="32"/>
      <c r="B482" s="26"/>
      <c r="C482" s="26"/>
      <c r="D482" s="15">
        <f t="shared" si="2"/>
        <v>0</v>
      </c>
      <c r="E482" s="15">
        <f t="shared" si="3"/>
        <v>0</v>
      </c>
      <c r="F482" s="15">
        <f t="shared" si="4"/>
        <v>0</v>
      </c>
      <c r="G482" s="15">
        <f t="shared" si="5"/>
        <v>0</v>
      </c>
      <c r="H482" s="18" t="str">
        <f t="shared" si="6"/>
        <v/>
      </c>
      <c r="I482" s="18" t="str">
        <f t="shared" si="7"/>
        <v/>
      </c>
      <c r="J482" s="18" t="str">
        <f t="shared" si="8"/>
        <v>-</v>
      </c>
      <c r="K482" s="27" t="str">
        <f t="shared" ref="K482:L482" si="492">IF(A482="","",WEEKDAY(B482,2))</f>
        <v/>
      </c>
      <c r="L482" s="27" t="str">
        <f t="shared" si="492"/>
        <v/>
      </c>
      <c r="M482" s="20">
        <f t="shared" si="10"/>
        <v>0</v>
      </c>
      <c r="N482" s="20">
        <f t="shared" si="14"/>
        <v>0</v>
      </c>
      <c r="O482" s="21" t="str">
        <f>IF(A482="","",IF(G482&gt;=asetukset!$B$3,G482-asetukset!$B$3,IF(AND(G482-E482&lt;=asetukset!$B$4,E482&gt;=asetukset!$B$3),1-E482,IF(AND(G482-E482&lt;=asetukset!$B$4,E482&lt;=asetukset!$B$3),asetukset!$B$6,0))))</f>
        <v/>
      </c>
      <c r="P482" s="20">
        <f>IF(F482&gt;D482,G482-asetukset!$B$5,IF(AND(D482=F482,E482&lt;=asetukset!$B$6),G482-E482,0))</f>
        <v>0</v>
      </c>
      <c r="Q482" s="19" t="str">
        <f>IF(and(K482=6,E482&gt;asetukset!$B$7),"", IF(and(K482&lt;&gt;6,L482=6,G482&lt;asetukset!$B$7),G482,IF(K482=6,asetukset!$B$7-E482,IF(K482=6,asetukset!$B$7-E482,IF(K482=6,asetukset!$B$7-E482,"")))))</f>
        <v/>
      </c>
      <c r="R482" s="19" t="str">
        <f t="shared" si="11"/>
        <v/>
      </c>
      <c r="S482" s="19" t="str">
        <f t="shared" si="12"/>
        <v/>
      </c>
      <c r="T482" s="21" t="str">
        <f>IF(A482="","",IF(SUMIFS($M$2:M482,$I$2:I482,I482,$A$2:A482,A482)&lt;=asetukset!$B$2,"",SUMIFS($M$2:M482,$I$2:I482,I482,$A$2:A482,A482)-asetukset!$B$2))</f>
        <v/>
      </c>
    </row>
    <row r="483">
      <c r="A483" s="32"/>
      <c r="B483" s="26"/>
      <c r="C483" s="26"/>
      <c r="D483" s="15">
        <f t="shared" si="2"/>
        <v>0</v>
      </c>
      <c r="E483" s="15">
        <f t="shared" si="3"/>
        <v>0</v>
      </c>
      <c r="F483" s="15">
        <f t="shared" si="4"/>
        <v>0</v>
      </c>
      <c r="G483" s="15">
        <f t="shared" si="5"/>
        <v>0</v>
      </c>
      <c r="H483" s="18" t="str">
        <f t="shared" si="6"/>
        <v/>
      </c>
      <c r="I483" s="18" t="str">
        <f t="shared" si="7"/>
        <v/>
      </c>
      <c r="J483" s="18" t="str">
        <f t="shared" si="8"/>
        <v>-</v>
      </c>
      <c r="K483" s="27" t="str">
        <f t="shared" ref="K483:L483" si="493">IF(A483="","",WEEKDAY(B483,2))</f>
        <v/>
      </c>
      <c r="L483" s="27" t="str">
        <f t="shared" si="493"/>
        <v/>
      </c>
      <c r="M483" s="20">
        <f t="shared" si="10"/>
        <v>0</v>
      </c>
      <c r="N483" s="20">
        <f t="shared" si="14"/>
        <v>0</v>
      </c>
      <c r="O483" s="21" t="str">
        <f>IF(A483="","",IF(G483&gt;=asetukset!$B$3,G483-asetukset!$B$3,IF(AND(G483-E483&lt;=asetukset!$B$4,E483&gt;=asetukset!$B$3),1-E483,IF(AND(G483-E483&lt;=asetukset!$B$4,E483&lt;=asetukset!$B$3),asetukset!$B$6,0))))</f>
        <v/>
      </c>
      <c r="P483" s="20">
        <f>IF(F483&gt;D483,G483-asetukset!$B$5,IF(AND(D483=F483,E483&lt;=asetukset!$B$6),G483-E483,0))</f>
        <v>0</v>
      </c>
      <c r="Q483" s="19" t="str">
        <f>IF(and(K483=6,E483&gt;asetukset!$B$7),"", IF(and(K483&lt;&gt;6,L483=6,G483&lt;asetukset!$B$7),G483,IF(K483=6,asetukset!$B$7-E483,IF(K483=6,asetukset!$B$7-E483,IF(K483=6,asetukset!$B$7-E483,"")))))</f>
        <v/>
      </c>
      <c r="R483" s="19" t="str">
        <f t="shared" si="11"/>
        <v/>
      </c>
      <c r="S483" s="19" t="str">
        <f t="shared" si="12"/>
        <v/>
      </c>
      <c r="T483" s="21" t="str">
        <f>IF(A483="","",IF(SUMIFS($M$2:M483,$I$2:I483,I483,$A$2:A483,A483)&lt;=asetukset!$B$2,"",SUMIFS($M$2:M483,$I$2:I483,I483,$A$2:A483,A483)-asetukset!$B$2))</f>
        <v/>
      </c>
    </row>
    <row r="484">
      <c r="A484" s="32"/>
      <c r="B484" s="26"/>
      <c r="C484" s="26"/>
      <c r="D484" s="15">
        <f t="shared" si="2"/>
        <v>0</v>
      </c>
      <c r="E484" s="15">
        <f t="shared" si="3"/>
        <v>0</v>
      </c>
      <c r="F484" s="15">
        <f t="shared" si="4"/>
        <v>0</v>
      </c>
      <c r="G484" s="15">
        <f t="shared" si="5"/>
        <v>0</v>
      </c>
      <c r="H484" s="18" t="str">
        <f t="shared" si="6"/>
        <v/>
      </c>
      <c r="I484" s="18" t="str">
        <f t="shared" si="7"/>
        <v/>
      </c>
      <c r="J484" s="18" t="str">
        <f t="shared" si="8"/>
        <v>-</v>
      </c>
      <c r="K484" s="27" t="str">
        <f t="shared" ref="K484:L484" si="494">IF(A484="","",WEEKDAY(B484,2))</f>
        <v/>
      </c>
      <c r="L484" s="27" t="str">
        <f t="shared" si="494"/>
        <v/>
      </c>
      <c r="M484" s="20">
        <f t="shared" si="10"/>
        <v>0</v>
      </c>
      <c r="N484" s="20">
        <f t="shared" si="14"/>
        <v>0</v>
      </c>
      <c r="O484" s="21" t="str">
        <f>IF(A484="","",IF(G484&gt;=asetukset!$B$3,G484-asetukset!$B$3,IF(AND(G484-E484&lt;=asetukset!$B$4,E484&gt;=asetukset!$B$3),1-E484,IF(AND(G484-E484&lt;=asetukset!$B$4,E484&lt;=asetukset!$B$3),asetukset!$B$6,0))))</f>
        <v/>
      </c>
      <c r="P484" s="20">
        <f>IF(F484&gt;D484,G484-asetukset!$B$5,IF(AND(D484=F484,E484&lt;=asetukset!$B$6),G484-E484,0))</f>
        <v>0</v>
      </c>
      <c r="Q484" s="19" t="str">
        <f>IF(and(K484=6,E484&gt;asetukset!$B$7),"", IF(and(K484&lt;&gt;6,L484=6,G484&lt;asetukset!$B$7),G484,IF(K484=6,asetukset!$B$7-E484,IF(K484=6,asetukset!$B$7-E484,IF(K484=6,asetukset!$B$7-E484,"")))))</f>
        <v/>
      </c>
      <c r="R484" s="19" t="str">
        <f t="shared" si="11"/>
        <v/>
      </c>
      <c r="S484" s="19" t="str">
        <f t="shared" si="12"/>
        <v/>
      </c>
      <c r="T484" s="21" t="str">
        <f>IF(A484="","",IF(SUMIFS($M$2:M484,$I$2:I484,I484,$A$2:A484,A484)&lt;=asetukset!$B$2,"",SUMIFS($M$2:M484,$I$2:I484,I484,$A$2:A484,A484)-asetukset!$B$2))</f>
        <v/>
      </c>
    </row>
    <row r="485">
      <c r="A485" s="32"/>
      <c r="B485" s="26"/>
      <c r="C485" s="26"/>
      <c r="D485" s="15">
        <f t="shared" si="2"/>
        <v>0</v>
      </c>
      <c r="E485" s="15">
        <f t="shared" si="3"/>
        <v>0</v>
      </c>
      <c r="F485" s="15">
        <f t="shared" si="4"/>
        <v>0</v>
      </c>
      <c r="G485" s="15">
        <f t="shared" si="5"/>
        <v>0</v>
      </c>
      <c r="H485" s="18" t="str">
        <f t="shared" si="6"/>
        <v/>
      </c>
      <c r="I485" s="18" t="str">
        <f t="shared" si="7"/>
        <v/>
      </c>
      <c r="J485" s="18" t="str">
        <f t="shared" si="8"/>
        <v>-</v>
      </c>
      <c r="K485" s="27" t="str">
        <f t="shared" ref="K485:L485" si="495">IF(A485="","",WEEKDAY(B485,2))</f>
        <v/>
      </c>
      <c r="L485" s="27" t="str">
        <f t="shared" si="495"/>
        <v/>
      </c>
      <c r="M485" s="20">
        <f t="shared" si="10"/>
        <v>0</v>
      </c>
      <c r="N485" s="20">
        <f t="shared" si="14"/>
        <v>0</v>
      </c>
      <c r="O485" s="21" t="str">
        <f>IF(A485="","",IF(G485&gt;=asetukset!$B$3,G485-asetukset!$B$3,IF(AND(G485-E485&lt;=asetukset!$B$4,E485&gt;=asetukset!$B$3),1-E485,IF(AND(G485-E485&lt;=asetukset!$B$4,E485&lt;=asetukset!$B$3),asetukset!$B$6,0))))</f>
        <v/>
      </c>
      <c r="P485" s="20">
        <f>IF(F485&gt;D485,G485-asetukset!$B$5,IF(AND(D485=F485,E485&lt;=asetukset!$B$6),G485-E485,0))</f>
        <v>0</v>
      </c>
      <c r="Q485" s="19" t="str">
        <f>IF(and(K485=6,E485&gt;asetukset!$B$7),"", IF(and(K485&lt;&gt;6,L485=6,G485&lt;asetukset!$B$7),G485,IF(K485=6,asetukset!$B$7-E485,IF(K485=6,asetukset!$B$7-E485,IF(K485=6,asetukset!$B$7-E485,"")))))</f>
        <v/>
      </c>
      <c r="R485" s="19" t="str">
        <f t="shared" si="11"/>
        <v/>
      </c>
      <c r="S485" s="19" t="str">
        <f t="shared" si="12"/>
        <v/>
      </c>
      <c r="T485" s="21" t="str">
        <f>IF(A485="","",IF(SUMIFS($M$2:M485,$I$2:I485,I485,$A$2:A485,A485)&lt;=asetukset!$B$2,"",SUMIFS($M$2:M485,$I$2:I485,I485,$A$2:A485,A485)-asetukset!$B$2))</f>
        <v/>
      </c>
    </row>
    <row r="486">
      <c r="A486" s="32"/>
      <c r="B486" s="26"/>
      <c r="C486" s="26"/>
      <c r="D486" s="15">
        <f t="shared" si="2"/>
        <v>0</v>
      </c>
      <c r="E486" s="15">
        <f t="shared" si="3"/>
        <v>0</v>
      </c>
      <c r="F486" s="15">
        <f t="shared" si="4"/>
        <v>0</v>
      </c>
      <c r="G486" s="15">
        <f t="shared" si="5"/>
        <v>0</v>
      </c>
      <c r="H486" s="18" t="str">
        <f t="shared" si="6"/>
        <v/>
      </c>
      <c r="I486" s="18" t="str">
        <f t="shared" si="7"/>
        <v/>
      </c>
      <c r="J486" s="18" t="str">
        <f t="shared" si="8"/>
        <v>-</v>
      </c>
      <c r="K486" s="27" t="str">
        <f t="shared" ref="K486:L486" si="496">IF(A486="","",WEEKDAY(B486,2))</f>
        <v/>
      </c>
      <c r="L486" s="27" t="str">
        <f t="shared" si="496"/>
        <v/>
      </c>
      <c r="M486" s="20">
        <f t="shared" si="10"/>
        <v>0</v>
      </c>
      <c r="N486" s="20">
        <f t="shared" si="14"/>
        <v>0</v>
      </c>
      <c r="O486" s="21" t="str">
        <f>IF(A486="","",IF(G486&gt;=asetukset!$B$3,G486-asetukset!$B$3,IF(AND(G486-E486&lt;=asetukset!$B$4,E486&gt;=asetukset!$B$3),1-E486,IF(AND(G486-E486&lt;=asetukset!$B$4,E486&lt;=asetukset!$B$3),asetukset!$B$6,0))))</f>
        <v/>
      </c>
      <c r="P486" s="20">
        <f>IF(F486&gt;D486,G486-asetukset!$B$5,IF(AND(D486=F486,E486&lt;=asetukset!$B$6),G486-E486,0))</f>
        <v>0</v>
      </c>
      <c r="Q486" s="19" t="str">
        <f>IF(and(K486=6,E486&gt;asetukset!$B$7),"", IF(and(K486&lt;&gt;6,L486=6,G486&lt;asetukset!$B$7),G486,IF(K486=6,asetukset!$B$7-E486,IF(K486=6,asetukset!$B$7-E486,IF(K486=6,asetukset!$B$7-E486,"")))))</f>
        <v/>
      </c>
      <c r="R486" s="19" t="str">
        <f t="shared" si="11"/>
        <v/>
      </c>
      <c r="S486" s="19" t="str">
        <f t="shared" si="12"/>
        <v/>
      </c>
      <c r="T486" s="21" t="str">
        <f>IF(A486="","",IF(SUMIFS($M$2:M486,$I$2:I486,I486,$A$2:A486,A486)&lt;=asetukset!$B$2,"",SUMIFS($M$2:M486,$I$2:I486,I486,$A$2:A486,A486)-asetukset!$B$2))</f>
        <v/>
      </c>
    </row>
    <row r="487">
      <c r="A487" s="32"/>
      <c r="B487" s="26"/>
      <c r="C487" s="26"/>
      <c r="D487" s="15">
        <f t="shared" si="2"/>
        <v>0</v>
      </c>
      <c r="E487" s="15">
        <f t="shared" si="3"/>
        <v>0</v>
      </c>
      <c r="F487" s="15">
        <f t="shared" si="4"/>
        <v>0</v>
      </c>
      <c r="G487" s="15">
        <f t="shared" si="5"/>
        <v>0</v>
      </c>
      <c r="H487" s="18" t="str">
        <f t="shared" si="6"/>
        <v/>
      </c>
      <c r="I487" s="18" t="str">
        <f t="shared" si="7"/>
        <v/>
      </c>
      <c r="J487" s="18" t="str">
        <f t="shared" si="8"/>
        <v>-</v>
      </c>
      <c r="K487" s="27" t="str">
        <f t="shared" ref="K487:L487" si="497">IF(A487="","",WEEKDAY(B487,2))</f>
        <v/>
      </c>
      <c r="L487" s="27" t="str">
        <f t="shared" si="497"/>
        <v/>
      </c>
      <c r="M487" s="20">
        <f t="shared" si="10"/>
        <v>0</v>
      </c>
      <c r="N487" s="20">
        <f t="shared" si="14"/>
        <v>0</v>
      </c>
      <c r="O487" s="21" t="str">
        <f>IF(A487="","",IF(G487&gt;=asetukset!$B$3,G487-asetukset!$B$3,IF(AND(G487-E487&lt;=asetukset!$B$4,E487&gt;=asetukset!$B$3),1-E487,IF(AND(G487-E487&lt;=asetukset!$B$4,E487&lt;=asetukset!$B$3),asetukset!$B$6,0))))</f>
        <v/>
      </c>
      <c r="P487" s="20">
        <f>IF(F487&gt;D487,G487-asetukset!$B$5,IF(AND(D487=F487,E487&lt;=asetukset!$B$6),G487-E487,0))</f>
        <v>0</v>
      </c>
      <c r="Q487" s="19" t="str">
        <f>IF(and(K487=6,E487&gt;asetukset!$B$7),"", IF(and(K487&lt;&gt;6,L487=6,G487&lt;asetukset!$B$7),G487,IF(K487=6,asetukset!$B$7-E487,IF(K487=6,asetukset!$B$7-E487,IF(K487=6,asetukset!$B$7-E487,"")))))</f>
        <v/>
      </c>
      <c r="R487" s="19" t="str">
        <f t="shared" si="11"/>
        <v/>
      </c>
      <c r="S487" s="19" t="str">
        <f t="shared" si="12"/>
        <v/>
      </c>
      <c r="T487" s="21" t="str">
        <f>IF(A487="","",IF(SUMIFS($M$2:M487,$I$2:I487,I487,$A$2:A487,A487)&lt;=asetukset!$B$2,"",SUMIFS($M$2:M487,$I$2:I487,I487,$A$2:A487,A487)-asetukset!$B$2))</f>
        <v/>
      </c>
    </row>
    <row r="488">
      <c r="A488" s="32"/>
      <c r="B488" s="26"/>
      <c r="C488" s="26"/>
      <c r="D488" s="15">
        <f t="shared" si="2"/>
        <v>0</v>
      </c>
      <c r="E488" s="15">
        <f t="shared" si="3"/>
        <v>0</v>
      </c>
      <c r="F488" s="15">
        <f t="shared" si="4"/>
        <v>0</v>
      </c>
      <c r="G488" s="15">
        <f t="shared" si="5"/>
        <v>0</v>
      </c>
      <c r="H488" s="18" t="str">
        <f t="shared" si="6"/>
        <v/>
      </c>
      <c r="I488" s="18" t="str">
        <f t="shared" si="7"/>
        <v/>
      </c>
      <c r="J488" s="18" t="str">
        <f t="shared" si="8"/>
        <v>-</v>
      </c>
      <c r="K488" s="27" t="str">
        <f t="shared" ref="K488:L488" si="498">IF(A488="","",WEEKDAY(B488,2))</f>
        <v/>
      </c>
      <c r="L488" s="27" t="str">
        <f t="shared" si="498"/>
        <v/>
      </c>
      <c r="M488" s="20">
        <f t="shared" si="10"/>
        <v>0</v>
      </c>
      <c r="N488" s="20">
        <f t="shared" si="14"/>
        <v>0</v>
      </c>
      <c r="O488" s="21" t="str">
        <f>IF(A488="","",IF(G488&gt;=asetukset!$B$3,G488-asetukset!$B$3,IF(AND(G488-E488&lt;=asetukset!$B$4,E488&gt;=asetukset!$B$3),1-E488,IF(AND(G488-E488&lt;=asetukset!$B$4,E488&lt;=asetukset!$B$3),asetukset!$B$6,0))))</f>
        <v/>
      </c>
      <c r="P488" s="20">
        <f>IF(F488&gt;D488,G488-asetukset!$B$5,IF(AND(D488=F488,E488&lt;=asetukset!$B$6),G488-E488,0))</f>
        <v>0</v>
      </c>
      <c r="Q488" s="19" t="str">
        <f>IF(and(K488=6,E488&gt;asetukset!$B$7),"", IF(and(K488&lt;&gt;6,L488=6,G488&lt;asetukset!$B$7),G488,IF(K488=6,asetukset!$B$7-E488,IF(K488=6,asetukset!$B$7-E488,IF(K488=6,asetukset!$B$7-E488,"")))))</f>
        <v/>
      </c>
      <c r="R488" s="19" t="str">
        <f t="shared" si="11"/>
        <v/>
      </c>
      <c r="S488" s="19" t="str">
        <f t="shared" si="12"/>
        <v/>
      </c>
      <c r="T488" s="21" t="str">
        <f>IF(A488="","",IF(SUMIFS($M$2:M488,$I$2:I488,I488,$A$2:A488,A488)&lt;=asetukset!$B$2,"",SUMIFS($M$2:M488,$I$2:I488,I488,$A$2:A488,A488)-asetukset!$B$2))</f>
        <v/>
      </c>
    </row>
    <row r="489">
      <c r="A489" s="32"/>
      <c r="B489" s="26"/>
      <c r="C489" s="26"/>
      <c r="D489" s="15">
        <f t="shared" si="2"/>
        <v>0</v>
      </c>
      <c r="E489" s="15">
        <f t="shared" si="3"/>
        <v>0</v>
      </c>
      <c r="F489" s="15">
        <f t="shared" si="4"/>
        <v>0</v>
      </c>
      <c r="G489" s="15">
        <f t="shared" si="5"/>
        <v>0</v>
      </c>
      <c r="H489" s="18" t="str">
        <f t="shared" si="6"/>
        <v/>
      </c>
      <c r="I489" s="18" t="str">
        <f t="shared" si="7"/>
        <v/>
      </c>
      <c r="J489" s="18" t="str">
        <f t="shared" si="8"/>
        <v>-</v>
      </c>
      <c r="K489" s="27" t="str">
        <f t="shared" ref="K489:L489" si="499">IF(A489="","",WEEKDAY(B489,2))</f>
        <v/>
      </c>
      <c r="L489" s="27" t="str">
        <f t="shared" si="499"/>
        <v/>
      </c>
      <c r="M489" s="20">
        <f t="shared" si="10"/>
        <v>0</v>
      </c>
      <c r="N489" s="20">
        <f t="shared" si="14"/>
        <v>0</v>
      </c>
      <c r="O489" s="21" t="str">
        <f>IF(A489="","",IF(G489&gt;=asetukset!$B$3,G489-asetukset!$B$3,IF(AND(G489-E489&lt;=asetukset!$B$4,E489&gt;=asetukset!$B$3),1-E489,IF(AND(G489-E489&lt;=asetukset!$B$4,E489&lt;=asetukset!$B$3),asetukset!$B$6,0))))</f>
        <v/>
      </c>
      <c r="P489" s="20">
        <f>IF(F489&gt;D489,G489-asetukset!$B$5,IF(AND(D489=F489,E489&lt;=asetukset!$B$6),G489-E489,0))</f>
        <v>0</v>
      </c>
      <c r="Q489" s="19" t="str">
        <f>IF(and(K489=6,E489&gt;asetukset!$B$7),"", IF(and(K489&lt;&gt;6,L489=6,G489&lt;asetukset!$B$7),G489,IF(K489=6,asetukset!$B$7-E489,IF(K489=6,asetukset!$B$7-E489,IF(K489=6,asetukset!$B$7-E489,"")))))</f>
        <v/>
      </c>
      <c r="R489" s="19" t="str">
        <f t="shared" si="11"/>
        <v/>
      </c>
      <c r="S489" s="19" t="str">
        <f t="shared" si="12"/>
        <v/>
      </c>
      <c r="T489" s="21" t="str">
        <f>IF(A489="","",IF(SUMIFS($M$2:M489,$I$2:I489,I489,$A$2:A489,A489)&lt;=asetukset!$B$2,"",SUMIFS($M$2:M489,$I$2:I489,I489,$A$2:A489,A489)-asetukset!$B$2))</f>
        <v/>
      </c>
    </row>
    <row r="490">
      <c r="A490" s="32"/>
      <c r="B490" s="26"/>
      <c r="C490" s="26"/>
      <c r="D490" s="15">
        <f t="shared" si="2"/>
        <v>0</v>
      </c>
      <c r="E490" s="15">
        <f t="shared" si="3"/>
        <v>0</v>
      </c>
      <c r="F490" s="15">
        <f t="shared" si="4"/>
        <v>0</v>
      </c>
      <c r="G490" s="15">
        <f t="shared" si="5"/>
        <v>0</v>
      </c>
      <c r="H490" s="18" t="str">
        <f t="shared" si="6"/>
        <v/>
      </c>
      <c r="I490" s="18" t="str">
        <f t="shared" si="7"/>
        <v/>
      </c>
      <c r="J490" s="18" t="str">
        <f t="shared" si="8"/>
        <v>-</v>
      </c>
      <c r="K490" s="27" t="str">
        <f t="shared" ref="K490:L490" si="500">IF(A490="","",WEEKDAY(B490,2))</f>
        <v/>
      </c>
      <c r="L490" s="27" t="str">
        <f t="shared" si="500"/>
        <v/>
      </c>
      <c r="M490" s="20">
        <f t="shared" si="10"/>
        <v>0</v>
      </c>
      <c r="N490" s="20">
        <f t="shared" si="14"/>
        <v>0</v>
      </c>
      <c r="O490" s="21" t="str">
        <f>IF(A490="","",IF(G490&gt;=asetukset!$B$3,G490-asetukset!$B$3,IF(AND(G490-E490&lt;=asetukset!$B$4,E490&gt;=asetukset!$B$3),1-E490,IF(AND(G490-E490&lt;=asetukset!$B$4,E490&lt;=asetukset!$B$3),asetukset!$B$6,0))))</f>
        <v/>
      </c>
      <c r="P490" s="20">
        <f>IF(F490&gt;D490,G490-asetukset!$B$5,IF(AND(D490=F490,E490&lt;=asetukset!$B$6),G490-E490,0))</f>
        <v>0</v>
      </c>
      <c r="Q490" s="19" t="str">
        <f>IF(and(K490=6,E490&gt;asetukset!$B$7),"", IF(and(K490&lt;&gt;6,L490=6,G490&lt;asetukset!$B$7),G490,IF(K490=6,asetukset!$B$7-E490,IF(K490=6,asetukset!$B$7-E490,IF(K490=6,asetukset!$B$7-E490,"")))))</f>
        <v/>
      </c>
      <c r="R490" s="19" t="str">
        <f t="shared" si="11"/>
        <v/>
      </c>
      <c r="S490" s="19" t="str">
        <f t="shared" si="12"/>
        <v/>
      </c>
      <c r="T490" s="21" t="str">
        <f>IF(A490="","",IF(SUMIFS($M$2:M490,$I$2:I490,I490,$A$2:A490,A490)&lt;=asetukset!$B$2,"",SUMIFS($M$2:M490,$I$2:I490,I490,$A$2:A490,A490)-asetukset!$B$2))</f>
        <v/>
      </c>
    </row>
    <row r="491">
      <c r="A491" s="32"/>
      <c r="B491" s="26"/>
      <c r="C491" s="26"/>
      <c r="D491" s="15">
        <f t="shared" si="2"/>
        <v>0</v>
      </c>
      <c r="E491" s="15">
        <f t="shared" si="3"/>
        <v>0</v>
      </c>
      <c r="F491" s="15">
        <f t="shared" si="4"/>
        <v>0</v>
      </c>
      <c r="G491" s="15">
        <f t="shared" si="5"/>
        <v>0</v>
      </c>
      <c r="H491" s="18" t="str">
        <f t="shared" si="6"/>
        <v/>
      </c>
      <c r="I491" s="18" t="str">
        <f t="shared" si="7"/>
        <v/>
      </c>
      <c r="J491" s="18" t="str">
        <f t="shared" si="8"/>
        <v>-</v>
      </c>
      <c r="K491" s="27" t="str">
        <f t="shared" ref="K491:L491" si="501">IF(A491="","",WEEKDAY(B491,2))</f>
        <v/>
      </c>
      <c r="L491" s="27" t="str">
        <f t="shared" si="501"/>
        <v/>
      </c>
      <c r="M491" s="20">
        <f t="shared" si="10"/>
        <v>0</v>
      </c>
      <c r="N491" s="20">
        <f t="shared" si="14"/>
        <v>0</v>
      </c>
      <c r="O491" s="21" t="str">
        <f>IF(A491="","",IF(G491&gt;=asetukset!$B$3,G491-asetukset!$B$3,IF(AND(G491-E491&lt;=asetukset!$B$4,E491&gt;=asetukset!$B$3),1-E491,IF(AND(G491-E491&lt;=asetukset!$B$4,E491&lt;=asetukset!$B$3),asetukset!$B$6,0))))</f>
        <v/>
      </c>
      <c r="P491" s="20">
        <f>IF(F491&gt;D491,G491-asetukset!$B$5,IF(AND(D491=F491,E491&lt;=asetukset!$B$6),G491-E491,0))</f>
        <v>0</v>
      </c>
      <c r="Q491" s="19" t="str">
        <f>IF(and(K491=6,E491&gt;asetukset!$B$7),"", IF(and(K491&lt;&gt;6,L491=6,G491&lt;asetukset!$B$7),G491,IF(K491=6,asetukset!$B$7-E491,IF(K491=6,asetukset!$B$7-E491,IF(K491=6,asetukset!$B$7-E491,"")))))</f>
        <v/>
      </c>
      <c r="R491" s="19" t="str">
        <f t="shared" si="11"/>
        <v/>
      </c>
      <c r="S491" s="19" t="str">
        <f t="shared" si="12"/>
        <v/>
      </c>
      <c r="T491" s="21" t="str">
        <f>IF(A491="","",IF(SUMIFS($M$2:M491,$I$2:I491,I491,$A$2:A491,A491)&lt;=asetukset!$B$2,"",SUMIFS($M$2:M491,$I$2:I491,I491,$A$2:A491,A491)-asetukset!$B$2))</f>
        <v/>
      </c>
    </row>
    <row r="492">
      <c r="A492" s="32"/>
      <c r="B492" s="26"/>
      <c r="C492" s="26"/>
      <c r="D492" s="15">
        <f t="shared" si="2"/>
        <v>0</v>
      </c>
      <c r="E492" s="15">
        <f t="shared" si="3"/>
        <v>0</v>
      </c>
      <c r="F492" s="15">
        <f t="shared" si="4"/>
        <v>0</v>
      </c>
      <c r="G492" s="15">
        <f t="shared" si="5"/>
        <v>0</v>
      </c>
      <c r="H492" s="18" t="str">
        <f t="shared" si="6"/>
        <v/>
      </c>
      <c r="I492" s="18" t="str">
        <f t="shared" si="7"/>
        <v/>
      </c>
      <c r="J492" s="18" t="str">
        <f t="shared" si="8"/>
        <v>-</v>
      </c>
      <c r="K492" s="27" t="str">
        <f t="shared" ref="K492:L492" si="502">IF(A492="","",WEEKDAY(B492,2))</f>
        <v/>
      </c>
      <c r="L492" s="27" t="str">
        <f t="shared" si="502"/>
        <v/>
      </c>
      <c r="M492" s="20">
        <f t="shared" si="10"/>
        <v>0</v>
      </c>
      <c r="N492" s="20">
        <f t="shared" si="14"/>
        <v>0</v>
      </c>
      <c r="O492" s="21" t="str">
        <f>IF(A492="","",IF(G492&gt;=asetukset!$B$3,G492-asetukset!$B$3,IF(AND(G492-E492&lt;=asetukset!$B$4,E492&gt;=asetukset!$B$3),1-E492,IF(AND(G492-E492&lt;=asetukset!$B$4,E492&lt;=asetukset!$B$3),asetukset!$B$6,0))))</f>
        <v/>
      </c>
      <c r="P492" s="20">
        <f>IF(F492&gt;D492,G492-asetukset!$B$5,IF(AND(D492=F492,E492&lt;=asetukset!$B$6),G492-E492,0))</f>
        <v>0</v>
      </c>
      <c r="Q492" s="19" t="str">
        <f>IF(and(K492=6,E492&gt;asetukset!$B$7),"", IF(and(K492&lt;&gt;6,L492=6,G492&lt;asetukset!$B$7),G492,IF(K492=6,asetukset!$B$7-E492,IF(K492=6,asetukset!$B$7-E492,IF(K492=6,asetukset!$B$7-E492,"")))))</f>
        <v/>
      </c>
      <c r="R492" s="19" t="str">
        <f t="shared" si="11"/>
        <v/>
      </c>
      <c r="S492" s="19" t="str">
        <f t="shared" si="12"/>
        <v/>
      </c>
      <c r="T492" s="21" t="str">
        <f>IF(A492="","",IF(SUMIFS($M$2:M492,$I$2:I492,I492,$A$2:A492,A492)&lt;=asetukset!$B$2,"",SUMIFS($M$2:M492,$I$2:I492,I492,$A$2:A492,A492)-asetukset!$B$2))</f>
        <v/>
      </c>
    </row>
    <row r="493">
      <c r="A493" s="32"/>
      <c r="B493" s="26"/>
      <c r="C493" s="26"/>
      <c r="D493" s="15">
        <f t="shared" si="2"/>
        <v>0</v>
      </c>
      <c r="E493" s="15">
        <f t="shared" si="3"/>
        <v>0</v>
      </c>
      <c r="F493" s="15">
        <f t="shared" si="4"/>
        <v>0</v>
      </c>
      <c r="G493" s="15">
        <f t="shared" si="5"/>
        <v>0</v>
      </c>
      <c r="H493" s="18" t="str">
        <f t="shared" si="6"/>
        <v/>
      </c>
      <c r="I493" s="18" t="str">
        <f t="shared" si="7"/>
        <v/>
      </c>
      <c r="J493" s="18" t="str">
        <f t="shared" si="8"/>
        <v>-</v>
      </c>
      <c r="K493" s="27" t="str">
        <f t="shared" ref="K493:L493" si="503">IF(A493="","",WEEKDAY(B493,2))</f>
        <v/>
      </c>
      <c r="L493" s="27" t="str">
        <f t="shared" si="503"/>
        <v/>
      </c>
      <c r="M493" s="20">
        <f t="shared" si="10"/>
        <v>0</v>
      </c>
      <c r="N493" s="20">
        <f t="shared" si="14"/>
        <v>0</v>
      </c>
      <c r="O493" s="21" t="str">
        <f>IF(A493="","",IF(G493&gt;=asetukset!$B$3,G493-asetukset!$B$3,IF(AND(G493-E493&lt;=asetukset!$B$4,E493&gt;=asetukset!$B$3),1-E493,IF(AND(G493-E493&lt;=asetukset!$B$4,E493&lt;=asetukset!$B$3),asetukset!$B$6,0))))</f>
        <v/>
      </c>
      <c r="P493" s="20">
        <f>IF(F493&gt;D493,G493-asetukset!$B$5,IF(AND(D493=F493,E493&lt;=asetukset!$B$6),G493-E493,0))</f>
        <v>0</v>
      </c>
      <c r="Q493" s="19" t="str">
        <f>IF(and(K493=6,E493&gt;asetukset!$B$7),"", IF(and(K493&lt;&gt;6,L493=6,G493&lt;asetukset!$B$7),G493,IF(K493=6,asetukset!$B$7-E493,IF(K493=6,asetukset!$B$7-E493,IF(K493=6,asetukset!$B$7-E493,"")))))</f>
        <v/>
      </c>
      <c r="R493" s="19" t="str">
        <f t="shared" si="11"/>
        <v/>
      </c>
      <c r="S493" s="19" t="str">
        <f t="shared" si="12"/>
        <v/>
      </c>
      <c r="T493" s="21" t="str">
        <f>IF(A493="","",IF(SUMIFS($M$2:M493,$I$2:I493,I493,$A$2:A493,A493)&lt;=asetukset!$B$2,"",SUMIFS($M$2:M493,$I$2:I493,I493,$A$2:A493,A493)-asetukset!$B$2))</f>
        <v/>
      </c>
    </row>
    <row r="494">
      <c r="A494" s="32"/>
      <c r="B494" s="26"/>
      <c r="C494" s="26"/>
      <c r="D494" s="15">
        <f t="shared" si="2"/>
        <v>0</v>
      </c>
      <c r="E494" s="15">
        <f t="shared" si="3"/>
        <v>0</v>
      </c>
      <c r="F494" s="15">
        <f t="shared" si="4"/>
        <v>0</v>
      </c>
      <c r="G494" s="15">
        <f t="shared" si="5"/>
        <v>0</v>
      </c>
      <c r="H494" s="18" t="str">
        <f t="shared" si="6"/>
        <v/>
      </c>
      <c r="I494" s="18" t="str">
        <f t="shared" si="7"/>
        <v/>
      </c>
      <c r="J494" s="18" t="str">
        <f t="shared" si="8"/>
        <v>-</v>
      </c>
      <c r="K494" s="27" t="str">
        <f t="shared" ref="K494:L494" si="504">IF(A494="","",WEEKDAY(B494,2))</f>
        <v/>
      </c>
      <c r="L494" s="27" t="str">
        <f t="shared" si="504"/>
        <v/>
      </c>
      <c r="M494" s="20">
        <f t="shared" si="10"/>
        <v>0</v>
      </c>
      <c r="N494" s="20">
        <f t="shared" si="14"/>
        <v>0</v>
      </c>
      <c r="O494" s="21" t="str">
        <f>IF(A494="","",IF(G494&gt;=asetukset!$B$3,G494-asetukset!$B$3,IF(AND(G494-E494&lt;=asetukset!$B$4,E494&gt;=asetukset!$B$3),1-E494,IF(AND(G494-E494&lt;=asetukset!$B$4,E494&lt;=asetukset!$B$3),asetukset!$B$6,0))))</f>
        <v/>
      </c>
      <c r="P494" s="20">
        <f>IF(F494&gt;D494,G494-asetukset!$B$5,IF(AND(D494=F494,E494&lt;=asetukset!$B$6),G494-E494,0))</f>
        <v>0</v>
      </c>
      <c r="Q494" s="19" t="str">
        <f>IF(and(K494=6,E494&gt;asetukset!$B$7),"", IF(and(K494&lt;&gt;6,L494=6,G494&lt;asetukset!$B$7),G494,IF(K494=6,asetukset!$B$7-E494,IF(K494=6,asetukset!$B$7-E494,IF(K494=6,asetukset!$B$7-E494,"")))))</f>
        <v/>
      </c>
      <c r="R494" s="19" t="str">
        <f t="shared" si="11"/>
        <v/>
      </c>
      <c r="S494" s="19" t="str">
        <f t="shared" si="12"/>
        <v/>
      </c>
      <c r="T494" s="21" t="str">
        <f>IF(A494="","",IF(SUMIFS($M$2:M494,$I$2:I494,I494,$A$2:A494,A494)&lt;=asetukset!$B$2,"",SUMIFS($M$2:M494,$I$2:I494,I494,$A$2:A494,A494)-asetukset!$B$2))</f>
        <v/>
      </c>
    </row>
    <row r="495">
      <c r="A495" s="32"/>
      <c r="B495" s="26"/>
      <c r="C495" s="26"/>
      <c r="D495" s="15">
        <f t="shared" si="2"/>
        <v>0</v>
      </c>
      <c r="E495" s="15">
        <f t="shared" si="3"/>
        <v>0</v>
      </c>
      <c r="F495" s="15">
        <f t="shared" si="4"/>
        <v>0</v>
      </c>
      <c r="G495" s="15">
        <f t="shared" si="5"/>
        <v>0</v>
      </c>
      <c r="H495" s="18" t="str">
        <f t="shared" si="6"/>
        <v/>
      </c>
      <c r="I495" s="18" t="str">
        <f t="shared" si="7"/>
        <v/>
      </c>
      <c r="J495" s="18" t="str">
        <f t="shared" si="8"/>
        <v>-</v>
      </c>
      <c r="K495" s="27" t="str">
        <f t="shared" ref="K495:L495" si="505">IF(A495="","",WEEKDAY(B495,2))</f>
        <v/>
      </c>
      <c r="L495" s="27" t="str">
        <f t="shared" si="505"/>
        <v/>
      </c>
      <c r="M495" s="20">
        <f t="shared" si="10"/>
        <v>0</v>
      </c>
      <c r="N495" s="20">
        <f t="shared" si="14"/>
        <v>0</v>
      </c>
      <c r="O495" s="21" t="str">
        <f>IF(A495="","",IF(G495&gt;=asetukset!$B$3,G495-asetukset!$B$3,IF(AND(G495-E495&lt;=asetukset!$B$4,E495&gt;=asetukset!$B$3),1-E495,IF(AND(G495-E495&lt;=asetukset!$B$4,E495&lt;=asetukset!$B$3),asetukset!$B$6,0))))</f>
        <v/>
      </c>
      <c r="P495" s="20">
        <f>IF(F495&gt;D495,G495-asetukset!$B$5,IF(AND(D495=F495,E495&lt;=asetukset!$B$6),G495-E495,0))</f>
        <v>0</v>
      </c>
      <c r="Q495" s="19" t="str">
        <f>IF(and(K495=6,E495&gt;asetukset!$B$7),"", IF(and(K495&lt;&gt;6,L495=6,G495&lt;asetukset!$B$7),G495,IF(K495=6,asetukset!$B$7-E495,IF(K495=6,asetukset!$B$7-E495,IF(K495=6,asetukset!$B$7-E495,"")))))</f>
        <v/>
      </c>
      <c r="R495" s="19" t="str">
        <f t="shared" si="11"/>
        <v/>
      </c>
      <c r="S495" s="19" t="str">
        <f t="shared" si="12"/>
        <v/>
      </c>
      <c r="T495" s="21" t="str">
        <f>IF(A495="","",IF(SUMIFS($M$2:M495,$I$2:I495,I495,$A$2:A495,A495)&lt;=asetukset!$B$2,"",SUMIFS($M$2:M495,$I$2:I495,I495,$A$2:A495,A495)-asetukset!$B$2))</f>
        <v/>
      </c>
    </row>
    <row r="496">
      <c r="A496" s="32"/>
      <c r="B496" s="26"/>
      <c r="C496" s="26"/>
      <c r="D496" s="15">
        <f t="shared" si="2"/>
        <v>0</v>
      </c>
      <c r="E496" s="15">
        <f t="shared" si="3"/>
        <v>0</v>
      </c>
      <c r="F496" s="15">
        <f t="shared" si="4"/>
        <v>0</v>
      </c>
      <c r="G496" s="15">
        <f t="shared" si="5"/>
        <v>0</v>
      </c>
      <c r="H496" s="18" t="str">
        <f t="shared" si="6"/>
        <v/>
      </c>
      <c r="I496" s="18" t="str">
        <f t="shared" si="7"/>
        <v/>
      </c>
      <c r="J496" s="18" t="str">
        <f t="shared" si="8"/>
        <v>-</v>
      </c>
      <c r="K496" s="27" t="str">
        <f t="shared" ref="K496:L496" si="506">IF(A496="","",WEEKDAY(B496,2))</f>
        <v/>
      </c>
      <c r="L496" s="27" t="str">
        <f t="shared" si="506"/>
        <v/>
      </c>
      <c r="M496" s="20">
        <f t="shared" si="10"/>
        <v>0</v>
      </c>
      <c r="N496" s="20">
        <f t="shared" si="14"/>
        <v>0</v>
      </c>
      <c r="O496" s="21" t="str">
        <f>IF(A496="","",IF(G496&gt;=asetukset!$B$3,G496-asetukset!$B$3,IF(AND(G496-E496&lt;=asetukset!$B$4,E496&gt;=asetukset!$B$3),1-E496,IF(AND(G496-E496&lt;=asetukset!$B$4,E496&lt;=asetukset!$B$3),asetukset!$B$6,0))))</f>
        <v/>
      </c>
      <c r="P496" s="20">
        <f>IF(F496&gt;D496,G496-asetukset!$B$5,IF(AND(D496=F496,E496&lt;=asetukset!$B$6),G496-E496,0))</f>
        <v>0</v>
      </c>
      <c r="Q496" s="19" t="str">
        <f>IF(and(K496=6,E496&gt;asetukset!$B$7),"", IF(and(K496&lt;&gt;6,L496=6,G496&lt;asetukset!$B$7),G496,IF(K496=6,asetukset!$B$7-E496,IF(K496=6,asetukset!$B$7-E496,IF(K496=6,asetukset!$B$7-E496,"")))))</f>
        <v/>
      </c>
      <c r="R496" s="19" t="str">
        <f t="shared" si="11"/>
        <v/>
      </c>
      <c r="S496" s="19" t="str">
        <f t="shared" si="12"/>
        <v/>
      </c>
      <c r="T496" s="21" t="str">
        <f>IF(A496="","",IF(SUMIFS($M$2:M496,$I$2:I496,I496,$A$2:A496,A496)&lt;=asetukset!$B$2,"",SUMIFS($M$2:M496,$I$2:I496,I496,$A$2:A496,A496)-asetukset!$B$2))</f>
        <v/>
      </c>
    </row>
    <row r="497">
      <c r="A497" s="32"/>
      <c r="B497" s="26"/>
      <c r="C497" s="26"/>
      <c r="D497" s="15">
        <f t="shared" si="2"/>
        <v>0</v>
      </c>
      <c r="E497" s="15">
        <f t="shared" si="3"/>
        <v>0</v>
      </c>
      <c r="F497" s="15">
        <f t="shared" si="4"/>
        <v>0</v>
      </c>
      <c r="G497" s="15">
        <f t="shared" si="5"/>
        <v>0</v>
      </c>
      <c r="H497" s="18" t="str">
        <f t="shared" si="6"/>
        <v/>
      </c>
      <c r="I497" s="18" t="str">
        <f t="shared" si="7"/>
        <v/>
      </c>
      <c r="J497" s="18" t="str">
        <f t="shared" si="8"/>
        <v>-</v>
      </c>
      <c r="K497" s="27" t="str">
        <f t="shared" ref="K497:L497" si="507">IF(A497="","",WEEKDAY(B497,2))</f>
        <v/>
      </c>
      <c r="L497" s="27" t="str">
        <f t="shared" si="507"/>
        <v/>
      </c>
      <c r="M497" s="20">
        <f t="shared" si="10"/>
        <v>0</v>
      </c>
      <c r="N497" s="20">
        <f t="shared" si="14"/>
        <v>0</v>
      </c>
      <c r="O497" s="21" t="str">
        <f>IF(A497="","",IF(G497&gt;=asetukset!$B$3,G497-asetukset!$B$3,IF(AND(G497-E497&lt;=asetukset!$B$4,E497&gt;=asetukset!$B$3),1-E497,IF(AND(G497-E497&lt;=asetukset!$B$4,E497&lt;=asetukset!$B$3),asetukset!$B$6,0))))</f>
        <v/>
      </c>
      <c r="P497" s="20">
        <f>IF(F497&gt;D497,G497-asetukset!$B$5,IF(AND(D497=F497,E497&lt;=asetukset!$B$6),G497-E497,0))</f>
        <v>0</v>
      </c>
      <c r="Q497" s="19" t="str">
        <f>IF(and(K497=6,E497&gt;asetukset!$B$7),"", IF(and(K497&lt;&gt;6,L497=6,G497&lt;asetukset!$B$7),G497,IF(K497=6,asetukset!$B$7-E497,IF(K497=6,asetukset!$B$7-E497,IF(K497=6,asetukset!$B$7-E497,"")))))</f>
        <v/>
      </c>
      <c r="R497" s="19" t="str">
        <f t="shared" si="11"/>
        <v/>
      </c>
      <c r="S497" s="19" t="str">
        <f t="shared" si="12"/>
        <v/>
      </c>
      <c r="T497" s="21" t="str">
        <f>IF(A497="","",IF(SUMIFS($M$2:M497,$I$2:I497,I497,$A$2:A497,A497)&lt;=asetukset!$B$2,"",SUMIFS($M$2:M497,$I$2:I497,I497,$A$2:A497,A497)-asetukset!$B$2))</f>
        <v/>
      </c>
    </row>
    <row r="498">
      <c r="A498" s="32"/>
      <c r="B498" s="26"/>
      <c r="C498" s="26"/>
      <c r="D498" s="15">
        <f t="shared" si="2"/>
        <v>0</v>
      </c>
      <c r="E498" s="15">
        <f t="shared" si="3"/>
        <v>0</v>
      </c>
      <c r="F498" s="15">
        <f t="shared" si="4"/>
        <v>0</v>
      </c>
      <c r="G498" s="15">
        <f t="shared" si="5"/>
        <v>0</v>
      </c>
      <c r="H498" s="18" t="str">
        <f t="shared" si="6"/>
        <v/>
      </c>
      <c r="I498" s="18" t="str">
        <f t="shared" si="7"/>
        <v/>
      </c>
      <c r="J498" s="18" t="str">
        <f t="shared" si="8"/>
        <v>-</v>
      </c>
      <c r="K498" s="27" t="str">
        <f t="shared" ref="K498:L498" si="508">IF(A498="","",WEEKDAY(B498,2))</f>
        <v/>
      </c>
      <c r="L498" s="27" t="str">
        <f t="shared" si="508"/>
        <v/>
      </c>
      <c r="M498" s="20">
        <f t="shared" si="10"/>
        <v>0</v>
      </c>
      <c r="N498" s="20">
        <f t="shared" si="14"/>
        <v>0</v>
      </c>
      <c r="O498" s="21" t="str">
        <f>IF(A498="","",IF(G498&gt;=asetukset!$B$3,G498-asetukset!$B$3,IF(AND(G498-E498&lt;=asetukset!$B$4,E498&gt;=asetukset!$B$3),1-E498,IF(AND(G498-E498&lt;=asetukset!$B$4,E498&lt;=asetukset!$B$3),asetukset!$B$6,0))))</f>
        <v/>
      </c>
      <c r="P498" s="20">
        <f>IF(F498&gt;D498,G498-asetukset!$B$5,IF(AND(D498=F498,E498&lt;=asetukset!$B$6),G498-E498,0))</f>
        <v>0</v>
      </c>
      <c r="Q498" s="19" t="str">
        <f>IF(and(K498=6,E498&gt;asetukset!$B$7),"", IF(and(K498&lt;&gt;6,L498=6,G498&lt;asetukset!$B$7),G498,IF(K498=6,asetukset!$B$7-E498,IF(K498=6,asetukset!$B$7-E498,IF(K498=6,asetukset!$B$7-E498,"")))))</f>
        <v/>
      </c>
      <c r="R498" s="19" t="str">
        <f t="shared" si="11"/>
        <v/>
      </c>
      <c r="S498" s="19" t="str">
        <f t="shared" si="12"/>
        <v/>
      </c>
      <c r="T498" s="21" t="str">
        <f>IF(A498="","",IF(SUMIFS($M$2:M498,$I$2:I498,I498,$A$2:A498,A498)&lt;=asetukset!$B$2,"",SUMIFS($M$2:M498,$I$2:I498,I498,$A$2:A498,A498)-asetukset!$B$2))</f>
        <v/>
      </c>
    </row>
    <row r="499">
      <c r="A499" s="32"/>
      <c r="B499" s="26"/>
      <c r="C499" s="26"/>
      <c r="D499" s="15">
        <f t="shared" si="2"/>
        <v>0</v>
      </c>
      <c r="E499" s="15">
        <f t="shared" si="3"/>
        <v>0</v>
      </c>
      <c r="F499" s="15">
        <f t="shared" si="4"/>
        <v>0</v>
      </c>
      <c r="G499" s="15">
        <f t="shared" si="5"/>
        <v>0</v>
      </c>
      <c r="H499" s="18" t="str">
        <f t="shared" si="6"/>
        <v/>
      </c>
      <c r="I499" s="18" t="str">
        <f t="shared" si="7"/>
        <v/>
      </c>
      <c r="J499" s="18" t="str">
        <f t="shared" si="8"/>
        <v>-</v>
      </c>
      <c r="K499" s="27" t="str">
        <f t="shared" ref="K499:L499" si="509">IF(A499="","",WEEKDAY(B499,2))</f>
        <v/>
      </c>
      <c r="L499" s="27" t="str">
        <f t="shared" si="509"/>
        <v/>
      </c>
      <c r="M499" s="20">
        <f t="shared" si="10"/>
        <v>0</v>
      </c>
      <c r="N499" s="20">
        <f t="shared" si="14"/>
        <v>0</v>
      </c>
      <c r="O499" s="21" t="str">
        <f>IF(A499="","",IF(G499&gt;=asetukset!$B$3,G499-asetukset!$B$3,IF(AND(G499-E499&lt;=asetukset!$B$4,E499&gt;=asetukset!$B$3),1-E499,IF(AND(G499-E499&lt;=asetukset!$B$4,E499&lt;=asetukset!$B$3),asetukset!$B$6,0))))</f>
        <v/>
      </c>
      <c r="P499" s="20">
        <f>IF(F499&gt;D499,G499-asetukset!$B$5,IF(AND(D499=F499,E499&lt;=asetukset!$B$6),G499-E499,0))</f>
        <v>0</v>
      </c>
      <c r="Q499" s="19" t="str">
        <f>IF(and(K499=6,E499&gt;asetukset!$B$7),"", IF(and(K499&lt;&gt;6,L499=6,G499&lt;asetukset!$B$7),G499,IF(K499=6,asetukset!$B$7-E499,IF(K499=6,asetukset!$B$7-E499,IF(K499=6,asetukset!$B$7-E499,"")))))</f>
        <v/>
      </c>
      <c r="R499" s="19" t="str">
        <f t="shared" si="11"/>
        <v/>
      </c>
      <c r="S499" s="19" t="str">
        <f t="shared" si="12"/>
        <v/>
      </c>
      <c r="T499" s="21" t="str">
        <f>IF(A499="","",IF(SUMIFS($M$2:M499,$I$2:I499,I499,$A$2:A499,A499)&lt;=asetukset!$B$2,"",SUMIFS($M$2:M499,$I$2:I499,I499,$A$2:A499,A499)-asetukset!$B$2))</f>
        <v/>
      </c>
    </row>
    <row r="500">
      <c r="A500" s="32"/>
      <c r="B500" s="26"/>
      <c r="C500" s="26"/>
      <c r="D500" s="15">
        <f t="shared" si="2"/>
        <v>0</v>
      </c>
      <c r="E500" s="15">
        <f t="shared" si="3"/>
        <v>0</v>
      </c>
      <c r="F500" s="15">
        <f t="shared" si="4"/>
        <v>0</v>
      </c>
      <c r="G500" s="15">
        <f t="shared" si="5"/>
        <v>0</v>
      </c>
      <c r="H500" s="18" t="str">
        <f t="shared" si="6"/>
        <v/>
      </c>
      <c r="I500" s="18" t="str">
        <f t="shared" si="7"/>
        <v/>
      </c>
      <c r="J500" s="18" t="str">
        <f t="shared" si="8"/>
        <v>-</v>
      </c>
      <c r="K500" s="27" t="str">
        <f t="shared" ref="K500:L500" si="510">IF(A500="","",WEEKDAY(B500,2))</f>
        <v/>
      </c>
      <c r="L500" s="27" t="str">
        <f t="shared" si="510"/>
        <v/>
      </c>
      <c r="M500" s="20">
        <f t="shared" si="10"/>
        <v>0</v>
      </c>
      <c r="N500" s="20">
        <f t="shared" si="14"/>
        <v>0</v>
      </c>
      <c r="O500" s="21" t="str">
        <f>IF(A500="","",IF(G500&gt;=asetukset!$B$3,G500-asetukset!$B$3,IF(AND(G500-E500&lt;=asetukset!$B$4,E500&gt;=asetukset!$B$3),1-E500,IF(AND(G500-E500&lt;=asetukset!$B$4,E500&lt;=asetukset!$B$3),asetukset!$B$6,0))))</f>
        <v/>
      </c>
      <c r="P500" s="20">
        <f>IF(F500&gt;D500,G500-asetukset!$B$5,IF(AND(D500=F500,E500&lt;=asetukset!$B$6),G500-E500,0))</f>
        <v>0</v>
      </c>
      <c r="Q500" s="19" t="str">
        <f>IF(and(K500=6,E500&gt;asetukset!$B$7),"", IF(and(K500&lt;&gt;6,L500=6,G500&lt;asetukset!$B$7),G500,IF(K500=6,asetukset!$B$7-E500,IF(K500=6,asetukset!$B$7-E500,IF(K500=6,asetukset!$B$7-E500,"")))))</f>
        <v/>
      </c>
      <c r="R500" s="19" t="str">
        <f t="shared" si="11"/>
        <v/>
      </c>
      <c r="S500" s="19" t="str">
        <f t="shared" si="12"/>
        <v/>
      </c>
      <c r="T500" s="21" t="str">
        <f>IF(A500="","",IF(SUMIFS($M$2:M500,$I$2:I500,I500,$A$2:A500,A500)&lt;=asetukset!$B$2,"",SUMIFS($M$2:M500,$I$2:I500,I500,$A$2:A500,A500)-asetukset!$B$2))</f>
        <v/>
      </c>
    </row>
    <row r="501">
      <c r="A501" s="32"/>
      <c r="B501" s="26"/>
      <c r="C501" s="26"/>
      <c r="D501" s="15">
        <f t="shared" si="2"/>
        <v>0</v>
      </c>
      <c r="E501" s="15">
        <f t="shared" si="3"/>
        <v>0</v>
      </c>
      <c r="F501" s="15">
        <f t="shared" si="4"/>
        <v>0</v>
      </c>
      <c r="G501" s="15">
        <f t="shared" si="5"/>
        <v>0</v>
      </c>
      <c r="H501" s="18" t="str">
        <f t="shared" si="6"/>
        <v/>
      </c>
      <c r="I501" s="18" t="str">
        <f t="shared" si="7"/>
        <v/>
      </c>
      <c r="J501" s="18" t="str">
        <f t="shared" si="8"/>
        <v>-</v>
      </c>
      <c r="K501" s="27" t="str">
        <f t="shared" ref="K501:L501" si="511">IF(A501="","",WEEKDAY(B501,2))</f>
        <v/>
      </c>
      <c r="L501" s="27" t="str">
        <f t="shared" si="511"/>
        <v/>
      </c>
      <c r="M501" s="20">
        <f t="shared" si="10"/>
        <v>0</v>
      </c>
      <c r="N501" s="20">
        <f t="shared" si="14"/>
        <v>0</v>
      </c>
      <c r="O501" s="21" t="str">
        <f>IF(A501="","",IF(G501&gt;=asetukset!$B$3,G501-asetukset!$B$3,IF(AND(G501-E501&lt;=asetukset!$B$4,E501&gt;=asetukset!$B$3),1-E501,IF(AND(G501-E501&lt;=asetukset!$B$4,E501&lt;=asetukset!$B$3),asetukset!$B$6,0))))</f>
        <v/>
      </c>
      <c r="P501" s="20">
        <f>IF(F501&gt;D501,G501-asetukset!$B$5,IF(AND(D501=F501,E501&lt;=asetukset!$B$6),G501-E501,0))</f>
        <v>0</v>
      </c>
      <c r="Q501" s="19" t="str">
        <f>IF(and(K501=6,E501&gt;asetukset!$B$7),"", IF(and(K501&lt;&gt;6,L501=6,G501&lt;asetukset!$B$7),G501,IF(K501=6,asetukset!$B$7-E501,IF(K501=6,asetukset!$B$7-E501,IF(K501=6,asetukset!$B$7-E501,"")))))</f>
        <v/>
      </c>
      <c r="R501" s="19" t="str">
        <f t="shared" si="11"/>
        <v/>
      </c>
      <c r="S501" s="19" t="str">
        <f t="shared" si="12"/>
        <v/>
      </c>
      <c r="T501" s="21" t="str">
        <f>IF(A501="","",IF(SUMIFS($M$2:M501,$I$2:I501,I501,$A$2:A501,A501)&lt;=asetukset!$B$2,"",SUMIFS($M$2:M501,$I$2:I501,I501,$A$2:A501,A501)-asetukset!$B$2))</f>
        <v/>
      </c>
    </row>
    <row r="502">
      <c r="A502" s="32"/>
      <c r="B502" s="26"/>
      <c r="C502" s="26"/>
      <c r="D502" s="15">
        <f t="shared" si="2"/>
        <v>0</v>
      </c>
      <c r="E502" s="15">
        <f t="shared" si="3"/>
        <v>0</v>
      </c>
      <c r="F502" s="15">
        <f t="shared" si="4"/>
        <v>0</v>
      </c>
      <c r="G502" s="15">
        <f t="shared" si="5"/>
        <v>0</v>
      </c>
      <c r="H502" s="18" t="str">
        <f t="shared" si="6"/>
        <v/>
      </c>
      <c r="I502" s="18" t="str">
        <f t="shared" si="7"/>
        <v/>
      </c>
      <c r="J502" s="18" t="str">
        <f t="shared" si="8"/>
        <v>-</v>
      </c>
      <c r="K502" s="27" t="str">
        <f t="shared" ref="K502:L502" si="512">IF(A502="","",WEEKDAY(B502,2))</f>
        <v/>
      </c>
      <c r="L502" s="27" t="str">
        <f t="shared" si="512"/>
        <v/>
      </c>
      <c r="M502" s="20">
        <f t="shared" si="10"/>
        <v>0</v>
      </c>
      <c r="N502" s="20">
        <f t="shared" si="14"/>
        <v>0</v>
      </c>
      <c r="O502" s="21" t="str">
        <f>IF(A502="","",IF(G502&gt;=asetukset!$B$3,G502-asetukset!$B$3,IF(AND(G502-E502&lt;=asetukset!$B$4,E502&gt;=asetukset!$B$3),1-E502,IF(AND(G502-E502&lt;=asetukset!$B$4,E502&lt;=asetukset!$B$3),asetukset!$B$6,0))))</f>
        <v/>
      </c>
      <c r="P502" s="20">
        <f>IF(F502&gt;D502,G502-asetukset!$B$5,IF(AND(D502=F502,E502&lt;=asetukset!$B$6),G502-E502,0))</f>
        <v>0</v>
      </c>
      <c r="Q502" s="19" t="str">
        <f>IF(and(K502=6,E502&gt;asetukset!$B$7),"", IF(and(K502&lt;&gt;6,L502=6,G502&lt;asetukset!$B$7),G502,IF(K502=6,asetukset!$B$7-E502,IF(K502=6,asetukset!$B$7-E502,IF(K502=6,asetukset!$B$7-E502,"")))))</f>
        <v/>
      </c>
      <c r="R502" s="19" t="str">
        <f t="shared" si="11"/>
        <v/>
      </c>
      <c r="S502" s="19" t="str">
        <f t="shared" si="12"/>
        <v/>
      </c>
      <c r="T502" s="21" t="str">
        <f>IF(A502="","",IF(SUMIFS($M$2:M502,$I$2:I502,I502,$A$2:A502,A502)&lt;=asetukset!$B$2,"",SUMIFS($M$2:M502,$I$2:I502,I502,$A$2:A502,A502)-asetukset!$B$2))</f>
        <v/>
      </c>
    </row>
    <row r="503">
      <c r="A503" s="32"/>
      <c r="B503" s="26"/>
      <c r="C503" s="26"/>
      <c r="D503" s="15">
        <f t="shared" si="2"/>
        <v>0</v>
      </c>
      <c r="E503" s="15">
        <f t="shared" si="3"/>
        <v>0</v>
      </c>
      <c r="F503" s="15">
        <f t="shared" si="4"/>
        <v>0</v>
      </c>
      <c r="G503" s="15">
        <f t="shared" si="5"/>
        <v>0</v>
      </c>
      <c r="H503" s="18" t="str">
        <f t="shared" si="6"/>
        <v/>
      </c>
      <c r="I503" s="18" t="str">
        <f t="shared" si="7"/>
        <v/>
      </c>
      <c r="J503" s="18" t="str">
        <f t="shared" si="8"/>
        <v>-</v>
      </c>
      <c r="K503" s="27" t="str">
        <f t="shared" ref="K503:L503" si="513">IF(A503="","",WEEKDAY(B503,2))</f>
        <v/>
      </c>
      <c r="L503" s="27" t="str">
        <f t="shared" si="513"/>
        <v/>
      </c>
      <c r="M503" s="20">
        <f t="shared" si="10"/>
        <v>0</v>
      </c>
      <c r="N503" s="20">
        <f t="shared" si="14"/>
        <v>0</v>
      </c>
      <c r="O503" s="21" t="str">
        <f>IF(A503="","",IF(G503&gt;=asetukset!$B$3,G503-asetukset!$B$3,IF(AND(G503-E503&lt;=asetukset!$B$4,E503&gt;=asetukset!$B$3),1-E503,IF(AND(G503-E503&lt;=asetukset!$B$4,E503&lt;=asetukset!$B$3),asetukset!$B$6,0))))</f>
        <v/>
      </c>
      <c r="P503" s="20">
        <f>IF(F503&gt;D503,G503-asetukset!$B$5,IF(AND(D503=F503,E503&lt;=asetukset!$B$6),G503-E503,0))</f>
        <v>0</v>
      </c>
      <c r="Q503" s="19" t="str">
        <f>IF(and(K503=6,E503&gt;asetukset!$B$7),"", IF(and(K503&lt;&gt;6,L503=6,G503&lt;asetukset!$B$7),G503,IF(K503=6,asetukset!$B$7-E503,IF(K503=6,asetukset!$B$7-E503,IF(K503=6,asetukset!$B$7-E503,"")))))</f>
        <v/>
      </c>
      <c r="R503" s="19" t="str">
        <f t="shared" si="11"/>
        <v/>
      </c>
      <c r="S503" s="19" t="str">
        <f t="shared" si="12"/>
        <v/>
      </c>
      <c r="T503" s="21" t="str">
        <f>IF(A503="","",IF(SUMIFS($M$2:M503,$I$2:I503,I503,$A$2:A503,A503)&lt;=asetukset!$B$2,"",SUMIFS($M$2:M503,$I$2:I503,I503,$A$2:A503,A503)-asetukset!$B$2))</f>
        <v/>
      </c>
    </row>
    <row r="504">
      <c r="A504" s="32"/>
      <c r="B504" s="26"/>
      <c r="C504" s="26"/>
      <c r="D504" s="15">
        <f t="shared" si="2"/>
        <v>0</v>
      </c>
      <c r="E504" s="15">
        <f t="shared" si="3"/>
        <v>0</v>
      </c>
      <c r="F504" s="15">
        <f t="shared" si="4"/>
        <v>0</v>
      </c>
      <c r="G504" s="15">
        <f t="shared" si="5"/>
        <v>0</v>
      </c>
      <c r="H504" s="18" t="str">
        <f t="shared" si="6"/>
        <v/>
      </c>
      <c r="I504" s="18" t="str">
        <f t="shared" si="7"/>
        <v/>
      </c>
      <c r="J504" s="18" t="str">
        <f t="shared" si="8"/>
        <v>-</v>
      </c>
      <c r="K504" s="27" t="str">
        <f t="shared" ref="K504:L504" si="514">IF(A504="","",WEEKDAY(B504,2))</f>
        <v/>
      </c>
      <c r="L504" s="27" t="str">
        <f t="shared" si="514"/>
        <v/>
      </c>
      <c r="M504" s="20">
        <f t="shared" si="10"/>
        <v>0</v>
      </c>
      <c r="N504" s="20">
        <f t="shared" si="14"/>
        <v>0</v>
      </c>
      <c r="O504" s="21" t="str">
        <f>IF(A504="","",IF(G504&gt;=asetukset!$B$3,G504-asetukset!$B$3,IF(AND(G504-E504&lt;=asetukset!$B$4,E504&gt;=asetukset!$B$3),1-E504,IF(AND(G504-E504&lt;=asetukset!$B$4,E504&lt;=asetukset!$B$3),asetukset!$B$6,0))))</f>
        <v/>
      </c>
      <c r="P504" s="20">
        <f>IF(F504&gt;D504,G504-asetukset!$B$5,IF(AND(D504=F504,E504&lt;=asetukset!$B$6),G504-E504,0))</f>
        <v>0</v>
      </c>
      <c r="Q504" s="19" t="str">
        <f>IF(and(K504=6,E504&gt;asetukset!$B$7),"", IF(and(K504&lt;&gt;6,L504=6,G504&lt;asetukset!$B$7),G504,IF(K504=6,asetukset!$B$7-E504,IF(K504=6,asetukset!$B$7-E504,IF(K504=6,asetukset!$B$7-E504,"")))))</f>
        <v/>
      </c>
      <c r="R504" s="19" t="str">
        <f t="shared" si="11"/>
        <v/>
      </c>
      <c r="S504" s="19" t="str">
        <f t="shared" si="12"/>
        <v/>
      </c>
      <c r="T504" s="21" t="str">
        <f>IF(A504="","",IF(SUMIFS($M$2:M504,$I$2:I504,I504,$A$2:A504,A504)&lt;=asetukset!$B$2,"",SUMIFS($M$2:M504,$I$2:I504,I504,$A$2:A504,A504)-asetukset!$B$2))</f>
        <v/>
      </c>
    </row>
    <row r="505">
      <c r="A505" s="32"/>
      <c r="B505" s="26"/>
      <c r="C505" s="26"/>
      <c r="D505" s="15">
        <f t="shared" si="2"/>
        <v>0</v>
      </c>
      <c r="E505" s="15">
        <f t="shared" si="3"/>
        <v>0</v>
      </c>
      <c r="F505" s="15">
        <f t="shared" si="4"/>
        <v>0</v>
      </c>
      <c r="G505" s="15">
        <f t="shared" si="5"/>
        <v>0</v>
      </c>
      <c r="H505" s="18" t="str">
        <f t="shared" si="6"/>
        <v/>
      </c>
      <c r="I505" s="18" t="str">
        <f t="shared" si="7"/>
        <v/>
      </c>
      <c r="J505" s="18" t="str">
        <f t="shared" si="8"/>
        <v>-</v>
      </c>
      <c r="K505" s="27" t="str">
        <f t="shared" ref="K505:L505" si="515">IF(A505="","",WEEKDAY(B505,2))</f>
        <v/>
      </c>
      <c r="L505" s="27" t="str">
        <f t="shared" si="515"/>
        <v/>
      </c>
      <c r="M505" s="20">
        <f t="shared" si="10"/>
        <v>0</v>
      </c>
      <c r="N505" s="20">
        <f t="shared" si="14"/>
        <v>0</v>
      </c>
      <c r="O505" s="21" t="str">
        <f>IF(A505="","",IF(G505&gt;=asetukset!$B$3,G505-asetukset!$B$3,IF(AND(G505-E505&lt;=asetukset!$B$4,E505&gt;=asetukset!$B$3),1-E505,IF(AND(G505-E505&lt;=asetukset!$B$4,E505&lt;=asetukset!$B$3),asetukset!$B$6,0))))</f>
        <v/>
      </c>
      <c r="P505" s="20">
        <f>IF(F505&gt;D505,G505-asetukset!$B$5,IF(AND(D505=F505,E505&lt;=asetukset!$B$6),G505-E505,0))</f>
        <v>0</v>
      </c>
      <c r="Q505" s="19" t="str">
        <f>IF(and(K505=6,E505&gt;asetukset!$B$7),"", IF(and(K505&lt;&gt;6,L505=6,G505&lt;asetukset!$B$7),G505,IF(K505=6,asetukset!$B$7-E505,IF(K505=6,asetukset!$B$7-E505,IF(K505=6,asetukset!$B$7-E505,"")))))</f>
        <v/>
      </c>
      <c r="R505" s="19" t="str">
        <f t="shared" si="11"/>
        <v/>
      </c>
      <c r="S505" s="19" t="str">
        <f t="shared" si="12"/>
        <v/>
      </c>
      <c r="T505" s="21" t="str">
        <f>IF(A505="","",IF(SUMIFS($M$2:M505,$I$2:I505,I505,$A$2:A505,A505)&lt;=asetukset!$B$2,"",SUMIFS($M$2:M505,$I$2:I505,I505,$A$2:A505,A505)-asetukset!$B$2))</f>
        <v/>
      </c>
    </row>
    <row r="506">
      <c r="A506" s="32"/>
      <c r="B506" s="26"/>
      <c r="C506" s="26"/>
      <c r="D506" s="15">
        <f t="shared" si="2"/>
        <v>0</v>
      </c>
      <c r="E506" s="15">
        <f t="shared" si="3"/>
        <v>0</v>
      </c>
      <c r="F506" s="15">
        <f t="shared" si="4"/>
        <v>0</v>
      </c>
      <c r="G506" s="15">
        <f t="shared" si="5"/>
        <v>0</v>
      </c>
      <c r="H506" s="18" t="str">
        <f t="shared" si="6"/>
        <v/>
      </c>
      <c r="I506" s="18" t="str">
        <f t="shared" si="7"/>
        <v/>
      </c>
      <c r="J506" s="18" t="str">
        <f t="shared" si="8"/>
        <v>-</v>
      </c>
      <c r="K506" s="27" t="str">
        <f t="shared" ref="K506:L506" si="516">IF(A506="","",WEEKDAY(B506,2))</f>
        <v/>
      </c>
      <c r="L506" s="27" t="str">
        <f t="shared" si="516"/>
        <v/>
      </c>
      <c r="M506" s="20">
        <f t="shared" si="10"/>
        <v>0</v>
      </c>
      <c r="N506" s="20">
        <f t="shared" si="14"/>
        <v>0</v>
      </c>
      <c r="O506" s="21" t="str">
        <f>IF(A506="","",IF(G506&gt;=asetukset!$B$3,G506-asetukset!$B$3,IF(AND(G506-E506&lt;=asetukset!$B$4,E506&gt;=asetukset!$B$3),1-E506,IF(AND(G506-E506&lt;=asetukset!$B$4,E506&lt;=asetukset!$B$3),asetukset!$B$6,0))))</f>
        <v/>
      </c>
      <c r="P506" s="20">
        <f>IF(F506&gt;D506,G506-asetukset!$B$5,IF(AND(D506=F506,E506&lt;=asetukset!$B$6),G506-E506,0))</f>
        <v>0</v>
      </c>
      <c r="Q506" s="19" t="str">
        <f>IF(and(K506=6,E506&gt;asetukset!$B$7),"", IF(and(K506&lt;&gt;6,L506=6,G506&lt;asetukset!$B$7),G506,IF(K506=6,asetukset!$B$7-E506,IF(K506=6,asetukset!$B$7-E506,IF(K506=6,asetukset!$B$7-E506,"")))))</f>
        <v/>
      </c>
      <c r="R506" s="19" t="str">
        <f t="shared" si="11"/>
        <v/>
      </c>
      <c r="S506" s="19" t="str">
        <f t="shared" si="12"/>
        <v/>
      </c>
      <c r="T506" s="21" t="str">
        <f>IF(A506="","",IF(SUMIFS($M$2:M506,$I$2:I506,I506,$A$2:A506,A506)&lt;=asetukset!$B$2,"",SUMIFS($M$2:M506,$I$2:I506,I506,$A$2:A506,A506)-asetukset!$B$2))</f>
        <v/>
      </c>
    </row>
    <row r="507">
      <c r="A507" s="32"/>
      <c r="B507" s="26"/>
      <c r="C507" s="26"/>
      <c r="D507" s="15">
        <f t="shared" si="2"/>
        <v>0</v>
      </c>
      <c r="E507" s="15">
        <f t="shared" si="3"/>
        <v>0</v>
      </c>
      <c r="F507" s="15">
        <f t="shared" si="4"/>
        <v>0</v>
      </c>
      <c r="G507" s="15">
        <f t="shared" si="5"/>
        <v>0</v>
      </c>
      <c r="H507" s="18" t="str">
        <f t="shared" si="6"/>
        <v/>
      </c>
      <c r="I507" s="18" t="str">
        <f t="shared" si="7"/>
        <v/>
      </c>
      <c r="J507" s="18" t="str">
        <f t="shared" si="8"/>
        <v>-</v>
      </c>
      <c r="K507" s="27" t="str">
        <f t="shared" ref="K507:L507" si="517">IF(A507="","",WEEKDAY(B507,2))</f>
        <v/>
      </c>
      <c r="L507" s="27" t="str">
        <f t="shared" si="517"/>
        <v/>
      </c>
      <c r="M507" s="20">
        <f t="shared" si="10"/>
        <v>0</v>
      </c>
      <c r="N507" s="20">
        <f t="shared" si="14"/>
        <v>0</v>
      </c>
      <c r="O507" s="21" t="str">
        <f>IF(A507="","",IF(G507&gt;=asetukset!$B$3,G507-asetukset!$B$3,IF(AND(G507-E507&lt;=asetukset!$B$4,E507&gt;=asetukset!$B$3),1-E507,IF(AND(G507-E507&lt;=asetukset!$B$4,E507&lt;=asetukset!$B$3),asetukset!$B$6,0))))</f>
        <v/>
      </c>
      <c r="P507" s="20">
        <f>IF(F507&gt;D507,G507-asetukset!$B$5,IF(AND(D507=F507,E507&lt;=asetukset!$B$6),G507-E507,0))</f>
        <v>0</v>
      </c>
      <c r="Q507" s="19" t="str">
        <f>IF(and(K507=6,E507&gt;asetukset!$B$7),"", IF(and(K507&lt;&gt;6,L507=6,G507&lt;asetukset!$B$7),G507,IF(K507=6,asetukset!$B$7-E507,IF(K507=6,asetukset!$B$7-E507,IF(K507=6,asetukset!$B$7-E507,"")))))</f>
        <v/>
      </c>
      <c r="R507" s="19" t="str">
        <f t="shared" si="11"/>
        <v/>
      </c>
      <c r="S507" s="19" t="str">
        <f t="shared" si="12"/>
        <v/>
      </c>
      <c r="T507" s="21" t="str">
        <f>IF(A507="","",IF(SUMIFS($M$2:M507,$I$2:I507,I507,$A$2:A507,A507)&lt;=asetukset!$B$2,"",SUMIFS($M$2:M507,$I$2:I507,I507,$A$2:A507,A507)-asetukset!$B$2))</f>
        <v/>
      </c>
    </row>
    <row r="508">
      <c r="A508" s="32"/>
      <c r="B508" s="26"/>
      <c r="C508" s="26"/>
      <c r="D508" s="15">
        <f t="shared" si="2"/>
        <v>0</v>
      </c>
      <c r="E508" s="15">
        <f t="shared" si="3"/>
        <v>0</v>
      </c>
      <c r="F508" s="15">
        <f t="shared" si="4"/>
        <v>0</v>
      </c>
      <c r="G508" s="15">
        <f t="shared" si="5"/>
        <v>0</v>
      </c>
      <c r="H508" s="18" t="str">
        <f t="shared" si="6"/>
        <v/>
      </c>
      <c r="I508" s="18" t="str">
        <f t="shared" si="7"/>
        <v/>
      </c>
      <c r="J508" s="18" t="str">
        <f t="shared" si="8"/>
        <v>-</v>
      </c>
      <c r="K508" s="27" t="str">
        <f t="shared" ref="K508:L508" si="518">IF(A508="","",WEEKDAY(B508,2))</f>
        <v/>
      </c>
      <c r="L508" s="27" t="str">
        <f t="shared" si="518"/>
        <v/>
      </c>
      <c r="M508" s="20">
        <f t="shared" si="10"/>
        <v>0</v>
      </c>
      <c r="N508" s="20">
        <f t="shared" si="14"/>
        <v>0</v>
      </c>
      <c r="O508" s="21" t="str">
        <f>IF(A508="","",IF(G508&gt;=asetukset!$B$3,G508-asetukset!$B$3,IF(AND(G508-E508&lt;=asetukset!$B$4,E508&gt;=asetukset!$B$3),1-E508,IF(AND(G508-E508&lt;=asetukset!$B$4,E508&lt;=asetukset!$B$3),asetukset!$B$6,0))))</f>
        <v/>
      </c>
      <c r="P508" s="20">
        <f>IF(F508&gt;D508,G508-asetukset!$B$5,IF(AND(D508=F508,E508&lt;=asetukset!$B$6),G508-E508,0))</f>
        <v>0</v>
      </c>
      <c r="Q508" s="19" t="str">
        <f>IF(and(K508=6,E508&gt;asetukset!$B$7),"", IF(and(K508&lt;&gt;6,L508=6,G508&lt;asetukset!$B$7),G508,IF(K508=6,asetukset!$B$7-E508,IF(K508=6,asetukset!$B$7-E508,IF(K508=6,asetukset!$B$7-E508,"")))))</f>
        <v/>
      </c>
      <c r="R508" s="19" t="str">
        <f t="shared" si="11"/>
        <v/>
      </c>
      <c r="S508" s="19" t="str">
        <f t="shared" si="12"/>
        <v/>
      </c>
      <c r="T508" s="21" t="str">
        <f>IF(A508="","",IF(SUMIFS($M$2:M508,$I$2:I508,I508,$A$2:A508,A508)&lt;=asetukset!$B$2,"",SUMIFS($M$2:M508,$I$2:I508,I508,$A$2:A508,A508)-asetukset!$B$2))</f>
        <v/>
      </c>
    </row>
    <row r="509">
      <c r="A509" s="32"/>
      <c r="B509" s="26"/>
      <c r="C509" s="26"/>
      <c r="D509" s="15">
        <f t="shared" si="2"/>
        <v>0</v>
      </c>
      <c r="E509" s="15">
        <f t="shared" si="3"/>
        <v>0</v>
      </c>
      <c r="F509" s="15">
        <f t="shared" si="4"/>
        <v>0</v>
      </c>
      <c r="G509" s="15">
        <f t="shared" si="5"/>
        <v>0</v>
      </c>
      <c r="H509" s="18" t="str">
        <f t="shared" si="6"/>
        <v/>
      </c>
      <c r="I509" s="18" t="str">
        <f t="shared" si="7"/>
        <v/>
      </c>
      <c r="J509" s="18" t="str">
        <f t="shared" si="8"/>
        <v>-</v>
      </c>
      <c r="K509" s="27" t="str">
        <f t="shared" ref="K509:L509" si="519">IF(A509="","",WEEKDAY(B509,2))</f>
        <v/>
      </c>
      <c r="L509" s="27" t="str">
        <f t="shared" si="519"/>
        <v/>
      </c>
      <c r="M509" s="20">
        <f t="shared" si="10"/>
        <v>0</v>
      </c>
      <c r="N509" s="20">
        <f t="shared" si="14"/>
        <v>0</v>
      </c>
      <c r="O509" s="21" t="str">
        <f>IF(A509="","",IF(G509&gt;=asetukset!$B$3,G509-asetukset!$B$3,IF(AND(G509-E509&lt;=asetukset!$B$4,E509&gt;=asetukset!$B$3),1-E509,IF(AND(G509-E509&lt;=asetukset!$B$4,E509&lt;=asetukset!$B$3),asetukset!$B$6,0))))</f>
        <v/>
      </c>
      <c r="P509" s="20">
        <f>IF(F509&gt;D509,G509-asetukset!$B$5,IF(AND(D509=F509,E509&lt;=asetukset!$B$6),G509-E509,0))</f>
        <v>0</v>
      </c>
      <c r="Q509" s="19" t="str">
        <f>IF(and(K509=6,E509&gt;asetukset!$B$7),"", IF(and(K509&lt;&gt;6,L509=6,G509&lt;asetukset!$B$7),G509,IF(K509=6,asetukset!$B$7-E509,IF(K509=6,asetukset!$B$7-E509,IF(K509=6,asetukset!$B$7-E509,"")))))</f>
        <v/>
      </c>
      <c r="R509" s="19" t="str">
        <f t="shared" si="11"/>
        <v/>
      </c>
      <c r="S509" s="19" t="str">
        <f t="shared" si="12"/>
        <v/>
      </c>
      <c r="T509" s="21" t="str">
        <f>IF(A509="","",IF(SUMIFS($M$2:M509,$I$2:I509,I509,$A$2:A509,A509)&lt;=asetukset!$B$2,"",SUMIFS($M$2:M509,$I$2:I509,I509,$A$2:A509,A509)-asetukset!$B$2))</f>
        <v/>
      </c>
    </row>
    <row r="510">
      <c r="A510" s="32"/>
      <c r="B510" s="26"/>
      <c r="C510" s="26"/>
      <c r="D510" s="15">
        <f t="shared" si="2"/>
        <v>0</v>
      </c>
      <c r="E510" s="15">
        <f t="shared" si="3"/>
        <v>0</v>
      </c>
      <c r="F510" s="15">
        <f t="shared" si="4"/>
        <v>0</v>
      </c>
      <c r="G510" s="15">
        <f t="shared" si="5"/>
        <v>0</v>
      </c>
      <c r="H510" s="18" t="str">
        <f t="shared" si="6"/>
        <v/>
      </c>
      <c r="I510" s="18" t="str">
        <f t="shared" si="7"/>
        <v/>
      </c>
      <c r="J510" s="18" t="str">
        <f t="shared" si="8"/>
        <v>-</v>
      </c>
      <c r="K510" s="27" t="str">
        <f t="shared" ref="K510:L510" si="520">IF(A510="","",WEEKDAY(B510,2))</f>
        <v/>
      </c>
      <c r="L510" s="27" t="str">
        <f t="shared" si="520"/>
        <v/>
      </c>
      <c r="M510" s="20">
        <f t="shared" si="10"/>
        <v>0</v>
      </c>
      <c r="N510" s="20">
        <f t="shared" si="14"/>
        <v>0</v>
      </c>
      <c r="O510" s="21" t="str">
        <f>IF(A510="","",IF(G510&gt;=asetukset!$B$3,G510-asetukset!$B$3,IF(AND(G510-E510&lt;=asetukset!$B$4,E510&gt;=asetukset!$B$3),1-E510,IF(AND(G510-E510&lt;=asetukset!$B$4,E510&lt;=asetukset!$B$3),asetukset!$B$6,0))))</f>
        <v/>
      </c>
      <c r="P510" s="20">
        <f>IF(F510&gt;D510,G510-asetukset!$B$5,IF(AND(D510=F510,E510&lt;=asetukset!$B$6),G510-E510,0))</f>
        <v>0</v>
      </c>
      <c r="Q510" s="19" t="str">
        <f>IF(and(K510=6,E510&gt;asetukset!$B$7),"", IF(and(K510&lt;&gt;6,L510=6,G510&lt;asetukset!$B$7),G510,IF(K510=6,asetukset!$B$7-E510,IF(K510=6,asetukset!$B$7-E510,IF(K510=6,asetukset!$B$7-E510,"")))))</f>
        <v/>
      </c>
      <c r="R510" s="19" t="str">
        <f t="shared" si="11"/>
        <v/>
      </c>
      <c r="S510" s="19" t="str">
        <f t="shared" si="12"/>
        <v/>
      </c>
      <c r="T510" s="21" t="str">
        <f>IF(A510="","",IF(SUMIFS($M$2:M510,$I$2:I510,I510,$A$2:A510,A510)&lt;=asetukset!$B$2,"",SUMIFS($M$2:M510,$I$2:I510,I510,$A$2:A510,A510)-asetukset!$B$2))</f>
        <v/>
      </c>
    </row>
    <row r="511">
      <c r="A511" s="32"/>
      <c r="B511" s="26"/>
      <c r="C511" s="26"/>
      <c r="D511" s="15">
        <f t="shared" si="2"/>
        <v>0</v>
      </c>
      <c r="E511" s="15">
        <f t="shared" si="3"/>
        <v>0</v>
      </c>
      <c r="F511" s="15">
        <f t="shared" si="4"/>
        <v>0</v>
      </c>
      <c r="G511" s="15">
        <f t="shared" si="5"/>
        <v>0</v>
      </c>
      <c r="H511" s="18" t="str">
        <f t="shared" si="6"/>
        <v/>
      </c>
      <c r="I511" s="18" t="str">
        <f t="shared" si="7"/>
        <v/>
      </c>
      <c r="J511" s="18" t="str">
        <f t="shared" si="8"/>
        <v>-</v>
      </c>
      <c r="K511" s="27" t="str">
        <f t="shared" ref="K511:L511" si="521">IF(A511="","",WEEKDAY(B511,2))</f>
        <v/>
      </c>
      <c r="L511" s="27" t="str">
        <f t="shared" si="521"/>
        <v/>
      </c>
      <c r="M511" s="20">
        <f t="shared" si="10"/>
        <v>0</v>
      </c>
      <c r="N511" s="20">
        <f t="shared" si="14"/>
        <v>0</v>
      </c>
      <c r="O511" s="21" t="str">
        <f>IF(A511="","",IF(G511&gt;=asetukset!$B$3,G511-asetukset!$B$3,IF(AND(G511-E511&lt;=asetukset!$B$4,E511&gt;=asetukset!$B$3),1-E511,IF(AND(G511-E511&lt;=asetukset!$B$4,E511&lt;=asetukset!$B$3),asetukset!$B$6,0))))</f>
        <v/>
      </c>
      <c r="P511" s="20">
        <f>IF(F511&gt;D511,G511-asetukset!$B$5,IF(AND(D511=F511,E511&lt;=asetukset!$B$6),G511-E511,0))</f>
        <v>0</v>
      </c>
      <c r="Q511" s="19" t="str">
        <f>IF(and(K511=6,E511&gt;asetukset!$B$7),"", IF(and(K511&lt;&gt;6,L511=6,G511&lt;asetukset!$B$7),G511,IF(K511=6,asetukset!$B$7-E511,IF(K511=6,asetukset!$B$7-E511,IF(K511=6,asetukset!$B$7-E511,"")))))</f>
        <v/>
      </c>
      <c r="R511" s="19" t="str">
        <f t="shared" si="11"/>
        <v/>
      </c>
      <c r="S511" s="19" t="str">
        <f t="shared" si="12"/>
        <v/>
      </c>
      <c r="T511" s="21" t="str">
        <f>IF(A511="","",IF(SUMIFS($M$2:M511,$I$2:I511,I511,$A$2:A511,A511)&lt;=asetukset!$B$2,"",SUMIFS($M$2:M511,$I$2:I511,I511,$A$2:A511,A511)-asetukset!$B$2))</f>
        <v/>
      </c>
    </row>
    <row r="512">
      <c r="A512" s="32"/>
      <c r="B512" s="26"/>
      <c r="C512" s="26"/>
      <c r="D512" s="15">
        <f t="shared" si="2"/>
        <v>0</v>
      </c>
      <c r="E512" s="15">
        <f t="shared" si="3"/>
        <v>0</v>
      </c>
      <c r="F512" s="15">
        <f t="shared" si="4"/>
        <v>0</v>
      </c>
      <c r="G512" s="15">
        <f t="shared" si="5"/>
        <v>0</v>
      </c>
      <c r="H512" s="18" t="str">
        <f t="shared" si="6"/>
        <v/>
      </c>
      <c r="I512" s="18" t="str">
        <f t="shared" si="7"/>
        <v/>
      </c>
      <c r="J512" s="18" t="str">
        <f t="shared" si="8"/>
        <v>-</v>
      </c>
      <c r="K512" s="27" t="str">
        <f t="shared" ref="K512:L512" si="522">IF(A512="","",WEEKDAY(B512,2))</f>
        <v/>
      </c>
      <c r="L512" s="27" t="str">
        <f t="shared" si="522"/>
        <v/>
      </c>
      <c r="M512" s="20">
        <f t="shared" si="10"/>
        <v>0</v>
      </c>
      <c r="N512" s="20">
        <f t="shared" si="14"/>
        <v>0</v>
      </c>
      <c r="O512" s="21" t="str">
        <f>IF(A512="","",IF(G512&gt;=asetukset!$B$3,G512-asetukset!$B$3,IF(AND(G512-E512&lt;=asetukset!$B$4,E512&gt;=asetukset!$B$3),1-E512,IF(AND(G512-E512&lt;=asetukset!$B$4,E512&lt;=asetukset!$B$3),asetukset!$B$6,0))))</f>
        <v/>
      </c>
      <c r="P512" s="20">
        <f>IF(F512&gt;D512,G512-asetukset!$B$5,IF(AND(D512=F512,E512&lt;=asetukset!$B$6),G512-E512,0))</f>
        <v>0</v>
      </c>
      <c r="Q512" s="19" t="str">
        <f>IF(and(K512=6,E512&gt;asetukset!$B$7),"", IF(and(K512&lt;&gt;6,L512=6,G512&lt;asetukset!$B$7),G512,IF(K512=6,asetukset!$B$7-E512,IF(K512=6,asetukset!$B$7-E512,IF(K512=6,asetukset!$B$7-E512,"")))))</f>
        <v/>
      </c>
      <c r="R512" s="19" t="str">
        <f t="shared" si="11"/>
        <v/>
      </c>
      <c r="S512" s="19" t="str">
        <f t="shared" si="12"/>
        <v/>
      </c>
      <c r="T512" s="21" t="str">
        <f>IF(A512="","",IF(SUMIFS($M$2:M512,$I$2:I512,I512,$A$2:A512,A512)&lt;=asetukset!$B$2,"",SUMIFS($M$2:M512,$I$2:I512,I512,$A$2:A512,A512)-asetukset!$B$2))</f>
        <v/>
      </c>
    </row>
    <row r="513">
      <c r="A513" s="32"/>
      <c r="B513" s="26"/>
      <c r="C513" s="26"/>
      <c r="D513" s="15">
        <f t="shared" si="2"/>
        <v>0</v>
      </c>
      <c r="E513" s="15">
        <f t="shared" si="3"/>
        <v>0</v>
      </c>
      <c r="F513" s="15">
        <f t="shared" si="4"/>
        <v>0</v>
      </c>
      <c r="G513" s="15">
        <f t="shared" si="5"/>
        <v>0</v>
      </c>
      <c r="H513" s="18" t="str">
        <f t="shared" si="6"/>
        <v/>
      </c>
      <c r="I513" s="18" t="str">
        <f t="shared" si="7"/>
        <v/>
      </c>
      <c r="J513" s="18" t="str">
        <f t="shared" si="8"/>
        <v>-</v>
      </c>
      <c r="K513" s="27" t="str">
        <f t="shared" ref="K513:L513" si="523">IF(A513="","",WEEKDAY(B513,2))</f>
        <v/>
      </c>
      <c r="L513" s="27" t="str">
        <f t="shared" si="523"/>
        <v/>
      </c>
      <c r="M513" s="20">
        <f t="shared" si="10"/>
        <v>0</v>
      </c>
      <c r="N513" s="20">
        <f t="shared" si="14"/>
        <v>0</v>
      </c>
      <c r="O513" s="21" t="str">
        <f>IF(A513="","",IF(G513&gt;=asetukset!$B$3,G513-asetukset!$B$3,IF(AND(G513-E513&lt;=asetukset!$B$4,E513&gt;=asetukset!$B$3),1-E513,IF(AND(G513-E513&lt;=asetukset!$B$4,E513&lt;=asetukset!$B$3),asetukset!$B$6,0))))</f>
        <v/>
      </c>
      <c r="P513" s="20">
        <f>IF(F513&gt;D513,G513-asetukset!$B$5,IF(AND(D513=F513,E513&lt;=asetukset!$B$6),G513-E513,0))</f>
        <v>0</v>
      </c>
      <c r="Q513" s="19" t="str">
        <f>IF(and(K513=6,E513&gt;asetukset!$B$7),"", IF(and(K513&lt;&gt;6,L513=6,G513&lt;asetukset!$B$7),G513,IF(K513=6,asetukset!$B$7-E513,IF(K513=6,asetukset!$B$7-E513,IF(K513=6,asetukset!$B$7-E513,"")))))</f>
        <v/>
      </c>
      <c r="R513" s="19" t="str">
        <f t="shared" si="11"/>
        <v/>
      </c>
      <c r="S513" s="19" t="str">
        <f t="shared" si="12"/>
        <v/>
      </c>
      <c r="T513" s="21" t="str">
        <f>IF(A513="","",IF(SUMIFS($M$2:M513,$I$2:I513,I513,$A$2:A513,A513)&lt;=asetukset!$B$2,"",SUMIFS($M$2:M513,$I$2:I513,I513,$A$2:A513,A513)-asetukset!$B$2))</f>
        <v/>
      </c>
    </row>
    <row r="514">
      <c r="A514" s="32"/>
      <c r="B514" s="26"/>
      <c r="C514" s="26"/>
      <c r="D514" s="15">
        <f t="shared" si="2"/>
        <v>0</v>
      </c>
      <c r="E514" s="15">
        <f t="shared" si="3"/>
        <v>0</v>
      </c>
      <c r="F514" s="15">
        <f t="shared" si="4"/>
        <v>0</v>
      </c>
      <c r="G514" s="15">
        <f t="shared" si="5"/>
        <v>0</v>
      </c>
      <c r="H514" s="18" t="str">
        <f t="shared" si="6"/>
        <v/>
      </c>
      <c r="I514" s="18" t="str">
        <f t="shared" si="7"/>
        <v/>
      </c>
      <c r="J514" s="18" t="str">
        <f t="shared" si="8"/>
        <v>-</v>
      </c>
      <c r="K514" s="27" t="str">
        <f t="shared" ref="K514:L514" si="524">IF(A514="","",WEEKDAY(B514,2))</f>
        <v/>
      </c>
      <c r="L514" s="27" t="str">
        <f t="shared" si="524"/>
        <v/>
      </c>
      <c r="M514" s="20">
        <f t="shared" si="10"/>
        <v>0</v>
      </c>
      <c r="N514" s="20">
        <f t="shared" si="14"/>
        <v>0</v>
      </c>
      <c r="O514" s="21" t="str">
        <f>IF(A514="","",IF(G514&gt;=asetukset!$B$3,G514-asetukset!$B$3,IF(AND(G514-E514&lt;=asetukset!$B$4,E514&gt;=asetukset!$B$3),1-E514,IF(AND(G514-E514&lt;=asetukset!$B$4,E514&lt;=asetukset!$B$3),asetukset!$B$6,0))))</f>
        <v/>
      </c>
      <c r="P514" s="20">
        <f>IF(F514&gt;D514,G514-asetukset!$B$5,IF(AND(D514=F514,E514&lt;=asetukset!$B$6),G514-E514,0))</f>
        <v>0</v>
      </c>
      <c r="Q514" s="19" t="str">
        <f>IF(and(K514=6,E514&gt;asetukset!$B$7),"", IF(and(K514&lt;&gt;6,L514=6,G514&lt;asetukset!$B$7),G514,IF(K514=6,asetukset!$B$7-E514,IF(K514=6,asetukset!$B$7-E514,IF(K514=6,asetukset!$B$7-E514,"")))))</f>
        <v/>
      </c>
      <c r="R514" s="19" t="str">
        <f t="shared" si="11"/>
        <v/>
      </c>
      <c r="S514" s="19" t="str">
        <f t="shared" si="12"/>
        <v/>
      </c>
      <c r="T514" s="21" t="str">
        <f>IF(A514="","",IF(SUMIFS($M$2:M514,$I$2:I514,I514,$A$2:A514,A514)&lt;=asetukset!$B$2,"",SUMIFS($M$2:M514,$I$2:I514,I514,$A$2:A514,A514)-asetukset!$B$2))</f>
        <v/>
      </c>
    </row>
    <row r="515">
      <c r="A515" s="32"/>
      <c r="B515" s="26"/>
      <c r="C515" s="26"/>
      <c r="D515" s="15">
        <f t="shared" si="2"/>
        <v>0</v>
      </c>
      <c r="E515" s="15">
        <f t="shared" si="3"/>
        <v>0</v>
      </c>
      <c r="F515" s="15">
        <f t="shared" si="4"/>
        <v>0</v>
      </c>
      <c r="G515" s="15">
        <f t="shared" si="5"/>
        <v>0</v>
      </c>
      <c r="H515" s="18" t="str">
        <f t="shared" si="6"/>
        <v/>
      </c>
      <c r="I515" s="18" t="str">
        <f t="shared" si="7"/>
        <v/>
      </c>
      <c r="J515" s="18" t="str">
        <f t="shared" si="8"/>
        <v>-</v>
      </c>
      <c r="K515" s="27" t="str">
        <f t="shared" ref="K515:L515" si="525">IF(A515="","",WEEKDAY(B515,2))</f>
        <v/>
      </c>
      <c r="L515" s="27" t="str">
        <f t="shared" si="525"/>
        <v/>
      </c>
      <c r="M515" s="20">
        <f t="shared" si="10"/>
        <v>0</v>
      </c>
      <c r="N515" s="20">
        <f t="shared" si="14"/>
        <v>0</v>
      </c>
      <c r="O515" s="21" t="str">
        <f>IF(A515="","",IF(G515&gt;=asetukset!$B$3,G515-asetukset!$B$3,IF(AND(G515-E515&lt;=asetukset!$B$4,E515&gt;=asetukset!$B$3),1-E515,IF(AND(G515-E515&lt;=asetukset!$B$4,E515&lt;=asetukset!$B$3),asetukset!$B$6,0))))</f>
        <v/>
      </c>
      <c r="P515" s="20">
        <f>IF(F515&gt;D515,G515-asetukset!$B$5,IF(AND(D515=F515,E515&lt;=asetukset!$B$6),G515-E515,0))</f>
        <v>0</v>
      </c>
      <c r="Q515" s="19" t="str">
        <f>IF(and(K515=6,E515&gt;asetukset!$B$7),"", IF(and(K515&lt;&gt;6,L515=6,G515&lt;asetukset!$B$7),G515,IF(K515=6,asetukset!$B$7-E515,IF(K515=6,asetukset!$B$7-E515,IF(K515=6,asetukset!$B$7-E515,"")))))</f>
        <v/>
      </c>
      <c r="R515" s="19" t="str">
        <f t="shared" si="11"/>
        <v/>
      </c>
      <c r="S515" s="19" t="str">
        <f t="shared" si="12"/>
        <v/>
      </c>
      <c r="T515" s="21" t="str">
        <f>IF(A515="","",IF(SUMIFS($M$2:M515,$I$2:I515,I515,$A$2:A515,A515)&lt;=asetukset!$B$2,"",SUMIFS($M$2:M515,$I$2:I515,I515,$A$2:A515,A515)-asetukset!$B$2))</f>
        <v/>
      </c>
    </row>
    <row r="516">
      <c r="A516" s="32"/>
      <c r="B516" s="26"/>
      <c r="C516" s="26"/>
      <c r="D516" s="15">
        <f t="shared" si="2"/>
        <v>0</v>
      </c>
      <c r="E516" s="15">
        <f t="shared" si="3"/>
        <v>0</v>
      </c>
      <c r="F516" s="15">
        <f t="shared" si="4"/>
        <v>0</v>
      </c>
      <c r="G516" s="15">
        <f t="shared" si="5"/>
        <v>0</v>
      </c>
      <c r="H516" s="18" t="str">
        <f t="shared" si="6"/>
        <v/>
      </c>
      <c r="I516" s="18" t="str">
        <f t="shared" si="7"/>
        <v/>
      </c>
      <c r="J516" s="18" t="str">
        <f t="shared" si="8"/>
        <v>-</v>
      </c>
      <c r="K516" s="27" t="str">
        <f t="shared" ref="K516:L516" si="526">IF(A516="","",WEEKDAY(B516,2))</f>
        <v/>
      </c>
      <c r="L516" s="27" t="str">
        <f t="shared" si="526"/>
        <v/>
      </c>
      <c r="M516" s="20">
        <f t="shared" si="10"/>
        <v>0</v>
      </c>
      <c r="N516" s="20">
        <f t="shared" si="14"/>
        <v>0</v>
      </c>
      <c r="O516" s="21" t="str">
        <f>IF(A516="","",IF(G516&gt;=asetukset!$B$3,G516-asetukset!$B$3,IF(AND(G516-E516&lt;=asetukset!$B$4,E516&gt;=asetukset!$B$3),1-E516,IF(AND(G516-E516&lt;=asetukset!$B$4,E516&lt;=asetukset!$B$3),asetukset!$B$6,0))))</f>
        <v/>
      </c>
      <c r="P516" s="20">
        <f>IF(F516&gt;D516,G516-asetukset!$B$5,IF(AND(D516=F516,E516&lt;=asetukset!$B$6),G516-E516,0))</f>
        <v>0</v>
      </c>
      <c r="Q516" s="19" t="str">
        <f>IF(and(K516=6,E516&gt;asetukset!$B$7),"", IF(and(K516&lt;&gt;6,L516=6,G516&lt;asetukset!$B$7),G516,IF(K516=6,asetukset!$B$7-E516,IF(K516=6,asetukset!$B$7-E516,IF(K516=6,asetukset!$B$7-E516,"")))))</f>
        <v/>
      </c>
      <c r="R516" s="19" t="str">
        <f t="shared" si="11"/>
        <v/>
      </c>
      <c r="S516" s="19" t="str">
        <f t="shared" si="12"/>
        <v/>
      </c>
      <c r="T516" s="21" t="str">
        <f>IF(A516="","",IF(SUMIFS($M$2:M516,$I$2:I516,I516,$A$2:A516,A516)&lt;=asetukset!$B$2,"",SUMIFS($M$2:M516,$I$2:I516,I516,$A$2:A516,A516)-asetukset!$B$2))</f>
        <v/>
      </c>
    </row>
    <row r="517">
      <c r="A517" s="32"/>
      <c r="B517" s="26"/>
      <c r="C517" s="26"/>
      <c r="D517" s="15">
        <f t="shared" si="2"/>
        <v>0</v>
      </c>
      <c r="E517" s="15">
        <f t="shared" si="3"/>
        <v>0</v>
      </c>
      <c r="F517" s="15">
        <f t="shared" si="4"/>
        <v>0</v>
      </c>
      <c r="G517" s="15">
        <f t="shared" si="5"/>
        <v>0</v>
      </c>
      <c r="H517" s="18" t="str">
        <f t="shared" si="6"/>
        <v/>
      </c>
      <c r="I517" s="18" t="str">
        <f t="shared" si="7"/>
        <v/>
      </c>
      <c r="J517" s="18" t="str">
        <f t="shared" si="8"/>
        <v>-</v>
      </c>
      <c r="K517" s="27" t="str">
        <f t="shared" ref="K517:L517" si="527">IF(A517="","",WEEKDAY(B517,2))</f>
        <v/>
      </c>
      <c r="L517" s="27" t="str">
        <f t="shared" si="527"/>
        <v/>
      </c>
      <c r="M517" s="20">
        <f t="shared" si="10"/>
        <v>0</v>
      </c>
      <c r="N517" s="20">
        <f t="shared" si="14"/>
        <v>0</v>
      </c>
      <c r="O517" s="21" t="str">
        <f>IF(A517="","",IF(G517&gt;=asetukset!$B$3,G517-asetukset!$B$3,IF(AND(G517-E517&lt;=asetukset!$B$4,E517&gt;=asetukset!$B$3),1-E517,IF(AND(G517-E517&lt;=asetukset!$B$4,E517&lt;=asetukset!$B$3),asetukset!$B$6,0))))</f>
        <v/>
      </c>
      <c r="P517" s="20">
        <f>IF(F517&gt;D517,G517-asetukset!$B$5,IF(AND(D517=F517,E517&lt;=asetukset!$B$6),G517-E517,0))</f>
        <v>0</v>
      </c>
      <c r="Q517" s="19" t="str">
        <f>IF(and(K517=6,E517&gt;asetukset!$B$7),"", IF(and(K517&lt;&gt;6,L517=6,G517&lt;asetukset!$B$7),G517,IF(K517=6,asetukset!$B$7-E517,IF(K517=6,asetukset!$B$7-E517,IF(K517=6,asetukset!$B$7-E517,"")))))</f>
        <v/>
      </c>
      <c r="R517" s="19" t="str">
        <f t="shared" si="11"/>
        <v/>
      </c>
      <c r="S517" s="19" t="str">
        <f t="shared" si="12"/>
        <v/>
      </c>
      <c r="T517" s="21" t="str">
        <f>IF(A517="","",IF(SUMIFS($M$2:M517,$I$2:I517,I517,$A$2:A517,A517)&lt;=asetukset!$B$2,"",SUMIFS($M$2:M517,$I$2:I517,I517,$A$2:A517,A517)-asetukset!$B$2))</f>
        <v/>
      </c>
    </row>
    <row r="518">
      <c r="A518" s="32"/>
      <c r="B518" s="26"/>
      <c r="C518" s="26"/>
      <c r="D518" s="15">
        <f t="shared" si="2"/>
        <v>0</v>
      </c>
      <c r="E518" s="15">
        <f t="shared" si="3"/>
        <v>0</v>
      </c>
      <c r="F518" s="15">
        <f t="shared" si="4"/>
        <v>0</v>
      </c>
      <c r="G518" s="15">
        <f t="shared" si="5"/>
        <v>0</v>
      </c>
      <c r="H518" s="18" t="str">
        <f t="shared" si="6"/>
        <v/>
      </c>
      <c r="I518" s="18" t="str">
        <f t="shared" si="7"/>
        <v/>
      </c>
      <c r="J518" s="18" t="str">
        <f t="shared" si="8"/>
        <v>-</v>
      </c>
      <c r="K518" s="27" t="str">
        <f t="shared" ref="K518:L518" si="528">IF(A518="","",WEEKDAY(B518,2))</f>
        <v/>
      </c>
      <c r="L518" s="27" t="str">
        <f t="shared" si="528"/>
        <v/>
      </c>
      <c r="M518" s="20">
        <f t="shared" si="10"/>
        <v>0</v>
      </c>
      <c r="N518" s="20">
        <f t="shared" si="14"/>
        <v>0</v>
      </c>
      <c r="O518" s="21" t="str">
        <f>IF(A518="","",IF(G518&gt;=asetukset!$B$3,G518-asetukset!$B$3,IF(AND(G518-E518&lt;=asetukset!$B$4,E518&gt;=asetukset!$B$3),1-E518,IF(AND(G518-E518&lt;=asetukset!$B$4,E518&lt;=asetukset!$B$3),asetukset!$B$6,0))))</f>
        <v/>
      </c>
      <c r="P518" s="20">
        <f>IF(F518&gt;D518,G518-asetukset!$B$5,IF(AND(D518=F518,E518&lt;=asetukset!$B$6),G518-E518,0))</f>
        <v>0</v>
      </c>
      <c r="Q518" s="19" t="str">
        <f>IF(and(K518=6,E518&gt;asetukset!$B$7),"", IF(and(K518&lt;&gt;6,L518=6,G518&lt;asetukset!$B$7),G518,IF(K518=6,asetukset!$B$7-E518,IF(K518=6,asetukset!$B$7-E518,IF(K518=6,asetukset!$B$7-E518,"")))))</f>
        <v/>
      </c>
      <c r="R518" s="19" t="str">
        <f t="shared" si="11"/>
        <v/>
      </c>
      <c r="S518" s="19" t="str">
        <f t="shared" si="12"/>
        <v/>
      </c>
      <c r="T518" s="21" t="str">
        <f>IF(A518="","",IF(SUMIFS($M$2:M518,$I$2:I518,I518,$A$2:A518,A518)&lt;=asetukset!$B$2,"",SUMIFS($M$2:M518,$I$2:I518,I518,$A$2:A518,A518)-asetukset!$B$2))</f>
        <v/>
      </c>
    </row>
    <row r="519">
      <c r="A519" s="32"/>
      <c r="B519" s="26"/>
      <c r="C519" s="26"/>
      <c r="D519" s="15">
        <f t="shared" si="2"/>
        <v>0</v>
      </c>
      <c r="E519" s="15">
        <f t="shared" si="3"/>
        <v>0</v>
      </c>
      <c r="F519" s="15">
        <f t="shared" si="4"/>
        <v>0</v>
      </c>
      <c r="G519" s="15">
        <f t="shared" si="5"/>
        <v>0</v>
      </c>
      <c r="H519" s="18" t="str">
        <f t="shared" si="6"/>
        <v/>
      </c>
      <c r="I519" s="18" t="str">
        <f t="shared" si="7"/>
        <v/>
      </c>
      <c r="J519" s="18" t="str">
        <f t="shared" si="8"/>
        <v>-</v>
      </c>
      <c r="K519" s="27" t="str">
        <f t="shared" ref="K519:L519" si="529">IF(A519="","",WEEKDAY(B519,2))</f>
        <v/>
      </c>
      <c r="L519" s="27" t="str">
        <f t="shared" si="529"/>
        <v/>
      </c>
      <c r="M519" s="20">
        <f t="shared" si="10"/>
        <v>0</v>
      </c>
      <c r="N519" s="20">
        <f t="shared" si="14"/>
        <v>0</v>
      </c>
      <c r="O519" s="21" t="str">
        <f>IF(A519="","",IF(G519&gt;=asetukset!$B$3,G519-asetukset!$B$3,IF(AND(G519-E519&lt;=asetukset!$B$4,E519&gt;=asetukset!$B$3),1-E519,IF(AND(G519-E519&lt;=asetukset!$B$4,E519&lt;=asetukset!$B$3),asetukset!$B$6,0))))</f>
        <v/>
      </c>
      <c r="P519" s="20">
        <f>IF(F519&gt;D519,G519-asetukset!$B$5,IF(AND(D519=F519,E519&lt;=asetukset!$B$6),G519-E519,0))</f>
        <v>0</v>
      </c>
      <c r="Q519" s="19" t="str">
        <f>IF(and(K519=6,E519&gt;asetukset!$B$7),"", IF(and(K519&lt;&gt;6,L519=6,G519&lt;asetukset!$B$7),G519,IF(K519=6,asetukset!$B$7-E519,IF(K519=6,asetukset!$B$7-E519,IF(K519=6,asetukset!$B$7-E519,"")))))</f>
        <v/>
      </c>
      <c r="R519" s="19" t="str">
        <f t="shared" si="11"/>
        <v/>
      </c>
      <c r="S519" s="19" t="str">
        <f t="shared" si="12"/>
        <v/>
      </c>
      <c r="T519" s="21" t="str">
        <f>IF(A519="","",IF(SUMIFS($M$2:M519,$I$2:I519,I519,$A$2:A519,A519)&lt;=asetukset!$B$2,"",SUMIFS($M$2:M519,$I$2:I519,I519,$A$2:A519,A519)-asetukset!$B$2))</f>
        <v/>
      </c>
    </row>
    <row r="520">
      <c r="A520" s="32"/>
      <c r="B520" s="26"/>
      <c r="C520" s="26"/>
      <c r="D520" s="15">
        <f t="shared" si="2"/>
        <v>0</v>
      </c>
      <c r="E520" s="15">
        <f t="shared" si="3"/>
        <v>0</v>
      </c>
      <c r="F520" s="15">
        <f t="shared" si="4"/>
        <v>0</v>
      </c>
      <c r="G520" s="15">
        <f t="shared" si="5"/>
        <v>0</v>
      </c>
      <c r="H520" s="18" t="str">
        <f t="shared" si="6"/>
        <v/>
      </c>
      <c r="I520" s="18" t="str">
        <f t="shared" si="7"/>
        <v/>
      </c>
      <c r="J520" s="18" t="str">
        <f t="shared" si="8"/>
        <v>-</v>
      </c>
      <c r="K520" s="27" t="str">
        <f t="shared" ref="K520:L520" si="530">IF(A520="","",WEEKDAY(B520,2))</f>
        <v/>
      </c>
      <c r="L520" s="27" t="str">
        <f t="shared" si="530"/>
        <v/>
      </c>
      <c r="M520" s="20">
        <f t="shared" si="10"/>
        <v>0</v>
      </c>
      <c r="N520" s="20">
        <f t="shared" si="14"/>
        <v>0</v>
      </c>
      <c r="O520" s="21" t="str">
        <f>IF(A520="","",IF(G520&gt;=asetukset!$B$3,G520-asetukset!$B$3,IF(AND(G520-E520&lt;=asetukset!$B$4,E520&gt;=asetukset!$B$3),1-E520,IF(AND(G520-E520&lt;=asetukset!$B$4,E520&lt;=asetukset!$B$3),asetukset!$B$6,0))))</f>
        <v/>
      </c>
      <c r="P520" s="20">
        <f>IF(F520&gt;D520,G520-asetukset!$B$5,IF(AND(D520=F520,E520&lt;=asetukset!$B$6),G520-E520,0))</f>
        <v>0</v>
      </c>
      <c r="Q520" s="19" t="str">
        <f>IF(and(K520=6,E520&gt;asetukset!$B$7),"", IF(and(K520&lt;&gt;6,L520=6,G520&lt;asetukset!$B$7),G520,IF(K520=6,asetukset!$B$7-E520,IF(K520=6,asetukset!$B$7-E520,IF(K520=6,asetukset!$B$7-E520,"")))))</f>
        <v/>
      </c>
      <c r="R520" s="19" t="str">
        <f t="shared" si="11"/>
        <v/>
      </c>
      <c r="S520" s="19" t="str">
        <f t="shared" si="12"/>
        <v/>
      </c>
      <c r="T520" s="21" t="str">
        <f>IF(A520="","",IF(SUMIFS($M$2:M520,$I$2:I520,I520,$A$2:A520,A520)&lt;=asetukset!$B$2,"",SUMIFS($M$2:M520,$I$2:I520,I520,$A$2:A520,A520)-asetukset!$B$2))</f>
        <v/>
      </c>
    </row>
    <row r="521">
      <c r="A521" s="32"/>
      <c r="B521" s="26"/>
      <c r="C521" s="26"/>
      <c r="D521" s="15">
        <f t="shared" si="2"/>
        <v>0</v>
      </c>
      <c r="E521" s="15">
        <f t="shared" si="3"/>
        <v>0</v>
      </c>
      <c r="F521" s="15">
        <f t="shared" si="4"/>
        <v>0</v>
      </c>
      <c r="G521" s="15">
        <f t="shared" si="5"/>
        <v>0</v>
      </c>
      <c r="H521" s="18" t="str">
        <f t="shared" si="6"/>
        <v/>
      </c>
      <c r="I521" s="18" t="str">
        <f t="shared" si="7"/>
        <v/>
      </c>
      <c r="J521" s="18" t="str">
        <f t="shared" si="8"/>
        <v>-</v>
      </c>
      <c r="K521" s="27" t="str">
        <f t="shared" ref="K521:L521" si="531">IF(A521="","",WEEKDAY(B521,2))</f>
        <v/>
      </c>
      <c r="L521" s="27" t="str">
        <f t="shared" si="531"/>
        <v/>
      </c>
      <c r="M521" s="20">
        <f t="shared" si="10"/>
        <v>0</v>
      </c>
      <c r="N521" s="20">
        <f t="shared" si="14"/>
        <v>0</v>
      </c>
      <c r="O521" s="21" t="str">
        <f>IF(A521="","",IF(G521&gt;=asetukset!$B$3,G521-asetukset!$B$3,IF(AND(G521-E521&lt;=asetukset!$B$4,E521&gt;=asetukset!$B$3),1-E521,IF(AND(G521-E521&lt;=asetukset!$B$4,E521&lt;=asetukset!$B$3),asetukset!$B$6,0))))</f>
        <v/>
      </c>
      <c r="P521" s="20">
        <f>IF(F521&gt;D521,G521-asetukset!$B$5,IF(AND(D521=F521,E521&lt;=asetukset!$B$6),G521-E521,0))</f>
        <v>0</v>
      </c>
      <c r="Q521" s="19" t="str">
        <f>IF(and(K521=6,E521&gt;asetukset!$B$7),"", IF(and(K521&lt;&gt;6,L521=6,G521&lt;asetukset!$B$7),G521,IF(K521=6,asetukset!$B$7-E521,IF(K521=6,asetukset!$B$7-E521,IF(K521=6,asetukset!$B$7-E521,"")))))</f>
        <v/>
      </c>
      <c r="R521" s="19" t="str">
        <f t="shared" si="11"/>
        <v/>
      </c>
      <c r="S521" s="19" t="str">
        <f t="shared" si="12"/>
        <v/>
      </c>
      <c r="T521" s="21" t="str">
        <f>IF(A521="","",IF(SUMIFS($M$2:M521,$I$2:I521,I521,$A$2:A521,A521)&lt;=asetukset!$B$2,"",SUMIFS($M$2:M521,$I$2:I521,I521,$A$2:A521,A521)-asetukset!$B$2))</f>
        <v/>
      </c>
    </row>
    <row r="522">
      <c r="A522" s="32"/>
      <c r="B522" s="26"/>
      <c r="C522" s="26"/>
      <c r="D522" s="15">
        <f t="shared" si="2"/>
        <v>0</v>
      </c>
      <c r="E522" s="15">
        <f t="shared" si="3"/>
        <v>0</v>
      </c>
      <c r="F522" s="15">
        <f t="shared" si="4"/>
        <v>0</v>
      </c>
      <c r="G522" s="15">
        <f t="shared" si="5"/>
        <v>0</v>
      </c>
      <c r="H522" s="18" t="str">
        <f t="shared" si="6"/>
        <v/>
      </c>
      <c r="I522" s="18" t="str">
        <f t="shared" si="7"/>
        <v/>
      </c>
      <c r="J522" s="18" t="str">
        <f t="shared" si="8"/>
        <v>-</v>
      </c>
      <c r="K522" s="27" t="str">
        <f t="shared" ref="K522:L522" si="532">IF(A522="","",WEEKDAY(B522,2))</f>
        <v/>
      </c>
      <c r="L522" s="27" t="str">
        <f t="shared" si="532"/>
        <v/>
      </c>
      <c r="M522" s="20">
        <f t="shared" si="10"/>
        <v>0</v>
      </c>
      <c r="N522" s="20">
        <f t="shared" si="14"/>
        <v>0</v>
      </c>
      <c r="O522" s="21" t="str">
        <f>IF(A522="","",IF(G522&gt;=asetukset!$B$3,G522-asetukset!$B$3,IF(AND(G522-E522&lt;=asetukset!$B$4,E522&gt;=asetukset!$B$3),1-E522,IF(AND(G522-E522&lt;=asetukset!$B$4,E522&lt;=asetukset!$B$3),asetukset!$B$6,0))))</f>
        <v/>
      </c>
      <c r="P522" s="20">
        <f>IF(F522&gt;D522,G522-asetukset!$B$5,IF(AND(D522=F522,E522&lt;=asetukset!$B$6),G522-E522,0))</f>
        <v>0</v>
      </c>
      <c r="Q522" s="19" t="str">
        <f>IF(and(K522=6,E522&gt;asetukset!$B$7),"", IF(and(K522&lt;&gt;6,L522=6,G522&lt;asetukset!$B$7),G522,IF(K522=6,asetukset!$B$7-E522,IF(K522=6,asetukset!$B$7-E522,IF(K522=6,asetukset!$B$7-E522,"")))))</f>
        <v/>
      </c>
      <c r="R522" s="19" t="str">
        <f t="shared" si="11"/>
        <v/>
      </c>
      <c r="S522" s="19" t="str">
        <f t="shared" si="12"/>
        <v/>
      </c>
      <c r="T522" s="21" t="str">
        <f>IF(A522="","",IF(SUMIFS($M$2:M522,$I$2:I522,I522,$A$2:A522,A522)&lt;=asetukset!$B$2,"",SUMIFS($M$2:M522,$I$2:I522,I522,$A$2:A522,A522)-asetukset!$B$2))</f>
        <v/>
      </c>
    </row>
    <row r="523">
      <c r="A523" s="32"/>
      <c r="B523" s="26"/>
      <c r="C523" s="26"/>
      <c r="D523" s="15">
        <f t="shared" si="2"/>
        <v>0</v>
      </c>
      <c r="E523" s="15">
        <f t="shared" si="3"/>
        <v>0</v>
      </c>
      <c r="F523" s="15">
        <f t="shared" si="4"/>
        <v>0</v>
      </c>
      <c r="G523" s="15">
        <f t="shared" si="5"/>
        <v>0</v>
      </c>
      <c r="H523" s="18" t="str">
        <f t="shared" si="6"/>
        <v/>
      </c>
      <c r="I523" s="18" t="str">
        <f t="shared" si="7"/>
        <v/>
      </c>
      <c r="J523" s="18" t="str">
        <f t="shared" si="8"/>
        <v>-</v>
      </c>
      <c r="K523" s="27" t="str">
        <f t="shared" ref="K523:L523" si="533">IF(A523="","",WEEKDAY(B523,2))</f>
        <v/>
      </c>
      <c r="L523" s="27" t="str">
        <f t="shared" si="533"/>
        <v/>
      </c>
      <c r="M523" s="20">
        <f t="shared" si="10"/>
        <v>0</v>
      </c>
      <c r="N523" s="20">
        <f t="shared" si="14"/>
        <v>0</v>
      </c>
      <c r="O523" s="21" t="str">
        <f>IF(A523="","",IF(G523&gt;=asetukset!$B$3,G523-asetukset!$B$3,IF(AND(G523-E523&lt;=asetukset!$B$4,E523&gt;=asetukset!$B$3),1-E523,IF(AND(G523-E523&lt;=asetukset!$B$4,E523&lt;=asetukset!$B$3),asetukset!$B$6,0))))</f>
        <v/>
      </c>
      <c r="P523" s="20">
        <f>IF(F523&gt;D523,G523-asetukset!$B$5,IF(AND(D523=F523,E523&lt;=asetukset!$B$6),G523-E523,0))</f>
        <v>0</v>
      </c>
      <c r="Q523" s="19" t="str">
        <f>IF(and(K523=6,E523&gt;asetukset!$B$7),"", IF(and(K523&lt;&gt;6,L523=6,G523&lt;asetukset!$B$7),G523,IF(K523=6,asetukset!$B$7-E523,IF(K523=6,asetukset!$B$7-E523,IF(K523=6,asetukset!$B$7-E523,"")))))</f>
        <v/>
      </c>
      <c r="R523" s="19" t="str">
        <f t="shared" si="11"/>
        <v/>
      </c>
      <c r="S523" s="19" t="str">
        <f t="shared" si="12"/>
        <v/>
      </c>
      <c r="T523" s="21" t="str">
        <f>IF(A523="","",IF(SUMIFS($M$2:M523,$I$2:I523,I523,$A$2:A523,A523)&lt;=asetukset!$B$2,"",SUMIFS($M$2:M523,$I$2:I523,I523,$A$2:A523,A523)-asetukset!$B$2))</f>
        <v/>
      </c>
    </row>
    <row r="524">
      <c r="A524" s="32"/>
      <c r="B524" s="26"/>
      <c r="C524" s="26"/>
      <c r="D524" s="15">
        <f t="shared" si="2"/>
        <v>0</v>
      </c>
      <c r="E524" s="15">
        <f t="shared" si="3"/>
        <v>0</v>
      </c>
      <c r="F524" s="15">
        <f t="shared" si="4"/>
        <v>0</v>
      </c>
      <c r="G524" s="15">
        <f t="shared" si="5"/>
        <v>0</v>
      </c>
      <c r="H524" s="18" t="str">
        <f t="shared" si="6"/>
        <v/>
      </c>
      <c r="I524" s="18" t="str">
        <f t="shared" si="7"/>
        <v/>
      </c>
      <c r="J524" s="18" t="str">
        <f t="shared" si="8"/>
        <v>-</v>
      </c>
      <c r="K524" s="27" t="str">
        <f t="shared" ref="K524:L524" si="534">IF(A524="","",WEEKDAY(B524,2))</f>
        <v/>
      </c>
      <c r="L524" s="27" t="str">
        <f t="shared" si="534"/>
        <v/>
      </c>
      <c r="M524" s="20">
        <f t="shared" si="10"/>
        <v>0</v>
      </c>
      <c r="N524" s="20">
        <f t="shared" si="14"/>
        <v>0</v>
      </c>
      <c r="O524" s="21" t="str">
        <f>IF(A524="","",IF(G524&gt;=asetukset!$B$3,G524-asetukset!$B$3,IF(AND(G524-E524&lt;=asetukset!$B$4,E524&gt;=asetukset!$B$3),1-E524,IF(AND(G524-E524&lt;=asetukset!$B$4,E524&lt;=asetukset!$B$3),asetukset!$B$6,0))))</f>
        <v/>
      </c>
      <c r="P524" s="20">
        <f>IF(F524&gt;D524,G524-asetukset!$B$5,IF(AND(D524=F524,E524&lt;=asetukset!$B$6),G524-E524,0))</f>
        <v>0</v>
      </c>
      <c r="Q524" s="19" t="str">
        <f>IF(and(K524=6,E524&gt;asetukset!$B$7),"", IF(and(K524&lt;&gt;6,L524=6,G524&lt;asetukset!$B$7),G524,IF(K524=6,asetukset!$B$7-E524,IF(K524=6,asetukset!$B$7-E524,IF(K524=6,asetukset!$B$7-E524,"")))))</f>
        <v/>
      </c>
      <c r="R524" s="19" t="str">
        <f t="shared" si="11"/>
        <v/>
      </c>
      <c r="S524" s="19" t="str">
        <f t="shared" si="12"/>
        <v/>
      </c>
      <c r="T524" s="21" t="str">
        <f>IF(A524="","",IF(SUMIFS($M$2:M524,$I$2:I524,I524,$A$2:A524,A524)&lt;=asetukset!$B$2,"",SUMIFS($M$2:M524,$I$2:I524,I524,$A$2:A524,A524)-asetukset!$B$2))</f>
        <v/>
      </c>
    </row>
    <row r="525">
      <c r="A525" s="32"/>
      <c r="B525" s="26"/>
      <c r="C525" s="26"/>
      <c r="D525" s="15">
        <f t="shared" si="2"/>
        <v>0</v>
      </c>
      <c r="E525" s="15">
        <f t="shared" si="3"/>
        <v>0</v>
      </c>
      <c r="F525" s="15">
        <f t="shared" si="4"/>
        <v>0</v>
      </c>
      <c r="G525" s="15">
        <f t="shared" si="5"/>
        <v>0</v>
      </c>
      <c r="H525" s="18" t="str">
        <f t="shared" si="6"/>
        <v/>
      </c>
      <c r="I525" s="18" t="str">
        <f t="shared" si="7"/>
        <v/>
      </c>
      <c r="J525" s="18" t="str">
        <f t="shared" si="8"/>
        <v>-</v>
      </c>
      <c r="K525" s="27" t="str">
        <f t="shared" ref="K525:L525" si="535">IF(A525="","",WEEKDAY(B525,2))</f>
        <v/>
      </c>
      <c r="L525" s="27" t="str">
        <f t="shared" si="535"/>
        <v/>
      </c>
      <c r="M525" s="20">
        <f t="shared" si="10"/>
        <v>0</v>
      </c>
      <c r="N525" s="20">
        <f t="shared" si="14"/>
        <v>0</v>
      </c>
      <c r="O525" s="21" t="str">
        <f>IF(A525="","",IF(G525&gt;=asetukset!$B$3,G525-asetukset!$B$3,IF(AND(G525-E525&lt;=asetukset!$B$4,E525&gt;=asetukset!$B$3),1-E525,IF(AND(G525-E525&lt;=asetukset!$B$4,E525&lt;=asetukset!$B$3),asetukset!$B$6,0))))</f>
        <v/>
      </c>
      <c r="P525" s="20">
        <f>IF(F525&gt;D525,G525-asetukset!$B$5,IF(AND(D525=F525,E525&lt;=asetukset!$B$6),G525-E525,0))</f>
        <v>0</v>
      </c>
      <c r="Q525" s="19" t="str">
        <f>IF(and(K525=6,E525&gt;asetukset!$B$7),"", IF(and(K525&lt;&gt;6,L525=6,G525&lt;asetukset!$B$7),G525,IF(K525=6,asetukset!$B$7-E525,IF(K525=6,asetukset!$B$7-E525,IF(K525=6,asetukset!$B$7-E525,"")))))</f>
        <v/>
      </c>
      <c r="R525" s="19" t="str">
        <f t="shared" si="11"/>
        <v/>
      </c>
      <c r="S525" s="19" t="str">
        <f t="shared" si="12"/>
        <v/>
      </c>
      <c r="T525" s="21" t="str">
        <f>IF(A525="","",IF(SUMIFS($M$2:M525,$I$2:I525,I525,$A$2:A525,A525)&lt;=asetukset!$B$2,"",SUMIFS($M$2:M525,$I$2:I525,I525,$A$2:A525,A525)-asetukset!$B$2))</f>
        <v/>
      </c>
    </row>
    <row r="526">
      <c r="A526" s="32"/>
      <c r="B526" s="26"/>
      <c r="C526" s="26"/>
      <c r="D526" s="15">
        <f t="shared" si="2"/>
        <v>0</v>
      </c>
      <c r="E526" s="15">
        <f t="shared" si="3"/>
        <v>0</v>
      </c>
      <c r="F526" s="15">
        <f t="shared" si="4"/>
        <v>0</v>
      </c>
      <c r="G526" s="15">
        <f t="shared" si="5"/>
        <v>0</v>
      </c>
      <c r="H526" s="18" t="str">
        <f t="shared" si="6"/>
        <v/>
      </c>
      <c r="I526" s="18" t="str">
        <f t="shared" si="7"/>
        <v/>
      </c>
      <c r="J526" s="18" t="str">
        <f t="shared" si="8"/>
        <v>-</v>
      </c>
      <c r="K526" s="27" t="str">
        <f t="shared" ref="K526:L526" si="536">IF(A526="","",WEEKDAY(B526,2))</f>
        <v/>
      </c>
      <c r="L526" s="27" t="str">
        <f t="shared" si="536"/>
        <v/>
      </c>
      <c r="M526" s="20">
        <f t="shared" si="10"/>
        <v>0</v>
      </c>
      <c r="N526" s="20">
        <f t="shared" si="14"/>
        <v>0</v>
      </c>
      <c r="O526" s="21" t="str">
        <f>IF(A526="","",IF(G526&gt;=asetukset!$B$3,G526-asetukset!$B$3,IF(AND(G526-E526&lt;=asetukset!$B$4,E526&gt;=asetukset!$B$3),1-E526,IF(AND(G526-E526&lt;=asetukset!$B$4,E526&lt;=asetukset!$B$3),asetukset!$B$6,0))))</f>
        <v/>
      </c>
      <c r="P526" s="20">
        <f>IF(F526&gt;D526,G526-asetukset!$B$5,IF(AND(D526=F526,E526&lt;=asetukset!$B$6),G526-E526,0))</f>
        <v>0</v>
      </c>
      <c r="Q526" s="19" t="str">
        <f>IF(and(K526=6,E526&gt;asetukset!$B$7),"", IF(and(K526&lt;&gt;6,L526=6,G526&lt;asetukset!$B$7),G526,IF(K526=6,asetukset!$B$7-E526,IF(K526=6,asetukset!$B$7-E526,IF(K526=6,asetukset!$B$7-E526,"")))))</f>
        <v/>
      </c>
      <c r="R526" s="19" t="str">
        <f t="shared" si="11"/>
        <v/>
      </c>
      <c r="S526" s="19" t="str">
        <f t="shared" si="12"/>
        <v/>
      </c>
      <c r="T526" s="21" t="str">
        <f>IF(A526="","",IF(SUMIFS($M$2:M526,$I$2:I526,I526,$A$2:A526,A526)&lt;=asetukset!$B$2,"",SUMIFS($M$2:M526,$I$2:I526,I526,$A$2:A526,A526)-asetukset!$B$2))</f>
        <v/>
      </c>
    </row>
    <row r="527">
      <c r="A527" s="32"/>
      <c r="B527" s="26"/>
      <c r="C527" s="26"/>
      <c r="D527" s="15">
        <f t="shared" si="2"/>
        <v>0</v>
      </c>
      <c r="E527" s="15">
        <f t="shared" si="3"/>
        <v>0</v>
      </c>
      <c r="F527" s="15">
        <f t="shared" si="4"/>
        <v>0</v>
      </c>
      <c r="G527" s="15">
        <f t="shared" si="5"/>
        <v>0</v>
      </c>
      <c r="H527" s="18" t="str">
        <f t="shared" si="6"/>
        <v/>
      </c>
      <c r="I527" s="18" t="str">
        <f t="shared" si="7"/>
        <v/>
      </c>
      <c r="J527" s="18" t="str">
        <f t="shared" si="8"/>
        <v>-</v>
      </c>
      <c r="K527" s="27" t="str">
        <f t="shared" ref="K527:L527" si="537">IF(A527="","",WEEKDAY(B527,2))</f>
        <v/>
      </c>
      <c r="L527" s="27" t="str">
        <f t="shared" si="537"/>
        <v/>
      </c>
      <c r="M527" s="20">
        <f t="shared" si="10"/>
        <v>0</v>
      </c>
      <c r="N527" s="20">
        <f t="shared" si="14"/>
        <v>0</v>
      </c>
      <c r="O527" s="21" t="str">
        <f>IF(A527="","",IF(G527&gt;=asetukset!$B$3,G527-asetukset!$B$3,IF(AND(G527-E527&lt;=asetukset!$B$4,E527&gt;=asetukset!$B$3),1-E527,IF(AND(G527-E527&lt;=asetukset!$B$4,E527&lt;=asetukset!$B$3),asetukset!$B$6,0))))</f>
        <v/>
      </c>
      <c r="P527" s="20">
        <f>IF(F527&gt;D527,G527-asetukset!$B$5,IF(AND(D527=F527,E527&lt;=asetukset!$B$6),G527-E527,0))</f>
        <v>0</v>
      </c>
      <c r="Q527" s="19" t="str">
        <f>IF(and(K527=6,E527&gt;asetukset!$B$7),"", IF(and(K527&lt;&gt;6,L527=6,G527&lt;asetukset!$B$7),G527,IF(K527=6,asetukset!$B$7-E527,IF(K527=6,asetukset!$B$7-E527,IF(K527=6,asetukset!$B$7-E527,"")))))</f>
        <v/>
      </c>
      <c r="R527" s="19" t="str">
        <f t="shared" si="11"/>
        <v/>
      </c>
      <c r="S527" s="19" t="str">
        <f t="shared" si="12"/>
        <v/>
      </c>
      <c r="T527" s="21" t="str">
        <f>IF(A527="","",IF(SUMIFS($M$2:M527,$I$2:I527,I527,$A$2:A527,A527)&lt;=asetukset!$B$2,"",SUMIFS($M$2:M527,$I$2:I527,I527,$A$2:A527,A527)-asetukset!$B$2))</f>
        <v/>
      </c>
    </row>
    <row r="528">
      <c r="A528" s="32"/>
      <c r="B528" s="26"/>
      <c r="C528" s="26"/>
      <c r="D528" s="15">
        <f t="shared" si="2"/>
        <v>0</v>
      </c>
      <c r="E528" s="15">
        <f t="shared" si="3"/>
        <v>0</v>
      </c>
      <c r="F528" s="15">
        <f t="shared" si="4"/>
        <v>0</v>
      </c>
      <c r="G528" s="15">
        <f t="shared" si="5"/>
        <v>0</v>
      </c>
      <c r="H528" s="18" t="str">
        <f t="shared" si="6"/>
        <v/>
      </c>
      <c r="I528" s="18" t="str">
        <f t="shared" si="7"/>
        <v/>
      </c>
      <c r="J528" s="18" t="str">
        <f t="shared" si="8"/>
        <v>-</v>
      </c>
      <c r="K528" s="27" t="str">
        <f t="shared" ref="K528:L528" si="538">IF(A528="","",WEEKDAY(B528,2))</f>
        <v/>
      </c>
      <c r="L528" s="27" t="str">
        <f t="shared" si="538"/>
        <v/>
      </c>
      <c r="M528" s="20">
        <f t="shared" si="10"/>
        <v>0</v>
      </c>
      <c r="N528" s="20">
        <f t="shared" si="14"/>
        <v>0</v>
      </c>
      <c r="O528" s="21" t="str">
        <f>IF(A528="","",IF(G528&gt;=asetukset!$B$3,G528-asetukset!$B$3,IF(AND(G528-E528&lt;=asetukset!$B$4,E528&gt;=asetukset!$B$3),1-E528,IF(AND(G528-E528&lt;=asetukset!$B$4,E528&lt;=asetukset!$B$3),asetukset!$B$6,0))))</f>
        <v/>
      </c>
      <c r="P528" s="20">
        <f>IF(F528&gt;D528,G528-asetukset!$B$5,IF(AND(D528=F528,E528&lt;=asetukset!$B$6),G528-E528,0))</f>
        <v>0</v>
      </c>
      <c r="Q528" s="19" t="str">
        <f>IF(and(K528=6,E528&gt;asetukset!$B$7),"", IF(and(K528&lt;&gt;6,L528=6,G528&lt;asetukset!$B$7),G528,IF(K528=6,asetukset!$B$7-E528,IF(K528=6,asetukset!$B$7-E528,IF(K528=6,asetukset!$B$7-E528,"")))))</f>
        <v/>
      </c>
      <c r="R528" s="19" t="str">
        <f t="shared" si="11"/>
        <v/>
      </c>
      <c r="S528" s="19" t="str">
        <f t="shared" si="12"/>
        <v/>
      </c>
      <c r="T528" s="21" t="str">
        <f>IF(A528="","",IF(SUMIFS($M$2:M528,$I$2:I528,I528,$A$2:A528,A528)&lt;=asetukset!$B$2,"",SUMIFS($M$2:M528,$I$2:I528,I528,$A$2:A528,A528)-asetukset!$B$2))</f>
        <v/>
      </c>
    </row>
    <row r="529">
      <c r="A529" s="32"/>
      <c r="B529" s="26"/>
      <c r="C529" s="26"/>
      <c r="D529" s="15">
        <f t="shared" si="2"/>
        <v>0</v>
      </c>
      <c r="E529" s="15">
        <f t="shared" si="3"/>
        <v>0</v>
      </c>
      <c r="F529" s="15">
        <f t="shared" si="4"/>
        <v>0</v>
      </c>
      <c r="G529" s="15">
        <f t="shared" si="5"/>
        <v>0</v>
      </c>
      <c r="H529" s="18" t="str">
        <f t="shared" si="6"/>
        <v/>
      </c>
      <c r="I529" s="18" t="str">
        <f t="shared" si="7"/>
        <v/>
      </c>
      <c r="J529" s="18" t="str">
        <f t="shared" si="8"/>
        <v>-</v>
      </c>
      <c r="K529" s="27" t="str">
        <f t="shared" ref="K529:L529" si="539">IF(A529="","",WEEKDAY(B529,2))</f>
        <v/>
      </c>
      <c r="L529" s="27" t="str">
        <f t="shared" si="539"/>
        <v/>
      </c>
      <c r="M529" s="20">
        <f t="shared" si="10"/>
        <v>0</v>
      </c>
      <c r="N529" s="20">
        <f t="shared" si="14"/>
        <v>0</v>
      </c>
      <c r="O529" s="21" t="str">
        <f>IF(A529="","",IF(G529&gt;=asetukset!$B$3,G529-asetukset!$B$3,IF(AND(G529-E529&lt;=asetukset!$B$4,E529&gt;=asetukset!$B$3),1-E529,IF(AND(G529-E529&lt;=asetukset!$B$4,E529&lt;=asetukset!$B$3),asetukset!$B$6,0))))</f>
        <v/>
      </c>
      <c r="P529" s="20">
        <f>IF(F529&gt;D529,G529-asetukset!$B$5,IF(AND(D529=F529,E529&lt;=asetukset!$B$6),G529-E529,0))</f>
        <v>0</v>
      </c>
      <c r="Q529" s="19" t="str">
        <f>IF(and(K529=6,E529&gt;asetukset!$B$7),"", IF(and(K529&lt;&gt;6,L529=6,G529&lt;asetukset!$B$7),G529,IF(K529=6,asetukset!$B$7-E529,IF(K529=6,asetukset!$B$7-E529,IF(K529=6,asetukset!$B$7-E529,"")))))</f>
        <v/>
      </c>
      <c r="R529" s="19" t="str">
        <f t="shared" si="11"/>
        <v/>
      </c>
      <c r="S529" s="19" t="str">
        <f t="shared" si="12"/>
        <v/>
      </c>
      <c r="T529" s="21" t="str">
        <f>IF(A529="","",IF(SUMIFS($M$2:M529,$I$2:I529,I529,$A$2:A529,A529)&lt;=asetukset!$B$2,"",SUMIFS($M$2:M529,$I$2:I529,I529,$A$2:A529,A529)-asetukset!$B$2))</f>
        <v/>
      </c>
    </row>
    <row r="530">
      <c r="A530" s="32"/>
      <c r="B530" s="26"/>
      <c r="C530" s="26"/>
      <c r="D530" s="15">
        <f t="shared" si="2"/>
        <v>0</v>
      </c>
      <c r="E530" s="15">
        <f t="shared" si="3"/>
        <v>0</v>
      </c>
      <c r="F530" s="15">
        <f t="shared" si="4"/>
        <v>0</v>
      </c>
      <c r="G530" s="15">
        <f t="shared" si="5"/>
        <v>0</v>
      </c>
      <c r="H530" s="18" t="str">
        <f t="shared" si="6"/>
        <v/>
      </c>
      <c r="I530" s="18" t="str">
        <f t="shared" si="7"/>
        <v/>
      </c>
      <c r="J530" s="18" t="str">
        <f t="shared" si="8"/>
        <v>-</v>
      </c>
      <c r="K530" s="27" t="str">
        <f t="shared" ref="K530:L530" si="540">IF(A530="","",WEEKDAY(B530,2))</f>
        <v/>
      </c>
      <c r="L530" s="27" t="str">
        <f t="shared" si="540"/>
        <v/>
      </c>
      <c r="M530" s="20">
        <f t="shared" si="10"/>
        <v>0</v>
      </c>
      <c r="N530" s="20">
        <f t="shared" si="14"/>
        <v>0</v>
      </c>
      <c r="O530" s="21" t="str">
        <f>IF(A530="","",IF(G530&gt;=asetukset!$B$3,G530-asetukset!$B$3,IF(AND(G530-E530&lt;=asetukset!$B$4,E530&gt;=asetukset!$B$3),1-E530,IF(AND(G530-E530&lt;=asetukset!$B$4,E530&lt;=asetukset!$B$3),asetukset!$B$6,0))))</f>
        <v/>
      </c>
      <c r="P530" s="20">
        <f>IF(F530&gt;D530,G530-asetukset!$B$5,IF(AND(D530=F530,E530&lt;=asetukset!$B$6),G530-E530,0))</f>
        <v>0</v>
      </c>
      <c r="Q530" s="19" t="str">
        <f>IF(and(K530=6,E530&gt;asetukset!$B$7),"", IF(and(K530&lt;&gt;6,L530=6,G530&lt;asetukset!$B$7),G530,IF(K530=6,asetukset!$B$7-E530,IF(K530=6,asetukset!$B$7-E530,IF(K530=6,asetukset!$B$7-E530,"")))))</f>
        <v/>
      </c>
      <c r="R530" s="19" t="str">
        <f t="shared" si="11"/>
        <v/>
      </c>
      <c r="S530" s="19" t="str">
        <f t="shared" si="12"/>
        <v/>
      </c>
      <c r="T530" s="21" t="str">
        <f>IF(A530="","",IF(SUMIFS($M$2:M530,$I$2:I530,I530,$A$2:A530,A530)&lt;=asetukset!$B$2,"",SUMIFS($M$2:M530,$I$2:I530,I530,$A$2:A530,A530)-asetukset!$B$2))</f>
        <v/>
      </c>
    </row>
    <row r="531">
      <c r="A531" s="32"/>
      <c r="B531" s="26"/>
      <c r="C531" s="26"/>
      <c r="D531" s="15">
        <f t="shared" si="2"/>
        <v>0</v>
      </c>
      <c r="E531" s="15">
        <f t="shared" si="3"/>
        <v>0</v>
      </c>
      <c r="F531" s="15">
        <f t="shared" si="4"/>
        <v>0</v>
      </c>
      <c r="G531" s="15">
        <f t="shared" si="5"/>
        <v>0</v>
      </c>
      <c r="H531" s="18" t="str">
        <f t="shared" si="6"/>
        <v/>
      </c>
      <c r="I531" s="18" t="str">
        <f t="shared" si="7"/>
        <v/>
      </c>
      <c r="J531" s="18" t="str">
        <f t="shared" si="8"/>
        <v>-</v>
      </c>
      <c r="K531" s="27" t="str">
        <f t="shared" ref="K531:L531" si="541">IF(A531="","",WEEKDAY(B531,2))</f>
        <v/>
      </c>
      <c r="L531" s="27" t="str">
        <f t="shared" si="541"/>
        <v/>
      </c>
      <c r="M531" s="20">
        <f t="shared" si="10"/>
        <v>0</v>
      </c>
      <c r="N531" s="20">
        <f t="shared" si="14"/>
        <v>0</v>
      </c>
      <c r="O531" s="21" t="str">
        <f>IF(A531="","",IF(G531&gt;=asetukset!$B$3,G531-asetukset!$B$3,IF(AND(G531-E531&lt;=asetukset!$B$4,E531&gt;=asetukset!$B$3),1-E531,IF(AND(G531-E531&lt;=asetukset!$B$4,E531&lt;=asetukset!$B$3),asetukset!$B$6,0))))</f>
        <v/>
      </c>
      <c r="P531" s="20">
        <f>IF(F531&gt;D531,G531-asetukset!$B$5,IF(AND(D531=F531,E531&lt;=asetukset!$B$6),G531-E531,0))</f>
        <v>0</v>
      </c>
      <c r="Q531" s="19" t="str">
        <f>IF(and(K531=6,E531&gt;asetukset!$B$7),"", IF(and(K531&lt;&gt;6,L531=6,G531&lt;asetukset!$B$7),G531,IF(K531=6,asetukset!$B$7-E531,IF(K531=6,asetukset!$B$7-E531,IF(K531=6,asetukset!$B$7-E531,"")))))</f>
        <v/>
      </c>
      <c r="R531" s="19" t="str">
        <f t="shared" si="11"/>
        <v/>
      </c>
      <c r="S531" s="19" t="str">
        <f t="shared" si="12"/>
        <v/>
      </c>
      <c r="T531" s="21" t="str">
        <f>IF(A531="","",IF(SUMIFS($M$2:M531,$I$2:I531,I531,$A$2:A531,A531)&lt;=asetukset!$B$2,"",SUMIFS($M$2:M531,$I$2:I531,I531,$A$2:A531,A531)-asetukset!$B$2))</f>
        <v/>
      </c>
    </row>
    <row r="532">
      <c r="A532" s="32"/>
      <c r="B532" s="26"/>
      <c r="C532" s="26"/>
      <c r="D532" s="15">
        <f t="shared" si="2"/>
        <v>0</v>
      </c>
      <c r="E532" s="15">
        <f t="shared" si="3"/>
        <v>0</v>
      </c>
      <c r="F532" s="15">
        <f t="shared" si="4"/>
        <v>0</v>
      </c>
      <c r="G532" s="15">
        <f t="shared" si="5"/>
        <v>0</v>
      </c>
      <c r="H532" s="18" t="str">
        <f t="shared" si="6"/>
        <v/>
      </c>
      <c r="I532" s="18" t="str">
        <f t="shared" si="7"/>
        <v/>
      </c>
      <c r="J532" s="18" t="str">
        <f t="shared" si="8"/>
        <v>-</v>
      </c>
      <c r="K532" s="27" t="str">
        <f t="shared" ref="K532:L532" si="542">IF(A532="","",WEEKDAY(B532,2))</f>
        <v/>
      </c>
      <c r="L532" s="27" t="str">
        <f t="shared" si="542"/>
        <v/>
      </c>
      <c r="M532" s="20">
        <f t="shared" si="10"/>
        <v>0</v>
      </c>
      <c r="N532" s="20">
        <f t="shared" si="14"/>
        <v>0</v>
      </c>
      <c r="O532" s="21" t="str">
        <f>IF(A532="","",IF(G532&gt;=asetukset!$B$3,G532-asetukset!$B$3,IF(AND(G532-E532&lt;=asetukset!$B$4,E532&gt;=asetukset!$B$3),1-E532,IF(AND(G532-E532&lt;=asetukset!$B$4,E532&lt;=asetukset!$B$3),asetukset!$B$6,0))))</f>
        <v/>
      </c>
      <c r="P532" s="20">
        <f>IF(F532&gt;D532,G532-asetukset!$B$5,IF(AND(D532=F532,E532&lt;=asetukset!$B$6),G532-E532,0))</f>
        <v>0</v>
      </c>
      <c r="Q532" s="19" t="str">
        <f>IF(and(K532=6,E532&gt;asetukset!$B$7),"", IF(and(K532&lt;&gt;6,L532=6,G532&lt;asetukset!$B$7),G532,IF(K532=6,asetukset!$B$7-E532,IF(K532=6,asetukset!$B$7-E532,IF(K532=6,asetukset!$B$7-E532,"")))))</f>
        <v/>
      </c>
      <c r="R532" s="19" t="str">
        <f t="shared" si="11"/>
        <v/>
      </c>
      <c r="S532" s="19" t="str">
        <f t="shared" si="12"/>
        <v/>
      </c>
      <c r="T532" s="21" t="str">
        <f>IF(A532="","",IF(SUMIFS($M$2:M532,$I$2:I532,I532,$A$2:A532,A532)&lt;=asetukset!$B$2,"",SUMIFS($M$2:M532,$I$2:I532,I532,$A$2:A532,A532)-asetukset!$B$2))</f>
        <v/>
      </c>
    </row>
    <row r="533">
      <c r="A533" s="32"/>
      <c r="B533" s="26"/>
      <c r="C533" s="26"/>
      <c r="D533" s="15">
        <f t="shared" si="2"/>
        <v>0</v>
      </c>
      <c r="E533" s="15">
        <f t="shared" si="3"/>
        <v>0</v>
      </c>
      <c r="F533" s="15">
        <f t="shared" si="4"/>
        <v>0</v>
      </c>
      <c r="G533" s="15">
        <f t="shared" si="5"/>
        <v>0</v>
      </c>
      <c r="H533" s="18" t="str">
        <f t="shared" si="6"/>
        <v/>
      </c>
      <c r="I533" s="18" t="str">
        <f t="shared" si="7"/>
        <v/>
      </c>
      <c r="J533" s="18" t="str">
        <f t="shared" si="8"/>
        <v>-</v>
      </c>
      <c r="K533" s="27" t="str">
        <f t="shared" ref="K533:L533" si="543">IF(A533="","",WEEKDAY(B533,2))</f>
        <v/>
      </c>
      <c r="L533" s="27" t="str">
        <f t="shared" si="543"/>
        <v/>
      </c>
      <c r="M533" s="20">
        <f t="shared" si="10"/>
        <v>0</v>
      </c>
      <c r="N533" s="20">
        <f t="shared" si="14"/>
        <v>0</v>
      </c>
      <c r="O533" s="21" t="str">
        <f>IF(A533="","",IF(G533&gt;=asetukset!$B$3,G533-asetukset!$B$3,IF(AND(G533-E533&lt;=asetukset!$B$4,E533&gt;=asetukset!$B$3),1-E533,IF(AND(G533-E533&lt;=asetukset!$B$4,E533&lt;=asetukset!$B$3),asetukset!$B$6,0))))</f>
        <v/>
      </c>
      <c r="P533" s="20">
        <f>IF(F533&gt;D533,G533-asetukset!$B$5,IF(AND(D533=F533,E533&lt;=asetukset!$B$6),G533-E533,0))</f>
        <v>0</v>
      </c>
      <c r="Q533" s="19" t="str">
        <f>IF(and(K533=6,E533&gt;asetukset!$B$7),"", IF(and(K533&lt;&gt;6,L533=6,G533&lt;asetukset!$B$7),G533,IF(K533=6,asetukset!$B$7-E533,IF(K533=6,asetukset!$B$7-E533,IF(K533=6,asetukset!$B$7-E533,"")))))</f>
        <v/>
      </c>
      <c r="R533" s="19" t="str">
        <f t="shared" si="11"/>
        <v/>
      </c>
      <c r="S533" s="19" t="str">
        <f t="shared" si="12"/>
        <v/>
      </c>
      <c r="T533" s="21" t="str">
        <f>IF(A533="","",IF(SUMIFS($M$2:M533,$I$2:I533,I533,$A$2:A533,A533)&lt;=asetukset!$B$2,"",SUMIFS($M$2:M533,$I$2:I533,I533,$A$2:A533,A533)-asetukset!$B$2))</f>
        <v/>
      </c>
    </row>
    <row r="534">
      <c r="A534" s="32"/>
      <c r="B534" s="26"/>
      <c r="C534" s="26"/>
      <c r="D534" s="15">
        <f t="shared" si="2"/>
        <v>0</v>
      </c>
      <c r="E534" s="15">
        <f t="shared" si="3"/>
        <v>0</v>
      </c>
      <c r="F534" s="15">
        <f t="shared" si="4"/>
        <v>0</v>
      </c>
      <c r="G534" s="15">
        <f t="shared" si="5"/>
        <v>0</v>
      </c>
      <c r="H534" s="18" t="str">
        <f t="shared" si="6"/>
        <v/>
      </c>
      <c r="I534" s="18" t="str">
        <f t="shared" si="7"/>
        <v/>
      </c>
      <c r="J534" s="18" t="str">
        <f t="shared" si="8"/>
        <v>-</v>
      </c>
      <c r="K534" s="27" t="str">
        <f t="shared" ref="K534:L534" si="544">IF(A534="","",WEEKDAY(B534,2))</f>
        <v/>
      </c>
      <c r="L534" s="27" t="str">
        <f t="shared" si="544"/>
        <v/>
      </c>
      <c r="M534" s="20">
        <f t="shared" si="10"/>
        <v>0</v>
      </c>
      <c r="N534" s="20">
        <f t="shared" si="14"/>
        <v>0</v>
      </c>
      <c r="O534" s="21" t="str">
        <f>IF(A534="","",IF(G534&gt;=asetukset!$B$3,G534-asetukset!$B$3,IF(AND(G534-E534&lt;=asetukset!$B$4,E534&gt;=asetukset!$B$3),1-E534,IF(AND(G534-E534&lt;=asetukset!$B$4,E534&lt;=asetukset!$B$3),asetukset!$B$6,0))))</f>
        <v/>
      </c>
      <c r="P534" s="20">
        <f>IF(F534&gt;D534,G534-asetukset!$B$5,IF(AND(D534=F534,E534&lt;=asetukset!$B$6),G534-E534,0))</f>
        <v>0</v>
      </c>
      <c r="Q534" s="19" t="str">
        <f>IF(and(K534=6,E534&gt;asetukset!$B$7),"", IF(and(K534&lt;&gt;6,L534=6,G534&lt;asetukset!$B$7),G534,IF(K534=6,asetukset!$B$7-E534,IF(K534=6,asetukset!$B$7-E534,IF(K534=6,asetukset!$B$7-E534,"")))))</f>
        <v/>
      </c>
      <c r="R534" s="19" t="str">
        <f t="shared" si="11"/>
        <v/>
      </c>
      <c r="S534" s="19" t="str">
        <f t="shared" si="12"/>
        <v/>
      </c>
      <c r="T534" s="21" t="str">
        <f>IF(A534="","",IF(SUMIFS($M$2:M534,$I$2:I534,I534,$A$2:A534,A534)&lt;=asetukset!$B$2,"",SUMIFS($M$2:M534,$I$2:I534,I534,$A$2:A534,A534)-asetukset!$B$2))</f>
        <v/>
      </c>
    </row>
    <row r="535">
      <c r="A535" s="32"/>
      <c r="B535" s="26"/>
      <c r="C535" s="26"/>
      <c r="D535" s="15">
        <f t="shared" si="2"/>
        <v>0</v>
      </c>
      <c r="E535" s="15">
        <f t="shared" si="3"/>
        <v>0</v>
      </c>
      <c r="F535" s="15">
        <f t="shared" si="4"/>
        <v>0</v>
      </c>
      <c r="G535" s="15">
        <f t="shared" si="5"/>
        <v>0</v>
      </c>
      <c r="H535" s="18" t="str">
        <f t="shared" si="6"/>
        <v/>
      </c>
      <c r="I535" s="18" t="str">
        <f t="shared" si="7"/>
        <v/>
      </c>
      <c r="J535" s="18" t="str">
        <f t="shared" si="8"/>
        <v>-</v>
      </c>
      <c r="K535" s="27" t="str">
        <f t="shared" ref="K535:L535" si="545">IF(A535="","",WEEKDAY(B535,2))</f>
        <v/>
      </c>
      <c r="L535" s="27" t="str">
        <f t="shared" si="545"/>
        <v/>
      </c>
      <c r="M535" s="20">
        <f t="shared" si="10"/>
        <v>0</v>
      </c>
      <c r="N535" s="20">
        <f t="shared" si="14"/>
        <v>0</v>
      </c>
      <c r="O535" s="21" t="str">
        <f>IF(A535="","",IF(G535&gt;=asetukset!$B$3,G535-asetukset!$B$3,IF(AND(G535-E535&lt;=asetukset!$B$4,E535&gt;=asetukset!$B$3),1-E535,IF(AND(G535-E535&lt;=asetukset!$B$4,E535&lt;=asetukset!$B$3),asetukset!$B$6,0))))</f>
        <v/>
      </c>
      <c r="P535" s="20">
        <f>IF(F535&gt;D535,G535-asetukset!$B$5,IF(AND(D535=F535,E535&lt;=asetukset!$B$6),G535-E535,0))</f>
        <v>0</v>
      </c>
      <c r="Q535" s="19" t="str">
        <f>IF(and(K535=6,E535&gt;asetukset!$B$7),"", IF(and(K535&lt;&gt;6,L535=6,G535&lt;asetukset!$B$7),G535,IF(K535=6,asetukset!$B$7-E535,IF(K535=6,asetukset!$B$7-E535,IF(K535=6,asetukset!$B$7-E535,"")))))</f>
        <v/>
      </c>
      <c r="R535" s="19" t="str">
        <f t="shared" si="11"/>
        <v/>
      </c>
      <c r="S535" s="19" t="str">
        <f t="shared" si="12"/>
        <v/>
      </c>
      <c r="T535" s="21" t="str">
        <f>IF(A535="","",IF(SUMIFS($M$2:M535,$I$2:I535,I535,$A$2:A535,A535)&lt;=asetukset!$B$2,"",SUMIFS($M$2:M535,$I$2:I535,I535,$A$2:A535,A535)-asetukset!$B$2))</f>
        <v/>
      </c>
    </row>
    <row r="536">
      <c r="A536" s="32"/>
      <c r="B536" s="26"/>
      <c r="C536" s="26"/>
      <c r="D536" s="15">
        <f t="shared" si="2"/>
        <v>0</v>
      </c>
      <c r="E536" s="15">
        <f t="shared" si="3"/>
        <v>0</v>
      </c>
      <c r="F536" s="15">
        <f t="shared" si="4"/>
        <v>0</v>
      </c>
      <c r="G536" s="15">
        <f t="shared" si="5"/>
        <v>0</v>
      </c>
      <c r="H536" s="18" t="str">
        <f t="shared" si="6"/>
        <v/>
      </c>
      <c r="I536" s="18" t="str">
        <f t="shared" si="7"/>
        <v/>
      </c>
      <c r="J536" s="18" t="str">
        <f t="shared" si="8"/>
        <v>-</v>
      </c>
      <c r="K536" s="27" t="str">
        <f t="shared" ref="K536:L536" si="546">IF(A536="","",WEEKDAY(B536,2))</f>
        <v/>
      </c>
      <c r="L536" s="27" t="str">
        <f t="shared" si="546"/>
        <v/>
      </c>
      <c r="M536" s="20">
        <f t="shared" si="10"/>
        <v>0</v>
      </c>
      <c r="N536" s="20">
        <f t="shared" si="14"/>
        <v>0</v>
      </c>
      <c r="O536" s="21" t="str">
        <f>IF(A536="","",IF(G536&gt;=asetukset!$B$3,G536-asetukset!$B$3,IF(AND(G536-E536&lt;=asetukset!$B$4,E536&gt;=asetukset!$B$3),1-E536,IF(AND(G536-E536&lt;=asetukset!$B$4,E536&lt;=asetukset!$B$3),asetukset!$B$6,0))))</f>
        <v/>
      </c>
      <c r="P536" s="20">
        <f>IF(F536&gt;D536,G536-asetukset!$B$5,IF(AND(D536=F536,E536&lt;=asetukset!$B$6),G536-E536,0))</f>
        <v>0</v>
      </c>
      <c r="Q536" s="19" t="str">
        <f>IF(and(K536=6,E536&gt;asetukset!$B$7),"", IF(and(K536&lt;&gt;6,L536=6,G536&lt;asetukset!$B$7),G536,IF(K536=6,asetukset!$B$7-E536,IF(K536=6,asetukset!$B$7-E536,IF(K536=6,asetukset!$B$7-E536,"")))))</f>
        <v/>
      </c>
      <c r="R536" s="19" t="str">
        <f t="shared" si="11"/>
        <v/>
      </c>
      <c r="S536" s="19" t="str">
        <f t="shared" si="12"/>
        <v/>
      </c>
      <c r="T536" s="21" t="str">
        <f>IF(A536="","",IF(SUMIFS($M$2:M536,$I$2:I536,I536,$A$2:A536,A536)&lt;=asetukset!$B$2,"",SUMIFS($M$2:M536,$I$2:I536,I536,$A$2:A536,A536)-asetukset!$B$2))</f>
        <v/>
      </c>
    </row>
    <row r="537">
      <c r="A537" s="32"/>
      <c r="B537" s="26"/>
      <c r="C537" s="26"/>
      <c r="D537" s="15">
        <f t="shared" si="2"/>
        <v>0</v>
      </c>
      <c r="E537" s="15">
        <f t="shared" si="3"/>
        <v>0</v>
      </c>
      <c r="F537" s="15">
        <f t="shared" si="4"/>
        <v>0</v>
      </c>
      <c r="G537" s="15">
        <f t="shared" si="5"/>
        <v>0</v>
      </c>
      <c r="H537" s="18" t="str">
        <f t="shared" si="6"/>
        <v/>
      </c>
      <c r="I537" s="18" t="str">
        <f t="shared" si="7"/>
        <v/>
      </c>
      <c r="J537" s="18" t="str">
        <f t="shared" si="8"/>
        <v>-</v>
      </c>
      <c r="K537" s="27" t="str">
        <f t="shared" ref="K537:L537" si="547">IF(A537="","",WEEKDAY(B537,2))</f>
        <v/>
      </c>
      <c r="L537" s="27" t="str">
        <f t="shared" si="547"/>
        <v/>
      </c>
      <c r="M537" s="20">
        <f t="shared" si="10"/>
        <v>0</v>
      </c>
      <c r="N537" s="20">
        <f t="shared" si="14"/>
        <v>0</v>
      </c>
      <c r="O537" s="21" t="str">
        <f>IF(A537="","",IF(G537&gt;=asetukset!$B$3,G537-asetukset!$B$3,IF(AND(G537-E537&lt;=asetukset!$B$4,E537&gt;=asetukset!$B$3),1-E537,IF(AND(G537-E537&lt;=asetukset!$B$4,E537&lt;=asetukset!$B$3),asetukset!$B$6,0))))</f>
        <v/>
      </c>
      <c r="P537" s="20">
        <f>IF(F537&gt;D537,G537-asetukset!$B$5,IF(AND(D537=F537,E537&lt;=asetukset!$B$6),G537-E537,0))</f>
        <v>0</v>
      </c>
      <c r="Q537" s="19" t="str">
        <f>IF(and(K537=6,E537&gt;asetukset!$B$7),"", IF(and(K537&lt;&gt;6,L537=6,G537&lt;asetukset!$B$7),G537,IF(K537=6,asetukset!$B$7-E537,IF(K537=6,asetukset!$B$7-E537,IF(K537=6,asetukset!$B$7-E537,"")))))</f>
        <v/>
      </c>
      <c r="R537" s="19" t="str">
        <f t="shared" si="11"/>
        <v/>
      </c>
      <c r="S537" s="19" t="str">
        <f t="shared" si="12"/>
        <v/>
      </c>
      <c r="T537" s="21" t="str">
        <f>IF(A537="","",IF(SUMIFS($M$2:M537,$I$2:I537,I537,$A$2:A537,A537)&lt;=asetukset!$B$2,"",SUMIFS($M$2:M537,$I$2:I537,I537,$A$2:A537,A537)-asetukset!$B$2))</f>
        <v/>
      </c>
    </row>
    <row r="538">
      <c r="A538" s="32"/>
      <c r="B538" s="26"/>
      <c r="C538" s="26"/>
      <c r="D538" s="15">
        <f t="shared" si="2"/>
        <v>0</v>
      </c>
      <c r="E538" s="15">
        <f t="shared" si="3"/>
        <v>0</v>
      </c>
      <c r="F538" s="15">
        <f t="shared" si="4"/>
        <v>0</v>
      </c>
      <c r="G538" s="15">
        <f t="shared" si="5"/>
        <v>0</v>
      </c>
      <c r="H538" s="18" t="str">
        <f t="shared" si="6"/>
        <v/>
      </c>
      <c r="I538" s="18" t="str">
        <f t="shared" si="7"/>
        <v/>
      </c>
      <c r="J538" s="18" t="str">
        <f t="shared" si="8"/>
        <v>-</v>
      </c>
      <c r="K538" s="27" t="str">
        <f t="shared" ref="K538:L538" si="548">IF(A538="","",WEEKDAY(B538,2))</f>
        <v/>
      </c>
      <c r="L538" s="27" t="str">
        <f t="shared" si="548"/>
        <v/>
      </c>
      <c r="M538" s="20">
        <f t="shared" si="10"/>
        <v>0</v>
      </c>
      <c r="N538" s="20">
        <f t="shared" si="14"/>
        <v>0</v>
      </c>
      <c r="O538" s="21" t="str">
        <f>IF(A538="","",IF(G538&gt;=asetukset!$B$3,G538-asetukset!$B$3,IF(AND(G538-E538&lt;=asetukset!$B$4,E538&gt;=asetukset!$B$3),1-E538,IF(AND(G538-E538&lt;=asetukset!$B$4,E538&lt;=asetukset!$B$3),asetukset!$B$6,0))))</f>
        <v/>
      </c>
      <c r="P538" s="20">
        <f>IF(F538&gt;D538,G538-asetukset!$B$5,IF(AND(D538=F538,E538&lt;=asetukset!$B$6),G538-E538,0))</f>
        <v>0</v>
      </c>
      <c r="Q538" s="19" t="str">
        <f>IF(and(K538=6,E538&gt;asetukset!$B$7),"", IF(and(K538&lt;&gt;6,L538=6,G538&lt;asetukset!$B$7),G538,IF(K538=6,asetukset!$B$7-E538,IF(K538=6,asetukset!$B$7-E538,IF(K538=6,asetukset!$B$7-E538,"")))))</f>
        <v/>
      </c>
      <c r="R538" s="19" t="str">
        <f t="shared" si="11"/>
        <v/>
      </c>
      <c r="S538" s="19" t="str">
        <f t="shared" si="12"/>
        <v/>
      </c>
      <c r="T538" s="21" t="str">
        <f>IF(A538="","",IF(SUMIFS($M$2:M538,$I$2:I538,I538,$A$2:A538,A538)&lt;=asetukset!$B$2,"",SUMIFS($M$2:M538,$I$2:I538,I538,$A$2:A538,A538)-asetukset!$B$2))</f>
        <v/>
      </c>
    </row>
    <row r="539">
      <c r="A539" s="32"/>
      <c r="B539" s="26"/>
      <c r="C539" s="26"/>
      <c r="D539" s="15">
        <f t="shared" si="2"/>
        <v>0</v>
      </c>
      <c r="E539" s="15">
        <f t="shared" si="3"/>
        <v>0</v>
      </c>
      <c r="F539" s="15">
        <f t="shared" si="4"/>
        <v>0</v>
      </c>
      <c r="G539" s="15">
        <f t="shared" si="5"/>
        <v>0</v>
      </c>
      <c r="H539" s="18" t="str">
        <f t="shared" si="6"/>
        <v/>
      </c>
      <c r="I539" s="18" t="str">
        <f t="shared" si="7"/>
        <v/>
      </c>
      <c r="J539" s="18" t="str">
        <f t="shared" si="8"/>
        <v>-</v>
      </c>
      <c r="K539" s="27" t="str">
        <f t="shared" ref="K539:L539" si="549">IF(A539="","",WEEKDAY(B539,2))</f>
        <v/>
      </c>
      <c r="L539" s="27" t="str">
        <f t="shared" si="549"/>
        <v/>
      </c>
      <c r="M539" s="20">
        <f t="shared" si="10"/>
        <v>0</v>
      </c>
      <c r="N539" s="20">
        <f t="shared" si="14"/>
        <v>0</v>
      </c>
      <c r="O539" s="21" t="str">
        <f>IF(A539="","",IF(G539&gt;=asetukset!$B$3,G539-asetukset!$B$3,IF(AND(G539-E539&lt;=asetukset!$B$4,E539&gt;=asetukset!$B$3),1-E539,IF(AND(G539-E539&lt;=asetukset!$B$4,E539&lt;=asetukset!$B$3),asetukset!$B$6,0))))</f>
        <v/>
      </c>
      <c r="P539" s="20">
        <f>IF(F539&gt;D539,G539-asetukset!$B$5,IF(AND(D539=F539,E539&lt;=asetukset!$B$6),G539-E539,0))</f>
        <v>0</v>
      </c>
      <c r="Q539" s="19" t="str">
        <f>IF(and(K539=6,E539&gt;asetukset!$B$7),"", IF(and(K539&lt;&gt;6,L539=6,G539&lt;asetukset!$B$7),G539,IF(K539=6,asetukset!$B$7-E539,IF(K539=6,asetukset!$B$7-E539,IF(K539=6,asetukset!$B$7-E539,"")))))</f>
        <v/>
      </c>
      <c r="R539" s="19" t="str">
        <f t="shared" si="11"/>
        <v/>
      </c>
      <c r="S539" s="19" t="str">
        <f t="shared" si="12"/>
        <v/>
      </c>
      <c r="T539" s="21" t="str">
        <f>IF(A539="","",IF(SUMIFS($M$2:M539,$I$2:I539,I539,$A$2:A539,A539)&lt;=asetukset!$B$2,"",SUMIFS($M$2:M539,$I$2:I539,I539,$A$2:A539,A539)-asetukset!$B$2))</f>
        <v/>
      </c>
    </row>
    <row r="540">
      <c r="A540" s="32"/>
      <c r="B540" s="26"/>
      <c r="C540" s="26"/>
      <c r="D540" s="15">
        <f t="shared" si="2"/>
        <v>0</v>
      </c>
      <c r="E540" s="15">
        <f t="shared" si="3"/>
        <v>0</v>
      </c>
      <c r="F540" s="15">
        <f t="shared" si="4"/>
        <v>0</v>
      </c>
      <c r="G540" s="15">
        <f t="shared" si="5"/>
        <v>0</v>
      </c>
      <c r="H540" s="18" t="str">
        <f t="shared" si="6"/>
        <v/>
      </c>
      <c r="I540" s="18" t="str">
        <f t="shared" si="7"/>
        <v/>
      </c>
      <c r="J540" s="18" t="str">
        <f t="shared" si="8"/>
        <v>-</v>
      </c>
      <c r="K540" s="27" t="str">
        <f t="shared" ref="K540:L540" si="550">IF(A540="","",WEEKDAY(B540,2))</f>
        <v/>
      </c>
      <c r="L540" s="27" t="str">
        <f t="shared" si="550"/>
        <v/>
      </c>
      <c r="M540" s="20">
        <f t="shared" si="10"/>
        <v>0</v>
      </c>
      <c r="N540" s="20">
        <f t="shared" si="14"/>
        <v>0</v>
      </c>
      <c r="O540" s="21" t="str">
        <f>IF(A540="","",IF(G540&gt;=asetukset!$B$3,G540-asetukset!$B$3,IF(AND(G540-E540&lt;=asetukset!$B$4,E540&gt;=asetukset!$B$3),1-E540,IF(AND(G540-E540&lt;=asetukset!$B$4,E540&lt;=asetukset!$B$3),asetukset!$B$6,0))))</f>
        <v/>
      </c>
      <c r="P540" s="20">
        <f>IF(F540&gt;D540,G540-asetukset!$B$5,IF(AND(D540=F540,E540&lt;=asetukset!$B$6),G540-E540,0))</f>
        <v>0</v>
      </c>
      <c r="Q540" s="19" t="str">
        <f>IF(and(K540=6,E540&gt;asetukset!$B$7),"", IF(and(K540&lt;&gt;6,L540=6,G540&lt;asetukset!$B$7),G540,IF(K540=6,asetukset!$B$7-E540,IF(K540=6,asetukset!$B$7-E540,IF(K540=6,asetukset!$B$7-E540,"")))))</f>
        <v/>
      </c>
      <c r="R540" s="19" t="str">
        <f t="shared" si="11"/>
        <v/>
      </c>
      <c r="S540" s="19" t="str">
        <f t="shared" si="12"/>
        <v/>
      </c>
      <c r="T540" s="21" t="str">
        <f>IF(A540="","",IF(SUMIFS($M$2:M540,$I$2:I540,I540,$A$2:A540,A540)&lt;=asetukset!$B$2,"",SUMIFS($M$2:M540,$I$2:I540,I540,$A$2:A540,A540)-asetukset!$B$2))</f>
        <v/>
      </c>
    </row>
    <row r="541">
      <c r="A541" s="32"/>
      <c r="B541" s="26"/>
      <c r="C541" s="26"/>
      <c r="D541" s="15">
        <f t="shared" si="2"/>
        <v>0</v>
      </c>
      <c r="E541" s="15">
        <f t="shared" si="3"/>
        <v>0</v>
      </c>
      <c r="F541" s="15">
        <f t="shared" si="4"/>
        <v>0</v>
      </c>
      <c r="G541" s="15">
        <f t="shared" si="5"/>
        <v>0</v>
      </c>
      <c r="H541" s="18" t="str">
        <f t="shared" si="6"/>
        <v/>
      </c>
      <c r="I541" s="18" t="str">
        <f t="shared" si="7"/>
        <v/>
      </c>
      <c r="J541" s="18" t="str">
        <f t="shared" si="8"/>
        <v>-</v>
      </c>
      <c r="K541" s="27" t="str">
        <f t="shared" ref="K541:L541" si="551">IF(A541="","",WEEKDAY(B541,2))</f>
        <v/>
      </c>
      <c r="L541" s="27" t="str">
        <f t="shared" si="551"/>
        <v/>
      </c>
      <c r="M541" s="20">
        <f t="shared" si="10"/>
        <v>0</v>
      </c>
      <c r="N541" s="20">
        <f t="shared" si="14"/>
        <v>0</v>
      </c>
      <c r="O541" s="21" t="str">
        <f>IF(A541="","",IF(G541&gt;=asetukset!$B$3,G541-asetukset!$B$3,IF(AND(G541-E541&lt;=asetukset!$B$4,E541&gt;=asetukset!$B$3),1-E541,IF(AND(G541-E541&lt;=asetukset!$B$4,E541&lt;=asetukset!$B$3),asetukset!$B$6,0))))</f>
        <v/>
      </c>
      <c r="P541" s="20">
        <f>IF(F541&gt;D541,G541-asetukset!$B$5,IF(AND(D541=F541,E541&lt;=asetukset!$B$6),G541-E541,0))</f>
        <v>0</v>
      </c>
      <c r="Q541" s="19" t="str">
        <f>IF(and(K541=6,E541&gt;asetukset!$B$7),"", IF(and(K541&lt;&gt;6,L541=6,G541&lt;asetukset!$B$7),G541,IF(K541=6,asetukset!$B$7-E541,IF(K541=6,asetukset!$B$7-E541,IF(K541=6,asetukset!$B$7-E541,"")))))</f>
        <v/>
      </c>
      <c r="R541" s="19" t="str">
        <f t="shared" si="11"/>
        <v/>
      </c>
      <c r="S541" s="19" t="str">
        <f t="shared" si="12"/>
        <v/>
      </c>
      <c r="T541" s="21" t="str">
        <f>IF(A541="","",IF(SUMIFS($M$2:M541,$I$2:I541,I541,$A$2:A541,A541)&lt;=asetukset!$B$2,"",SUMIFS($M$2:M541,$I$2:I541,I541,$A$2:A541,A541)-asetukset!$B$2))</f>
        <v/>
      </c>
    </row>
    <row r="542">
      <c r="A542" s="32"/>
      <c r="B542" s="26"/>
      <c r="C542" s="26"/>
      <c r="D542" s="15">
        <f t="shared" si="2"/>
        <v>0</v>
      </c>
      <c r="E542" s="15">
        <f t="shared" si="3"/>
        <v>0</v>
      </c>
      <c r="F542" s="15">
        <f t="shared" si="4"/>
        <v>0</v>
      </c>
      <c r="G542" s="15">
        <f t="shared" si="5"/>
        <v>0</v>
      </c>
      <c r="H542" s="18" t="str">
        <f t="shared" si="6"/>
        <v/>
      </c>
      <c r="I542" s="18" t="str">
        <f t="shared" si="7"/>
        <v/>
      </c>
      <c r="J542" s="18" t="str">
        <f t="shared" si="8"/>
        <v>-</v>
      </c>
      <c r="K542" s="27" t="str">
        <f t="shared" ref="K542:L542" si="552">IF(A542="","",WEEKDAY(B542,2))</f>
        <v/>
      </c>
      <c r="L542" s="27" t="str">
        <f t="shared" si="552"/>
        <v/>
      </c>
      <c r="M542" s="20">
        <f t="shared" si="10"/>
        <v>0</v>
      </c>
      <c r="N542" s="20">
        <f t="shared" si="14"/>
        <v>0</v>
      </c>
      <c r="O542" s="21" t="str">
        <f>IF(A542="","",IF(G542&gt;=asetukset!$B$3,G542-asetukset!$B$3,IF(AND(G542-E542&lt;=asetukset!$B$4,E542&gt;=asetukset!$B$3),1-E542,IF(AND(G542-E542&lt;=asetukset!$B$4,E542&lt;=asetukset!$B$3),asetukset!$B$6,0))))</f>
        <v/>
      </c>
      <c r="P542" s="20">
        <f>IF(F542&gt;D542,G542-asetukset!$B$5,IF(AND(D542=F542,E542&lt;=asetukset!$B$6),G542-E542,0))</f>
        <v>0</v>
      </c>
      <c r="Q542" s="19" t="str">
        <f>IF(and(K542=6,E542&gt;asetukset!$B$7),"", IF(and(K542&lt;&gt;6,L542=6,G542&lt;asetukset!$B$7),G542,IF(K542=6,asetukset!$B$7-E542,IF(K542=6,asetukset!$B$7-E542,IF(K542=6,asetukset!$B$7-E542,"")))))</f>
        <v/>
      </c>
      <c r="R542" s="19" t="str">
        <f t="shared" si="11"/>
        <v/>
      </c>
      <c r="S542" s="19" t="str">
        <f t="shared" si="12"/>
        <v/>
      </c>
      <c r="T542" s="21" t="str">
        <f>IF(A542="","",IF(SUMIFS($M$2:M542,$I$2:I542,I542,$A$2:A542,A542)&lt;=asetukset!$B$2,"",SUMIFS($M$2:M542,$I$2:I542,I542,$A$2:A542,A542)-asetukset!$B$2))</f>
        <v/>
      </c>
    </row>
    <row r="543">
      <c r="A543" s="32"/>
      <c r="B543" s="26"/>
      <c r="C543" s="26"/>
      <c r="D543" s="15">
        <f t="shared" si="2"/>
        <v>0</v>
      </c>
      <c r="E543" s="15">
        <f t="shared" si="3"/>
        <v>0</v>
      </c>
      <c r="F543" s="15">
        <f t="shared" si="4"/>
        <v>0</v>
      </c>
      <c r="G543" s="15">
        <f t="shared" si="5"/>
        <v>0</v>
      </c>
      <c r="H543" s="18" t="str">
        <f t="shared" si="6"/>
        <v/>
      </c>
      <c r="I543" s="18" t="str">
        <f t="shared" si="7"/>
        <v/>
      </c>
      <c r="J543" s="18" t="str">
        <f t="shared" si="8"/>
        <v>-</v>
      </c>
      <c r="K543" s="27" t="str">
        <f t="shared" ref="K543:L543" si="553">IF(A543="","",WEEKDAY(B543,2))</f>
        <v/>
      </c>
      <c r="L543" s="27" t="str">
        <f t="shared" si="553"/>
        <v/>
      </c>
      <c r="M543" s="20">
        <f t="shared" si="10"/>
        <v>0</v>
      </c>
      <c r="N543" s="20">
        <f t="shared" si="14"/>
        <v>0</v>
      </c>
      <c r="O543" s="21" t="str">
        <f>IF(A543="","",IF(G543&gt;=asetukset!$B$3,G543-asetukset!$B$3,IF(AND(G543-E543&lt;=asetukset!$B$4,E543&gt;=asetukset!$B$3),1-E543,IF(AND(G543-E543&lt;=asetukset!$B$4,E543&lt;=asetukset!$B$3),asetukset!$B$6,0))))</f>
        <v/>
      </c>
      <c r="P543" s="20">
        <f>IF(F543&gt;D543,G543-asetukset!$B$5,IF(AND(D543=F543,E543&lt;=asetukset!$B$6),G543-E543,0))</f>
        <v>0</v>
      </c>
      <c r="Q543" s="19" t="str">
        <f>IF(and(K543=6,E543&gt;asetukset!$B$7),"", IF(and(K543&lt;&gt;6,L543=6,G543&lt;asetukset!$B$7),G543,IF(K543=6,asetukset!$B$7-E543,IF(K543=6,asetukset!$B$7-E543,IF(K543=6,asetukset!$B$7-E543,"")))))</f>
        <v/>
      </c>
      <c r="R543" s="19" t="str">
        <f t="shared" si="11"/>
        <v/>
      </c>
      <c r="S543" s="19" t="str">
        <f t="shared" si="12"/>
        <v/>
      </c>
      <c r="T543" s="21" t="str">
        <f>IF(A543="","",IF(SUMIFS($M$2:M543,$I$2:I543,I543,$A$2:A543,A543)&lt;=asetukset!$B$2,"",SUMIFS($M$2:M543,$I$2:I543,I543,$A$2:A543,A543)-asetukset!$B$2))</f>
        <v/>
      </c>
    </row>
    <row r="544">
      <c r="A544" s="32"/>
      <c r="B544" s="26"/>
      <c r="C544" s="26"/>
      <c r="D544" s="15">
        <f t="shared" si="2"/>
        <v>0</v>
      </c>
      <c r="E544" s="15">
        <f t="shared" si="3"/>
        <v>0</v>
      </c>
      <c r="F544" s="15">
        <f t="shared" si="4"/>
        <v>0</v>
      </c>
      <c r="G544" s="15">
        <f t="shared" si="5"/>
        <v>0</v>
      </c>
      <c r="H544" s="18" t="str">
        <f t="shared" si="6"/>
        <v/>
      </c>
      <c r="I544" s="18" t="str">
        <f t="shared" si="7"/>
        <v/>
      </c>
      <c r="J544" s="18" t="str">
        <f t="shared" si="8"/>
        <v>-</v>
      </c>
      <c r="K544" s="27" t="str">
        <f t="shared" ref="K544:L544" si="554">IF(A544="","",WEEKDAY(B544,2))</f>
        <v/>
      </c>
      <c r="L544" s="27" t="str">
        <f t="shared" si="554"/>
        <v/>
      </c>
      <c r="M544" s="20">
        <f t="shared" si="10"/>
        <v>0</v>
      </c>
      <c r="N544" s="20">
        <f t="shared" si="14"/>
        <v>0</v>
      </c>
      <c r="O544" s="21" t="str">
        <f>IF(A544="","",IF(G544&gt;=asetukset!$B$3,G544-asetukset!$B$3,IF(AND(G544-E544&lt;=asetukset!$B$4,E544&gt;=asetukset!$B$3),1-E544,IF(AND(G544-E544&lt;=asetukset!$B$4,E544&lt;=asetukset!$B$3),asetukset!$B$6,0))))</f>
        <v/>
      </c>
      <c r="P544" s="20">
        <f>IF(F544&gt;D544,G544-asetukset!$B$5,IF(AND(D544=F544,E544&lt;=asetukset!$B$6),G544-E544,0))</f>
        <v>0</v>
      </c>
      <c r="Q544" s="19" t="str">
        <f>IF(and(K544=6,E544&gt;asetukset!$B$7),"", IF(and(K544&lt;&gt;6,L544=6,G544&lt;asetukset!$B$7),G544,IF(K544=6,asetukset!$B$7-E544,IF(K544=6,asetukset!$B$7-E544,IF(K544=6,asetukset!$B$7-E544,"")))))</f>
        <v/>
      </c>
      <c r="R544" s="19" t="str">
        <f t="shared" si="11"/>
        <v/>
      </c>
      <c r="S544" s="19" t="str">
        <f t="shared" si="12"/>
        <v/>
      </c>
      <c r="T544" s="21" t="str">
        <f>IF(A544="","",IF(SUMIFS($M$2:M544,$I$2:I544,I544,$A$2:A544,A544)&lt;=asetukset!$B$2,"",SUMIFS($M$2:M544,$I$2:I544,I544,$A$2:A544,A544)-asetukset!$B$2))</f>
        <v/>
      </c>
    </row>
    <row r="545">
      <c r="A545" s="32"/>
      <c r="B545" s="26"/>
      <c r="C545" s="26"/>
      <c r="D545" s="15">
        <f t="shared" si="2"/>
        <v>0</v>
      </c>
      <c r="E545" s="15">
        <f t="shared" si="3"/>
        <v>0</v>
      </c>
      <c r="F545" s="15">
        <f t="shared" si="4"/>
        <v>0</v>
      </c>
      <c r="G545" s="15">
        <f t="shared" si="5"/>
        <v>0</v>
      </c>
      <c r="H545" s="18" t="str">
        <f t="shared" si="6"/>
        <v/>
      </c>
      <c r="I545" s="18" t="str">
        <f t="shared" si="7"/>
        <v/>
      </c>
      <c r="J545" s="18" t="str">
        <f t="shared" si="8"/>
        <v>-</v>
      </c>
      <c r="K545" s="27" t="str">
        <f t="shared" ref="K545:L545" si="555">IF(A545="","",WEEKDAY(B545,2))</f>
        <v/>
      </c>
      <c r="L545" s="27" t="str">
        <f t="shared" si="555"/>
        <v/>
      </c>
      <c r="M545" s="20">
        <f t="shared" si="10"/>
        <v>0</v>
      </c>
      <c r="N545" s="20">
        <f t="shared" si="14"/>
        <v>0</v>
      </c>
      <c r="O545" s="21" t="str">
        <f>IF(A545="","",IF(G545&gt;=asetukset!$B$3,G545-asetukset!$B$3,IF(AND(G545-E545&lt;=asetukset!$B$4,E545&gt;=asetukset!$B$3),1-E545,IF(AND(G545-E545&lt;=asetukset!$B$4,E545&lt;=asetukset!$B$3),asetukset!$B$6,0))))</f>
        <v/>
      </c>
      <c r="P545" s="20">
        <f>IF(F545&gt;D545,G545-asetukset!$B$5,IF(AND(D545=F545,E545&lt;=asetukset!$B$6),G545-E545,0))</f>
        <v>0</v>
      </c>
      <c r="Q545" s="19" t="str">
        <f>IF(and(K545=6,E545&gt;asetukset!$B$7),"", IF(and(K545&lt;&gt;6,L545=6,G545&lt;asetukset!$B$7),G545,IF(K545=6,asetukset!$B$7-E545,IF(K545=6,asetukset!$B$7-E545,IF(K545=6,asetukset!$B$7-E545,"")))))</f>
        <v/>
      </c>
      <c r="R545" s="19" t="str">
        <f t="shared" si="11"/>
        <v/>
      </c>
      <c r="S545" s="19" t="str">
        <f t="shared" si="12"/>
        <v/>
      </c>
      <c r="T545" s="21" t="str">
        <f>IF(A545="","",IF(SUMIFS($M$2:M545,$I$2:I545,I545,$A$2:A545,A545)&lt;=asetukset!$B$2,"",SUMIFS($M$2:M545,$I$2:I545,I545,$A$2:A545,A545)-asetukset!$B$2))</f>
        <v/>
      </c>
    </row>
    <row r="546">
      <c r="A546" s="32"/>
      <c r="B546" s="26"/>
      <c r="C546" s="26"/>
      <c r="D546" s="15">
        <f t="shared" si="2"/>
        <v>0</v>
      </c>
      <c r="E546" s="15">
        <f t="shared" si="3"/>
        <v>0</v>
      </c>
      <c r="F546" s="15">
        <f t="shared" si="4"/>
        <v>0</v>
      </c>
      <c r="G546" s="15">
        <f t="shared" si="5"/>
        <v>0</v>
      </c>
      <c r="H546" s="18" t="str">
        <f t="shared" si="6"/>
        <v/>
      </c>
      <c r="I546" s="18" t="str">
        <f t="shared" si="7"/>
        <v/>
      </c>
      <c r="J546" s="18" t="str">
        <f t="shared" si="8"/>
        <v>-</v>
      </c>
      <c r="K546" s="27" t="str">
        <f t="shared" ref="K546:L546" si="556">IF(A546="","",WEEKDAY(B546,2))</f>
        <v/>
      </c>
      <c r="L546" s="27" t="str">
        <f t="shared" si="556"/>
        <v/>
      </c>
      <c r="M546" s="20">
        <f t="shared" si="10"/>
        <v>0</v>
      </c>
      <c r="N546" s="20">
        <f t="shared" si="14"/>
        <v>0</v>
      </c>
      <c r="O546" s="21" t="str">
        <f>IF(A546="","",IF(G546&gt;=asetukset!$B$3,G546-asetukset!$B$3,IF(AND(G546-E546&lt;=asetukset!$B$4,E546&gt;=asetukset!$B$3),1-E546,IF(AND(G546-E546&lt;=asetukset!$B$4,E546&lt;=asetukset!$B$3),asetukset!$B$6,0))))</f>
        <v/>
      </c>
      <c r="P546" s="20">
        <f>IF(F546&gt;D546,G546-asetukset!$B$5,IF(AND(D546=F546,E546&lt;=asetukset!$B$6),G546-E546,0))</f>
        <v>0</v>
      </c>
      <c r="Q546" s="19" t="str">
        <f>IF(and(K546=6,E546&gt;asetukset!$B$7),"", IF(and(K546&lt;&gt;6,L546=6,G546&lt;asetukset!$B$7),G546,IF(K546=6,asetukset!$B$7-E546,IF(K546=6,asetukset!$B$7-E546,IF(K546=6,asetukset!$B$7-E546,"")))))</f>
        <v/>
      </c>
      <c r="R546" s="19" t="str">
        <f t="shared" si="11"/>
        <v/>
      </c>
      <c r="S546" s="19" t="str">
        <f t="shared" si="12"/>
        <v/>
      </c>
      <c r="T546" s="21" t="str">
        <f>IF(A546="","",IF(SUMIFS($M$2:M546,$I$2:I546,I546,$A$2:A546,A546)&lt;=asetukset!$B$2,"",SUMIFS($M$2:M546,$I$2:I546,I546,$A$2:A546,A546)-asetukset!$B$2))</f>
        <v/>
      </c>
    </row>
    <row r="547">
      <c r="A547" s="32"/>
      <c r="B547" s="26"/>
      <c r="C547" s="26"/>
      <c r="D547" s="15">
        <f t="shared" si="2"/>
        <v>0</v>
      </c>
      <c r="E547" s="15">
        <f t="shared" si="3"/>
        <v>0</v>
      </c>
      <c r="F547" s="15">
        <f t="shared" si="4"/>
        <v>0</v>
      </c>
      <c r="G547" s="15">
        <f t="shared" si="5"/>
        <v>0</v>
      </c>
      <c r="H547" s="18" t="str">
        <f t="shared" si="6"/>
        <v/>
      </c>
      <c r="I547" s="18" t="str">
        <f t="shared" si="7"/>
        <v/>
      </c>
      <c r="J547" s="18" t="str">
        <f t="shared" si="8"/>
        <v>-</v>
      </c>
      <c r="K547" s="27" t="str">
        <f t="shared" ref="K547:L547" si="557">IF(A547="","",WEEKDAY(B547,2))</f>
        <v/>
      </c>
      <c r="L547" s="27" t="str">
        <f t="shared" si="557"/>
        <v/>
      </c>
      <c r="M547" s="20">
        <f t="shared" si="10"/>
        <v>0</v>
      </c>
      <c r="N547" s="20">
        <f t="shared" si="14"/>
        <v>0</v>
      </c>
      <c r="O547" s="21" t="str">
        <f>IF(A547="","",IF(G547&gt;=asetukset!$B$3,G547-asetukset!$B$3,IF(AND(G547-E547&lt;=asetukset!$B$4,E547&gt;=asetukset!$B$3),1-E547,IF(AND(G547-E547&lt;=asetukset!$B$4,E547&lt;=asetukset!$B$3),asetukset!$B$6,0))))</f>
        <v/>
      </c>
      <c r="P547" s="20">
        <f>IF(F547&gt;D547,G547-asetukset!$B$5,IF(AND(D547=F547,E547&lt;=asetukset!$B$6),G547-E547,0))</f>
        <v>0</v>
      </c>
      <c r="Q547" s="19" t="str">
        <f>IF(and(K547=6,E547&gt;asetukset!$B$7),"", IF(and(K547&lt;&gt;6,L547=6,G547&lt;asetukset!$B$7),G547,IF(K547=6,asetukset!$B$7-E547,IF(K547=6,asetukset!$B$7-E547,IF(K547=6,asetukset!$B$7-E547,"")))))</f>
        <v/>
      </c>
      <c r="R547" s="19" t="str">
        <f t="shared" si="11"/>
        <v/>
      </c>
      <c r="S547" s="19" t="str">
        <f t="shared" si="12"/>
        <v/>
      </c>
      <c r="T547" s="21" t="str">
        <f>IF(A547="","",IF(SUMIFS($M$2:M547,$I$2:I547,I547,$A$2:A547,A547)&lt;=asetukset!$B$2,"",SUMIFS($M$2:M547,$I$2:I547,I547,$A$2:A547,A547)-asetukset!$B$2))</f>
        <v/>
      </c>
    </row>
    <row r="548">
      <c r="A548" s="32"/>
      <c r="B548" s="26"/>
      <c r="C548" s="26"/>
      <c r="D548" s="15">
        <f t="shared" si="2"/>
        <v>0</v>
      </c>
      <c r="E548" s="15">
        <f t="shared" si="3"/>
        <v>0</v>
      </c>
      <c r="F548" s="15">
        <f t="shared" si="4"/>
        <v>0</v>
      </c>
      <c r="G548" s="15">
        <f t="shared" si="5"/>
        <v>0</v>
      </c>
      <c r="H548" s="18" t="str">
        <f t="shared" si="6"/>
        <v/>
      </c>
      <c r="I548" s="18" t="str">
        <f t="shared" si="7"/>
        <v/>
      </c>
      <c r="J548" s="18" t="str">
        <f t="shared" si="8"/>
        <v>-</v>
      </c>
      <c r="K548" s="27" t="str">
        <f t="shared" ref="K548:L548" si="558">IF(A548="","",WEEKDAY(B548,2))</f>
        <v/>
      </c>
      <c r="L548" s="27" t="str">
        <f t="shared" si="558"/>
        <v/>
      </c>
      <c r="M548" s="20">
        <f t="shared" si="10"/>
        <v>0</v>
      </c>
      <c r="N548" s="20">
        <f t="shared" si="14"/>
        <v>0</v>
      </c>
      <c r="O548" s="21" t="str">
        <f>IF(A548="","",IF(G548&gt;=asetukset!$B$3,G548-asetukset!$B$3,IF(AND(G548-E548&lt;=asetukset!$B$4,E548&gt;=asetukset!$B$3),1-E548,IF(AND(G548-E548&lt;=asetukset!$B$4,E548&lt;=asetukset!$B$3),asetukset!$B$6,0))))</f>
        <v/>
      </c>
      <c r="P548" s="20">
        <f>IF(F548&gt;D548,G548-asetukset!$B$5,IF(AND(D548=F548,E548&lt;=asetukset!$B$6),G548-E548,0))</f>
        <v>0</v>
      </c>
      <c r="Q548" s="19" t="str">
        <f>IF(and(K548=6,E548&gt;asetukset!$B$7),"", IF(and(K548&lt;&gt;6,L548=6,G548&lt;asetukset!$B$7),G548,IF(K548=6,asetukset!$B$7-E548,IF(K548=6,asetukset!$B$7-E548,IF(K548=6,asetukset!$B$7-E548,"")))))</f>
        <v/>
      </c>
      <c r="R548" s="19" t="str">
        <f t="shared" si="11"/>
        <v/>
      </c>
      <c r="S548" s="19" t="str">
        <f t="shared" si="12"/>
        <v/>
      </c>
      <c r="T548" s="21" t="str">
        <f>IF(A548="","",IF(SUMIFS($M$2:M548,$I$2:I548,I548,$A$2:A548,A548)&lt;=asetukset!$B$2,"",SUMIFS($M$2:M548,$I$2:I548,I548,$A$2:A548,A548)-asetukset!$B$2))</f>
        <v/>
      </c>
    </row>
    <row r="549">
      <c r="A549" s="32"/>
      <c r="B549" s="26"/>
      <c r="C549" s="26"/>
      <c r="D549" s="15">
        <f t="shared" si="2"/>
        <v>0</v>
      </c>
      <c r="E549" s="15">
        <f t="shared" si="3"/>
        <v>0</v>
      </c>
      <c r="F549" s="15">
        <f t="shared" si="4"/>
        <v>0</v>
      </c>
      <c r="G549" s="15">
        <f t="shared" si="5"/>
        <v>0</v>
      </c>
      <c r="H549" s="18" t="str">
        <f t="shared" si="6"/>
        <v/>
      </c>
      <c r="I549" s="18" t="str">
        <f t="shared" si="7"/>
        <v/>
      </c>
      <c r="J549" s="18" t="str">
        <f t="shared" si="8"/>
        <v>-</v>
      </c>
      <c r="K549" s="27" t="str">
        <f t="shared" ref="K549:L549" si="559">IF(A549="","",WEEKDAY(B549,2))</f>
        <v/>
      </c>
      <c r="L549" s="27" t="str">
        <f t="shared" si="559"/>
        <v/>
      </c>
      <c r="M549" s="20">
        <f t="shared" si="10"/>
        <v>0</v>
      </c>
      <c r="N549" s="20">
        <f t="shared" si="14"/>
        <v>0</v>
      </c>
      <c r="O549" s="21" t="str">
        <f>IF(A549="","",IF(G549&gt;=asetukset!$B$3,G549-asetukset!$B$3,IF(AND(G549-E549&lt;=asetukset!$B$4,E549&gt;=asetukset!$B$3),1-E549,IF(AND(G549-E549&lt;=asetukset!$B$4,E549&lt;=asetukset!$B$3),asetukset!$B$6,0))))</f>
        <v/>
      </c>
      <c r="P549" s="20">
        <f>IF(F549&gt;D549,G549-asetukset!$B$5,IF(AND(D549=F549,E549&lt;=asetukset!$B$6),G549-E549,0))</f>
        <v>0</v>
      </c>
      <c r="Q549" s="19" t="str">
        <f>IF(and(K549=6,E549&gt;asetukset!$B$7),"", IF(and(K549&lt;&gt;6,L549=6,G549&lt;asetukset!$B$7),G549,IF(K549=6,asetukset!$B$7-E549,IF(K549=6,asetukset!$B$7-E549,IF(K549=6,asetukset!$B$7-E549,"")))))</f>
        <v/>
      </c>
      <c r="R549" s="19" t="str">
        <f t="shared" si="11"/>
        <v/>
      </c>
      <c r="S549" s="19" t="str">
        <f t="shared" si="12"/>
        <v/>
      </c>
      <c r="T549" s="21" t="str">
        <f>IF(A549="","",IF(SUMIFS($M$2:M549,$I$2:I549,I549,$A$2:A549,A549)&lt;=asetukset!$B$2,"",SUMIFS($M$2:M549,$I$2:I549,I549,$A$2:A549,A549)-asetukset!$B$2))</f>
        <v/>
      </c>
    </row>
    <row r="550">
      <c r="A550" s="32"/>
      <c r="B550" s="26"/>
      <c r="C550" s="26"/>
      <c r="D550" s="15">
        <f t="shared" si="2"/>
        <v>0</v>
      </c>
      <c r="E550" s="15">
        <f t="shared" si="3"/>
        <v>0</v>
      </c>
      <c r="F550" s="15">
        <f t="shared" si="4"/>
        <v>0</v>
      </c>
      <c r="G550" s="15">
        <f t="shared" si="5"/>
        <v>0</v>
      </c>
      <c r="H550" s="18" t="str">
        <f t="shared" si="6"/>
        <v/>
      </c>
      <c r="I550" s="18" t="str">
        <f t="shared" si="7"/>
        <v/>
      </c>
      <c r="J550" s="18" t="str">
        <f t="shared" si="8"/>
        <v>-</v>
      </c>
      <c r="K550" s="27" t="str">
        <f t="shared" ref="K550:L550" si="560">IF(A550="","",WEEKDAY(B550,2))</f>
        <v/>
      </c>
      <c r="L550" s="27" t="str">
        <f t="shared" si="560"/>
        <v/>
      </c>
      <c r="M550" s="20">
        <f t="shared" si="10"/>
        <v>0</v>
      </c>
      <c r="N550" s="20">
        <f t="shared" si="14"/>
        <v>0</v>
      </c>
      <c r="O550" s="21" t="str">
        <f>IF(A550="","",IF(G550&gt;=asetukset!$B$3,G550-asetukset!$B$3,IF(AND(G550-E550&lt;=asetukset!$B$4,E550&gt;=asetukset!$B$3),1-E550,IF(AND(G550-E550&lt;=asetukset!$B$4,E550&lt;=asetukset!$B$3),asetukset!$B$6,0))))</f>
        <v/>
      </c>
      <c r="P550" s="20">
        <f>IF(F550&gt;D550,G550-asetukset!$B$5,IF(AND(D550=F550,E550&lt;=asetukset!$B$6),G550-E550,0))</f>
        <v>0</v>
      </c>
      <c r="Q550" s="19" t="str">
        <f>IF(and(K550=6,E550&gt;asetukset!$B$7),"", IF(and(K550&lt;&gt;6,L550=6,G550&lt;asetukset!$B$7),G550,IF(K550=6,asetukset!$B$7-E550,IF(K550=6,asetukset!$B$7-E550,IF(K550=6,asetukset!$B$7-E550,"")))))</f>
        <v/>
      </c>
      <c r="R550" s="19" t="str">
        <f t="shared" si="11"/>
        <v/>
      </c>
      <c r="S550" s="19" t="str">
        <f t="shared" si="12"/>
        <v/>
      </c>
      <c r="T550" s="21" t="str">
        <f>IF(A550="","",IF(SUMIFS($M$2:M550,$I$2:I550,I550,$A$2:A550,A550)&lt;=asetukset!$B$2,"",SUMIFS($M$2:M550,$I$2:I550,I550,$A$2:A550,A550)-asetukset!$B$2))</f>
        <v/>
      </c>
    </row>
    <row r="551">
      <c r="A551" s="32"/>
      <c r="B551" s="26"/>
      <c r="C551" s="26"/>
      <c r="D551" s="15">
        <f t="shared" si="2"/>
        <v>0</v>
      </c>
      <c r="E551" s="15">
        <f t="shared" si="3"/>
        <v>0</v>
      </c>
      <c r="F551" s="15">
        <f t="shared" si="4"/>
        <v>0</v>
      </c>
      <c r="G551" s="15">
        <f t="shared" si="5"/>
        <v>0</v>
      </c>
      <c r="H551" s="18" t="str">
        <f t="shared" si="6"/>
        <v/>
      </c>
      <c r="I551" s="18" t="str">
        <f t="shared" si="7"/>
        <v/>
      </c>
      <c r="J551" s="18" t="str">
        <f t="shared" si="8"/>
        <v>-</v>
      </c>
      <c r="K551" s="27" t="str">
        <f t="shared" ref="K551:L551" si="561">IF(A551="","",WEEKDAY(B551,2))</f>
        <v/>
      </c>
      <c r="L551" s="27" t="str">
        <f t="shared" si="561"/>
        <v/>
      </c>
      <c r="M551" s="20">
        <f t="shared" si="10"/>
        <v>0</v>
      </c>
      <c r="N551" s="20">
        <f t="shared" si="14"/>
        <v>0</v>
      </c>
      <c r="O551" s="21" t="str">
        <f>IF(A551="","",IF(G551&gt;=asetukset!$B$3,G551-asetukset!$B$3,IF(AND(G551-E551&lt;=asetukset!$B$4,E551&gt;=asetukset!$B$3),1-E551,IF(AND(G551-E551&lt;=asetukset!$B$4,E551&lt;=asetukset!$B$3),asetukset!$B$6,0))))</f>
        <v/>
      </c>
      <c r="P551" s="20">
        <f>IF(F551&gt;D551,G551-asetukset!$B$5,IF(AND(D551=F551,E551&lt;=asetukset!$B$6),G551-E551,0))</f>
        <v>0</v>
      </c>
      <c r="Q551" s="19" t="str">
        <f>IF(and(K551=6,E551&gt;asetukset!$B$7),"", IF(and(K551&lt;&gt;6,L551=6,G551&lt;asetukset!$B$7),G551,IF(K551=6,asetukset!$B$7-E551,IF(K551=6,asetukset!$B$7-E551,IF(K551=6,asetukset!$B$7-E551,"")))))</f>
        <v/>
      </c>
      <c r="R551" s="19" t="str">
        <f t="shared" si="11"/>
        <v/>
      </c>
      <c r="S551" s="19" t="str">
        <f t="shared" si="12"/>
        <v/>
      </c>
      <c r="T551" s="21" t="str">
        <f>IF(A551="","",IF(SUMIFS($M$2:M551,$I$2:I551,I551,$A$2:A551,A551)&lt;=asetukset!$B$2,"",SUMIFS($M$2:M551,$I$2:I551,I551,$A$2:A551,A551)-asetukset!$B$2))</f>
        <v/>
      </c>
    </row>
    <row r="552">
      <c r="A552" s="32"/>
      <c r="B552" s="26"/>
      <c r="C552" s="26"/>
      <c r="D552" s="15">
        <f t="shared" si="2"/>
        <v>0</v>
      </c>
      <c r="E552" s="15">
        <f t="shared" si="3"/>
        <v>0</v>
      </c>
      <c r="F552" s="15">
        <f t="shared" si="4"/>
        <v>0</v>
      </c>
      <c r="G552" s="15">
        <f t="shared" si="5"/>
        <v>0</v>
      </c>
      <c r="H552" s="18" t="str">
        <f t="shared" si="6"/>
        <v/>
      </c>
      <c r="I552" s="18" t="str">
        <f t="shared" si="7"/>
        <v/>
      </c>
      <c r="J552" s="18" t="str">
        <f t="shared" si="8"/>
        <v>-</v>
      </c>
      <c r="K552" s="27" t="str">
        <f t="shared" ref="K552:L552" si="562">IF(A552="","",WEEKDAY(B552,2))</f>
        <v/>
      </c>
      <c r="L552" s="27" t="str">
        <f t="shared" si="562"/>
        <v/>
      </c>
      <c r="M552" s="20">
        <f t="shared" si="10"/>
        <v>0</v>
      </c>
      <c r="N552" s="20">
        <f t="shared" si="14"/>
        <v>0</v>
      </c>
      <c r="O552" s="21" t="str">
        <f>IF(A552="","",IF(G552&gt;=asetukset!$B$3,G552-asetukset!$B$3,IF(AND(G552-E552&lt;=asetukset!$B$4,E552&gt;=asetukset!$B$3),1-E552,IF(AND(G552-E552&lt;=asetukset!$B$4,E552&lt;=asetukset!$B$3),asetukset!$B$6,0))))</f>
        <v/>
      </c>
      <c r="P552" s="20">
        <f>IF(F552&gt;D552,G552-asetukset!$B$5,IF(AND(D552=F552,E552&lt;=asetukset!$B$6),G552-E552,0))</f>
        <v>0</v>
      </c>
      <c r="Q552" s="19" t="str">
        <f>IF(and(K552=6,E552&gt;asetukset!$B$7),"", IF(and(K552&lt;&gt;6,L552=6,G552&lt;asetukset!$B$7),G552,IF(K552=6,asetukset!$B$7-E552,IF(K552=6,asetukset!$B$7-E552,IF(K552=6,asetukset!$B$7-E552,"")))))</f>
        <v/>
      </c>
      <c r="R552" s="19" t="str">
        <f t="shared" si="11"/>
        <v/>
      </c>
      <c r="S552" s="19" t="str">
        <f t="shared" si="12"/>
        <v/>
      </c>
      <c r="T552" s="21" t="str">
        <f>IF(A552="","",IF(SUMIFS($M$2:M552,$I$2:I552,I552,$A$2:A552,A552)&lt;=asetukset!$B$2,"",SUMIFS($M$2:M552,$I$2:I552,I552,$A$2:A552,A552)-asetukset!$B$2))</f>
        <v/>
      </c>
    </row>
    <row r="553">
      <c r="A553" s="32"/>
      <c r="B553" s="26"/>
      <c r="C553" s="26"/>
      <c r="D553" s="15">
        <f t="shared" si="2"/>
        <v>0</v>
      </c>
      <c r="E553" s="15">
        <f t="shared" si="3"/>
        <v>0</v>
      </c>
      <c r="F553" s="15">
        <f t="shared" si="4"/>
        <v>0</v>
      </c>
      <c r="G553" s="15">
        <f t="shared" si="5"/>
        <v>0</v>
      </c>
      <c r="H553" s="18" t="str">
        <f t="shared" si="6"/>
        <v/>
      </c>
      <c r="I553" s="18" t="str">
        <f t="shared" si="7"/>
        <v/>
      </c>
      <c r="J553" s="18" t="str">
        <f t="shared" si="8"/>
        <v>-</v>
      </c>
      <c r="K553" s="27" t="str">
        <f t="shared" ref="K553:L553" si="563">IF(A553="","",WEEKDAY(B553,2))</f>
        <v/>
      </c>
      <c r="L553" s="27" t="str">
        <f t="shared" si="563"/>
        <v/>
      </c>
      <c r="M553" s="20">
        <f t="shared" si="10"/>
        <v>0</v>
      </c>
      <c r="N553" s="20">
        <f t="shared" si="14"/>
        <v>0</v>
      </c>
      <c r="O553" s="21" t="str">
        <f>IF(A553="","",IF(G553&gt;=asetukset!$B$3,G553-asetukset!$B$3,IF(AND(G553-E553&lt;=asetukset!$B$4,E553&gt;=asetukset!$B$3),1-E553,IF(AND(G553-E553&lt;=asetukset!$B$4,E553&lt;=asetukset!$B$3),asetukset!$B$6,0))))</f>
        <v/>
      </c>
      <c r="P553" s="20">
        <f>IF(F553&gt;D553,G553-asetukset!$B$5,IF(AND(D553=F553,E553&lt;=asetukset!$B$6),G553-E553,0))</f>
        <v>0</v>
      </c>
      <c r="Q553" s="19" t="str">
        <f>IF(and(K553=6,E553&gt;asetukset!$B$7),"", IF(and(K553&lt;&gt;6,L553=6,G553&lt;asetukset!$B$7),G553,IF(K553=6,asetukset!$B$7-E553,IF(K553=6,asetukset!$B$7-E553,IF(K553=6,asetukset!$B$7-E553,"")))))</f>
        <v/>
      </c>
      <c r="R553" s="19" t="str">
        <f t="shared" si="11"/>
        <v/>
      </c>
      <c r="S553" s="19" t="str">
        <f t="shared" si="12"/>
        <v/>
      </c>
      <c r="T553" s="21" t="str">
        <f>IF(A553="","",IF(SUMIFS($M$2:M553,$I$2:I553,I553,$A$2:A553,A553)&lt;=asetukset!$B$2,"",SUMIFS($M$2:M553,$I$2:I553,I553,$A$2:A553,A553)-asetukset!$B$2))</f>
        <v/>
      </c>
    </row>
    <row r="554">
      <c r="A554" s="32"/>
      <c r="B554" s="26"/>
      <c r="C554" s="26"/>
      <c r="D554" s="15">
        <f t="shared" si="2"/>
        <v>0</v>
      </c>
      <c r="E554" s="15">
        <f t="shared" si="3"/>
        <v>0</v>
      </c>
      <c r="F554" s="15">
        <f t="shared" si="4"/>
        <v>0</v>
      </c>
      <c r="G554" s="15">
        <f t="shared" si="5"/>
        <v>0</v>
      </c>
      <c r="H554" s="18" t="str">
        <f t="shared" si="6"/>
        <v/>
      </c>
      <c r="I554" s="18" t="str">
        <f t="shared" si="7"/>
        <v/>
      </c>
      <c r="J554" s="18" t="str">
        <f t="shared" si="8"/>
        <v>-</v>
      </c>
      <c r="K554" s="27" t="str">
        <f t="shared" ref="K554:L554" si="564">IF(A554="","",WEEKDAY(B554,2))</f>
        <v/>
      </c>
      <c r="L554" s="27" t="str">
        <f t="shared" si="564"/>
        <v/>
      </c>
      <c r="M554" s="20">
        <f t="shared" si="10"/>
        <v>0</v>
      </c>
      <c r="N554" s="20">
        <f t="shared" si="14"/>
        <v>0</v>
      </c>
      <c r="O554" s="21" t="str">
        <f>IF(A554="","",IF(G554&gt;=asetukset!$B$3,G554-asetukset!$B$3,IF(AND(G554-E554&lt;=asetukset!$B$4,E554&gt;=asetukset!$B$3),1-E554,IF(AND(G554-E554&lt;=asetukset!$B$4,E554&lt;=asetukset!$B$3),asetukset!$B$6,0))))</f>
        <v/>
      </c>
      <c r="P554" s="20">
        <f>IF(F554&gt;D554,G554-asetukset!$B$5,IF(AND(D554=F554,E554&lt;=asetukset!$B$6),G554-E554,0))</f>
        <v>0</v>
      </c>
      <c r="Q554" s="19" t="str">
        <f>IF(and(K554=6,E554&gt;asetukset!$B$7),"", IF(and(K554&lt;&gt;6,L554=6,G554&lt;asetukset!$B$7),G554,IF(K554=6,asetukset!$B$7-E554,IF(K554=6,asetukset!$B$7-E554,IF(K554=6,asetukset!$B$7-E554,"")))))</f>
        <v/>
      </c>
      <c r="R554" s="19" t="str">
        <f t="shared" si="11"/>
        <v/>
      </c>
      <c r="S554" s="19" t="str">
        <f t="shared" si="12"/>
        <v/>
      </c>
      <c r="T554" s="21" t="str">
        <f>IF(A554="","",IF(SUMIFS($M$2:M554,$I$2:I554,I554,$A$2:A554,A554)&lt;=asetukset!$B$2,"",SUMIFS($M$2:M554,$I$2:I554,I554,$A$2:A554,A554)-asetukset!$B$2))</f>
        <v/>
      </c>
    </row>
    <row r="555">
      <c r="A555" s="32"/>
      <c r="B555" s="26"/>
      <c r="C555" s="26"/>
      <c r="D555" s="15">
        <f t="shared" si="2"/>
        <v>0</v>
      </c>
      <c r="E555" s="15">
        <f t="shared" si="3"/>
        <v>0</v>
      </c>
      <c r="F555" s="15">
        <f t="shared" si="4"/>
        <v>0</v>
      </c>
      <c r="G555" s="15">
        <f t="shared" si="5"/>
        <v>0</v>
      </c>
      <c r="H555" s="18" t="str">
        <f t="shared" si="6"/>
        <v/>
      </c>
      <c r="I555" s="18" t="str">
        <f t="shared" si="7"/>
        <v/>
      </c>
      <c r="J555" s="18" t="str">
        <f t="shared" si="8"/>
        <v>-</v>
      </c>
      <c r="K555" s="27" t="str">
        <f t="shared" ref="K555:L555" si="565">IF(A555="","",WEEKDAY(B555,2))</f>
        <v/>
      </c>
      <c r="L555" s="27" t="str">
        <f t="shared" si="565"/>
        <v/>
      </c>
      <c r="M555" s="20">
        <f t="shared" si="10"/>
        <v>0</v>
      </c>
      <c r="N555" s="20">
        <f t="shared" si="14"/>
        <v>0</v>
      </c>
      <c r="O555" s="21" t="str">
        <f>IF(A555="","",IF(G555&gt;=asetukset!$B$3,G555-asetukset!$B$3,IF(AND(G555-E555&lt;=asetukset!$B$4,E555&gt;=asetukset!$B$3),1-E555,IF(AND(G555-E555&lt;=asetukset!$B$4,E555&lt;=asetukset!$B$3),asetukset!$B$6,0))))</f>
        <v/>
      </c>
      <c r="P555" s="20">
        <f>IF(F555&gt;D555,G555-asetukset!$B$5,IF(AND(D555=F555,E555&lt;=asetukset!$B$6),G555-E555,0))</f>
        <v>0</v>
      </c>
      <c r="Q555" s="19" t="str">
        <f>IF(and(K555=6,E555&gt;asetukset!$B$7),"", IF(and(K555&lt;&gt;6,L555=6,G555&lt;asetukset!$B$7),G555,IF(K555=6,asetukset!$B$7-E555,IF(K555=6,asetukset!$B$7-E555,IF(K555=6,asetukset!$B$7-E555,"")))))</f>
        <v/>
      </c>
      <c r="R555" s="19" t="str">
        <f t="shared" si="11"/>
        <v/>
      </c>
      <c r="S555" s="19" t="str">
        <f t="shared" si="12"/>
        <v/>
      </c>
      <c r="T555" s="21" t="str">
        <f>IF(A555="","",IF(SUMIFS($M$2:M555,$I$2:I555,I555,$A$2:A555,A555)&lt;=asetukset!$B$2,"",SUMIFS($M$2:M555,$I$2:I555,I555,$A$2:A555,A555)-asetukset!$B$2))</f>
        <v/>
      </c>
    </row>
    <row r="556">
      <c r="A556" s="32"/>
      <c r="B556" s="26"/>
      <c r="C556" s="26"/>
      <c r="D556" s="15">
        <f t="shared" si="2"/>
        <v>0</v>
      </c>
      <c r="E556" s="15">
        <f t="shared" si="3"/>
        <v>0</v>
      </c>
      <c r="F556" s="15">
        <f t="shared" si="4"/>
        <v>0</v>
      </c>
      <c r="G556" s="15">
        <f t="shared" si="5"/>
        <v>0</v>
      </c>
      <c r="H556" s="18" t="str">
        <f t="shared" si="6"/>
        <v/>
      </c>
      <c r="I556" s="18" t="str">
        <f t="shared" si="7"/>
        <v/>
      </c>
      <c r="J556" s="18" t="str">
        <f t="shared" si="8"/>
        <v>-</v>
      </c>
      <c r="K556" s="27" t="str">
        <f t="shared" ref="K556:L556" si="566">IF(A556="","",WEEKDAY(B556,2))</f>
        <v/>
      </c>
      <c r="L556" s="27" t="str">
        <f t="shared" si="566"/>
        <v/>
      </c>
      <c r="M556" s="20">
        <f t="shared" si="10"/>
        <v>0</v>
      </c>
      <c r="N556" s="20">
        <f t="shared" si="14"/>
        <v>0</v>
      </c>
      <c r="O556" s="21" t="str">
        <f>IF(A556="","",IF(G556&gt;=asetukset!$B$3,G556-asetukset!$B$3,IF(AND(G556-E556&lt;=asetukset!$B$4,E556&gt;=asetukset!$B$3),1-E556,IF(AND(G556-E556&lt;=asetukset!$B$4,E556&lt;=asetukset!$B$3),asetukset!$B$6,0))))</f>
        <v/>
      </c>
      <c r="P556" s="20">
        <f>IF(F556&gt;D556,G556-asetukset!$B$5,IF(AND(D556=F556,E556&lt;=asetukset!$B$6),G556-E556,0))</f>
        <v>0</v>
      </c>
      <c r="Q556" s="19" t="str">
        <f>IF(and(K556=6,E556&gt;asetukset!$B$7),"", IF(and(K556&lt;&gt;6,L556=6,G556&lt;asetukset!$B$7),G556,IF(K556=6,asetukset!$B$7-E556,IF(K556=6,asetukset!$B$7-E556,IF(K556=6,asetukset!$B$7-E556,"")))))</f>
        <v/>
      </c>
      <c r="R556" s="19" t="str">
        <f t="shared" si="11"/>
        <v/>
      </c>
      <c r="S556" s="19" t="str">
        <f t="shared" si="12"/>
        <v/>
      </c>
      <c r="T556" s="21" t="str">
        <f>IF(A556="","",IF(SUMIFS($M$2:M556,$I$2:I556,I556,$A$2:A556,A556)&lt;=asetukset!$B$2,"",SUMIFS($M$2:M556,$I$2:I556,I556,$A$2:A556,A556)-asetukset!$B$2))</f>
        <v/>
      </c>
    </row>
    <row r="557">
      <c r="A557" s="32"/>
      <c r="B557" s="26"/>
      <c r="C557" s="26"/>
      <c r="D557" s="15">
        <f t="shared" si="2"/>
        <v>0</v>
      </c>
      <c r="E557" s="15">
        <f t="shared" si="3"/>
        <v>0</v>
      </c>
      <c r="F557" s="15">
        <f t="shared" si="4"/>
        <v>0</v>
      </c>
      <c r="G557" s="15">
        <f t="shared" si="5"/>
        <v>0</v>
      </c>
      <c r="H557" s="18" t="str">
        <f t="shared" si="6"/>
        <v/>
      </c>
      <c r="I557" s="18" t="str">
        <f t="shared" si="7"/>
        <v/>
      </c>
      <c r="J557" s="18" t="str">
        <f t="shared" si="8"/>
        <v>-</v>
      </c>
      <c r="K557" s="27" t="str">
        <f t="shared" ref="K557:L557" si="567">IF(A557="","",WEEKDAY(B557,2))</f>
        <v/>
      </c>
      <c r="L557" s="27" t="str">
        <f t="shared" si="567"/>
        <v/>
      </c>
      <c r="M557" s="20">
        <f t="shared" si="10"/>
        <v>0</v>
      </c>
      <c r="N557" s="20">
        <f t="shared" si="14"/>
        <v>0</v>
      </c>
      <c r="O557" s="21" t="str">
        <f>IF(A557="","",IF(G557&gt;=asetukset!$B$3,G557-asetukset!$B$3,IF(AND(G557-E557&lt;=asetukset!$B$4,E557&gt;=asetukset!$B$3),1-E557,IF(AND(G557-E557&lt;=asetukset!$B$4,E557&lt;=asetukset!$B$3),asetukset!$B$6,0))))</f>
        <v/>
      </c>
      <c r="P557" s="20">
        <f>IF(F557&gt;D557,G557-asetukset!$B$5,IF(AND(D557=F557,E557&lt;=asetukset!$B$6),G557-E557,0))</f>
        <v>0</v>
      </c>
      <c r="Q557" s="19" t="str">
        <f>IF(and(K557=6,E557&gt;asetukset!$B$7),"", IF(and(K557&lt;&gt;6,L557=6,G557&lt;asetukset!$B$7),G557,IF(K557=6,asetukset!$B$7-E557,IF(K557=6,asetukset!$B$7-E557,IF(K557=6,asetukset!$B$7-E557,"")))))</f>
        <v/>
      </c>
      <c r="R557" s="19" t="str">
        <f t="shared" si="11"/>
        <v/>
      </c>
      <c r="S557" s="19" t="str">
        <f t="shared" si="12"/>
        <v/>
      </c>
      <c r="T557" s="21" t="str">
        <f>IF(A557="","",IF(SUMIFS($M$2:M557,$I$2:I557,I557,$A$2:A557,A557)&lt;=asetukset!$B$2,"",SUMIFS($M$2:M557,$I$2:I557,I557,$A$2:A557,A557)-asetukset!$B$2))</f>
        <v/>
      </c>
    </row>
    <row r="558">
      <c r="A558" s="32"/>
      <c r="B558" s="26"/>
      <c r="C558" s="26"/>
      <c r="D558" s="15">
        <f t="shared" si="2"/>
        <v>0</v>
      </c>
      <c r="E558" s="15">
        <f t="shared" si="3"/>
        <v>0</v>
      </c>
      <c r="F558" s="15">
        <f t="shared" si="4"/>
        <v>0</v>
      </c>
      <c r="G558" s="15">
        <f t="shared" si="5"/>
        <v>0</v>
      </c>
      <c r="H558" s="18" t="str">
        <f t="shared" si="6"/>
        <v/>
      </c>
      <c r="I558" s="18" t="str">
        <f t="shared" si="7"/>
        <v/>
      </c>
      <c r="J558" s="18" t="str">
        <f t="shared" si="8"/>
        <v>-</v>
      </c>
      <c r="K558" s="27" t="str">
        <f t="shared" ref="K558:L558" si="568">IF(A558="","",WEEKDAY(B558,2))</f>
        <v/>
      </c>
      <c r="L558" s="27" t="str">
        <f t="shared" si="568"/>
        <v/>
      </c>
      <c r="M558" s="20">
        <f t="shared" si="10"/>
        <v>0</v>
      </c>
      <c r="N558" s="20">
        <f t="shared" si="14"/>
        <v>0</v>
      </c>
      <c r="O558" s="21" t="str">
        <f>IF(A558="","",IF(G558&gt;=asetukset!$B$3,G558-asetukset!$B$3,IF(AND(G558-E558&lt;=asetukset!$B$4,E558&gt;=asetukset!$B$3),1-E558,IF(AND(G558-E558&lt;=asetukset!$B$4,E558&lt;=asetukset!$B$3),asetukset!$B$6,0))))</f>
        <v/>
      </c>
      <c r="P558" s="20">
        <f>IF(F558&gt;D558,G558-asetukset!$B$5,IF(AND(D558=F558,E558&lt;=asetukset!$B$6),G558-E558,0))</f>
        <v>0</v>
      </c>
      <c r="Q558" s="19" t="str">
        <f>IF(and(K558=6,E558&gt;asetukset!$B$7),"", IF(and(K558&lt;&gt;6,L558=6,G558&lt;asetukset!$B$7),G558,IF(K558=6,asetukset!$B$7-E558,IF(K558=6,asetukset!$B$7-E558,IF(K558=6,asetukset!$B$7-E558,"")))))</f>
        <v/>
      </c>
      <c r="R558" s="19" t="str">
        <f t="shared" si="11"/>
        <v/>
      </c>
      <c r="S558" s="19" t="str">
        <f t="shared" si="12"/>
        <v/>
      </c>
      <c r="T558" s="21" t="str">
        <f>IF(A558="","",IF(SUMIFS($M$2:M558,$I$2:I558,I558,$A$2:A558,A558)&lt;=asetukset!$B$2,"",SUMIFS($M$2:M558,$I$2:I558,I558,$A$2:A558,A558)-asetukset!$B$2))</f>
        <v/>
      </c>
    </row>
    <row r="559">
      <c r="A559" s="32"/>
      <c r="B559" s="26"/>
      <c r="C559" s="26"/>
      <c r="D559" s="15">
        <f t="shared" si="2"/>
        <v>0</v>
      </c>
      <c r="E559" s="15">
        <f t="shared" si="3"/>
        <v>0</v>
      </c>
      <c r="F559" s="15">
        <f t="shared" si="4"/>
        <v>0</v>
      </c>
      <c r="G559" s="15">
        <f t="shared" si="5"/>
        <v>0</v>
      </c>
      <c r="H559" s="18" t="str">
        <f t="shared" si="6"/>
        <v/>
      </c>
      <c r="I559" s="18" t="str">
        <f t="shared" si="7"/>
        <v/>
      </c>
      <c r="J559" s="18" t="str">
        <f t="shared" si="8"/>
        <v>-</v>
      </c>
      <c r="K559" s="27" t="str">
        <f t="shared" ref="K559:L559" si="569">IF(A559="","",WEEKDAY(B559,2))</f>
        <v/>
      </c>
      <c r="L559" s="27" t="str">
        <f t="shared" si="569"/>
        <v/>
      </c>
      <c r="M559" s="20">
        <f t="shared" si="10"/>
        <v>0</v>
      </c>
      <c r="N559" s="20">
        <f t="shared" si="14"/>
        <v>0</v>
      </c>
      <c r="O559" s="21" t="str">
        <f>IF(A559="","",IF(G559&gt;=asetukset!$B$3,G559-asetukset!$B$3,IF(AND(G559-E559&lt;=asetukset!$B$4,E559&gt;=asetukset!$B$3),1-E559,IF(AND(G559-E559&lt;=asetukset!$B$4,E559&lt;=asetukset!$B$3),asetukset!$B$6,0))))</f>
        <v/>
      </c>
      <c r="P559" s="20">
        <f>IF(F559&gt;D559,G559-asetukset!$B$5,IF(AND(D559=F559,E559&lt;=asetukset!$B$6),G559-E559,0))</f>
        <v>0</v>
      </c>
      <c r="Q559" s="19" t="str">
        <f>IF(and(K559=6,E559&gt;asetukset!$B$7),"", IF(and(K559&lt;&gt;6,L559=6,G559&lt;asetukset!$B$7),G559,IF(K559=6,asetukset!$B$7-E559,IF(K559=6,asetukset!$B$7-E559,IF(K559=6,asetukset!$B$7-E559,"")))))</f>
        <v/>
      </c>
      <c r="R559" s="19" t="str">
        <f t="shared" si="11"/>
        <v/>
      </c>
      <c r="S559" s="19" t="str">
        <f t="shared" si="12"/>
        <v/>
      </c>
      <c r="T559" s="21" t="str">
        <f>IF(A559="","",IF(SUMIFS($M$2:M559,$I$2:I559,I559,$A$2:A559,A559)&lt;=asetukset!$B$2,"",SUMIFS($M$2:M559,$I$2:I559,I559,$A$2:A559,A559)-asetukset!$B$2))</f>
        <v/>
      </c>
    </row>
    <row r="560">
      <c r="A560" s="32"/>
      <c r="B560" s="26"/>
      <c r="C560" s="26"/>
      <c r="D560" s="15">
        <f t="shared" si="2"/>
        <v>0</v>
      </c>
      <c r="E560" s="15">
        <f t="shared" si="3"/>
        <v>0</v>
      </c>
      <c r="F560" s="15">
        <f t="shared" si="4"/>
        <v>0</v>
      </c>
      <c r="G560" s="15">
        <f t="shared" si="5"/>
        <v>0</v>
      </c>
      <c r="H560" s="18" t="str">
        <f t="shared" si="6"/>
        <v/>
      </c>
      <c r="I560" s="18" t="str">
        <f t="shared" si="7"/>
        <v/>
      </c>
      <c r="J560" s="18" t="str">
        <f t="shared" si="8"/>
        <v>-</v>
      </c>
      <c r="K560" s="27" t="str">
        <f t="shared" ref="K560:L560" si="570">IF(A560="","",WEEKDAY(B560,2))</f>
        <v/>
      </c>
      <c r="L560" s="27" t="str">
        <f t="shared" si="570"/>
        <v/>
      </c>
      <c r="M560" s="20">
        <f t="shared" si="10"/>
        <v>0</v>
      </c>
      <c r="N560" s="20">
        <f t="shared" si="14"/>
        <v>0</v>
      </c>
      <c r="O560" s="21" t="str">
        <f>IF(A560="","",IF(G560&gt;=asetukset!$B$3,G560-asetukset!$B$3,IF(AND(G560-E560&lt;=asetukset!$B$4,E560&gt;=asetukset!$B$3),1-E560,IF(AND(G560-E560&lt;=asetukset!$B$4,E560&lt;=asetukset!$B$3),asetukset!$B$6,0))))</f>
        <v/>
      </c>
      <c r="P560" s="20">
        <f>IF(F560&gt;D560,G560-asetukset!$B$5,IF(AND(D560=F560,E560&lt;=asetukset!$B$6),G560-E560,0))</f>
        <v>0</v>
      </c>
      <c r="Q560" s="19" t="str">
        <f>IF(and(K560=6,E560&gt;asetukset!$B$7),"", IF(and(K560&lt;&gt;6,L560=6,G560&lt;asetukset!$B$7),G560,IF(K560=6,asetukset!$B$7-E560,IF(K560=6,asetukset!$B$7-E560,IF(K560=6,asetukset!$B$7-E560,"")))))</f>
        <v/>
      </c>
      <c r="R560" s="19" t="str">
        <f t="shared" si="11"/>
        <v/>
      </c>
      <c r="S560" s="19" t="str">
        <f t="shared" si="12"/>
        <v/>
      </c>
      <c r="T560" s="21" t="str">
        <f>IF(A560="","",IF(SUMIFS($M$2:M560,$I$2:I560,I560,$A$2:A560,A560)&lt;=asetukset!$B$2,"",SUMIFS($M$2:M560,$I$2:I560,I560,$A$2:A560,A560)-asetukset!$B$2))</f>
        <v/>
      </c>
    </row>
    <row r="561">
      <c r="A561" s="32"/>
      <c r="B561" s="26"/>
      <c r="C561" s="26"/>
      <c r="D561" s="15">
        <f t="shared" si="2"/>
        <v>0</v>
      </c>
      <c r="E561" s="15">
        <f t="shared" si="3"/>
        <v>0</v>
      </c>
      <c r="F561" s="15">
        <f t="shared" si="4"/>
        <v>0</v>
      </c>
      <c r="G561" s="15">
        <f t="shared" si="5"/>
        <v>0</v>
      </c>
      <c r="H561" s="18" t="str">
        <f t="shared" si="6"/>
        <v/>
      </c>
      <c r="I561" s="18" t="str">
        <f t="shared" si="7"/>
        <v/>
      </c>
      <c r="J561" s="18" t="str">
        <f t="shared" si="8"/>
        <v>-</v>
      </c>
      <c r="K561" s="27" t="str">
        <f t="shared" ref="K561:L561" si="571">IF(A561="","",WEEKDAY(B561,2))</f>
        <v/>
      </c>
      <c r="L561" s="27" t="str">
        <f t="shared" si="571"/>
        <v/>
      </c>
      <c r="M561" s="20">
        <f t="shared" si="10"/>
        <v>0</v>
      </c>
      <c r="N561" s="20">
        <f t="shared" si="14"/>
        <v>0</v>
      </c>
      <c r="O561" s="21" t="str">
        <f>IF(A561="","",IF(G561&gt;=asetukset!$B$3,G561-asetukset!$B$3,IF(AND(G561-E561&lt;=asetukset!$B$4,E561&gt;=asetukset!$B$3),1-E561,IF(AND(G561-E561&lt;=asetukset!$B$4,E561&lt;=asetukset!$B$3),asetukset!$B$6,0))))</f>
        <v/>
      </c>
      <c r="P561" s="20">
        <f>IF(F561&gt;D561,G561-asetukset!$B$5,IF(AND(D561=F561,E561&lt;=asetukset!$B$6),G561-E561,0))</f>
        <v>0</v>
      </c>
      <c r="Q561" s="19" t="str">
        <f>IF(and(K561=6,E561&gt;asetukset!$B$7),"", IF(and(K561&lt;&gt;6,L561=6,G561&lt;asetukset!$B$7),G561,IF(K561=6,asetukset!$B$7-E561,IF(K561=6,asetukset!$B$7-E561,IF(K561=6,asetukset!$B$7-E561,"")))))</f>
        <v/>
      </c>
      <c r="R561" s="19" t="str">
        <f t="shared" si="11"/>
        <v/>
      </c>
      <c r="S561" s="19" t="str">
        <f t="shared" si="12"/>
        <v/>
      </c>
      <c r="T561" s="21" t="str">
        <f>IF(A561="","",IF(SUMIFS($M$2:M561,$I$2:I561,I561,$A$2:A561,A561)&lt;=asetukset!$B$2,"",SUMIFS($M$2:M561,$I$2:I561,I561,$A$2:A561,A561)-asetukset!$B$2))</f>
        <v/>
      </c>
    </row>
    <row r="562">
      <c r="A562" s="32"/>
      <c r="B562" s="26"/>
      <c r="C562" s="26"/>
      <c r="D562" s="15">
        <f t="shared" si="2"/>
        <v>0</v>
      </c>
      <c r="E562" s="15">
        <f t="shared" si="3"/>
        <v>0</v>
      </c>
      <c r="F562" s="15">
        <f t="shared" si="4"/>
        <v>0</v>
      </c>
      <c r="G562" s="15">
        <f t="shared" si="5"/>
        <v>0</v>
      </c>
      <c r="H562" s="18" t="str">
        <f t="shared" si="6"/>
        <v/>
      </c>
      <c r="I562" s="18" t="str">
        <f t="shared" si="7"/>
        <v/>
      </c>
      <c r="J562" s="18" t="str">
        <f t="shared" si="8"/>
        <v>-</v>
      </c>
      <c r="K562" s="27" t="str">
        <f t="shared" ref="K562:L562" si="572">IF(A562="","",WEEKDAY(B562,2))</f>
        <v/>
      </c>
      <c r="L562" s="27" t="str">
        <f t="shared" si="572"/>
        <v/>
      </c>
      <c r="M562" s="20">
        <f t="shared" si="10"/>
        <v>0</v>
      </c>
      <c r="N562" s="20">
        <f t="shared" si="14"/>
        <v>0</v>
      </c>
      <c r="O562" s="21" t="str">
        <f>IF(A562="","",IF(G562&gt;=asetukset!$B$3,G562-asetukset!$B$3,IF(AND(G562-E562&lt;=asetukset!$B$4,E562&gt;=asetukset!$B$3),1-E562,IF(AND(G562-E562&lt;=asetukset!$B$4,E562&lt;=asetukset!$B$3),asetukset!$B$6,0))))</f>
        <v/>
      </c>
      <c r="P562" s="20">
        <f>IF(F562&gt;D562,G562-asetukset!$B$5,IF(AND(D562=F562,E562&lt;=asetukset!$B$6),G562-E562,0))</f>
        <v>0</v>
      </c>
      <c r="Q562" s="19" t="str">
        <f>IF(and(K562=6,E562&gt;asetukset!$B$7),"", IF(and(K562&lt;&gt;6,L562=6,G562&lt;asetukset!$B$7),G562,IF(K562=6,asetukset!$B$7-E562,IF(K562=6,asetukset!$B$7-E562,IF(K562=6,asetukset!$B$7-E562,"")))))</f>
        <v/>
      </c>
      <c r="R562" s="19" t="str">
        <f t="shared" si="11"/>
        <v/>
      </c>
      <c r="S562" s="19" t="str">
        <f t="shared" si="12"/>
        <v/>
      </c>
      <c r="T562" s="21" t="str">
        <f>IF(A562="","",IF(SUMIFS($M$2:M562,$I$2:I562,I562,$A$2:A562,A562)&lt;=asetukset!$B$2,"",SUMIFS($M$2:M562,$I$2:I562,I562,$A$2:A562,A562)-asetukset!$B$2))</f>
        <v/>
      </c>
    </row>
    <row r="563">
      <c r="A563" s="32"/>
      <c r="B563" s="26"/>
      <c r="C563" s="26"/>
      <c r="D563" s="15">
        <f t="shared" si="2"/>
        <v>0</v>
      </c>
      <c r="E563" s="15">
        <f t="shared" si="3"/>
        <v>0</v>
      </c>
      <c r="F563" s="15">
        <f t="shared" si="4"/>
        <v>0</v>
      </c>
      <c r="G563" s="15">
        <f t="shared" si="5"/>
        <v>0</v>
      </c>
      <c r="H563" s="18" t="str">
        <f t="shared" si="6"/>
        <v/>
      </c>
      <c r="I563" s="18" t="str">
        <f t="shared" si="7"/>
        <v/>
      </c>
      <c r="J563" s="18" t="str">
        <f t="shared" si="8"/>
        <v>-</v>
      </c>
      <c r="K563" s="27" t="str">
        <f t="shared" ref="K563:L563" si="573">IF(A563="","",WEEKDAY(B563,2))</f>
        <v/>
      </c>
      <c r="L563" s="27" t="str">
        <f t="shared" si="573"/>
        <v/>
      </c>
      <c r="M563" s="20">
        <f t="shared" si="10"/>
        <v>0</v>
      </c>
      <c r="N563" s="20">
        <f t="shared" si="14"/>
        <v>0</v>
      </c>
      <c r="O563" s="21" t="str">
        <f>IF(A563="","",IF(G563&gt;=asetukset!$B$3,G563-asetukset!$B$3,IF(AND(G563-E563&lt;=asetukset!$B$4,E563&gt;=asetukset!$B$3),1-E563,IF(AND(G563-E563&lt;=asetukset!$B$4,E563&lt;=asetukset!$B$3),asetukset!$B$6,0))))</f>
        <v/>
      </c>
      <c r="P563" s="20">
        <f>IF(F563&gt;D563,G563-asetukset!$B$5,IF(AND(D563=F563,E563&lt;=asetukset!$B$6),G563-E563,0))</f>
        <v>0</v>
      </c>
      <c r="Q563" s="19" t="str">
        <f>IF(and(K563=6,E563&gt;asetukset!$B$7),"", IF(and(K563&lt;&gt;6,L563=6,G563&lt;asetukset!$B$7),G563,IF(K563=6,asetukset!$B$7-E563,IF(K563=6,asetukset!$B$7-E563,IF(K563=6,asetukset!$B$7-E563,"")))))</f>
        <v/>
      </c>
      <c r="R563" s="19" t="str">
        <f t="shared" si="11"/>
        <v/>
      </c>
      <c r="S563" s="19" t="str">
        <f t="shared" si="12"/>
        <v/>
      </c>
      <c r="T563" s="21" t="str">
        <f>IF(A563="","",IF(SUMIFS($M$2:M563,$I$2:I563,I563,$A$2:A563,A563)&lt;=asetukset!$B$2,"",SUMIFS($M$2:M563,$I$2:I563,I563,$A$2:A563,A563)-asetukset!$B$2))</f>
        <v/>
      </c>
    </row>
    <row r="564">
      <c r="A564" s="32"/>
      <c r="B564" s="26"/>
      <c r="C564" s="26"/>
      <c r="D564" s="15">
        <f t="shared" si="2"/>
        <v>0</v>
      </c>
      <c r="E564" s="15">
        <f t="shared" si="3"/>
        <v>0</v>
      </c>
      <c r="F564" s="15">
        <f t="shared" si="4"/>
        <v>0</v>
      </c>
      <c r="G564" s="15">
        <f t="shared" si="5"/>
        <v>0</v>
      </c>
      <c r="H564" s="18" t="str">
        <f t="shared" si="6"/>
        <v/>
      </c>
      <c r="I564" s="18" t="str">
        <f t="shared" si="7"/>
        <v/>
      </c>
      <c r="J564" s="18" t="str">
        <f t="shared" si="8"/>
        <v>-</v>
      </c>
      <c r="K564" s="27" t="str">
        <f t="shared" ref="K564:L564" si="574">IF(A564="","",WEEKDAY(B564,2))</f>
        <v/>
      </c>
      <c r="L564" s="27" t="str">
        <f t="shared" si="574"/>
        <v/>
      </c>
      <c r="M564" s="20">
        <f t="shared" si="10"/>
        <v>0</v>
      </c>
      <c r="N564" s="20">
        <f t="shared" si="14"/>
        <v>0</v>
      </c>
      <c r="O564" s="21" t="str">
        <f>IF(A564="","",IF(G564&gt;=asetukset!$B$3,G564-asetukset!$B$3,IF(AND(G564-E564&lt;=asetukset!$B$4,E564&gt;=asetukset!$B$3),1-E564,IF(AND(G564-E564&lt;=asetukset!$B$4,E564&lt;=asetukset!$B$3),asetukset!$B$6,0))))</f>
        <v/>
      </c>
      <c r="P564" s="20">
        <f>IF(F564&gt;D564,G564-asetukset!$B$5,IF(AND(D564=F564,E564&lt;=asetukset!$B$6),G564-E564,0))</f>
        <v>0</v>
      </c>
      <c r="Q564" s="19" t="str">
        <f>IF(and(K564=6,E564&gt;asetukset!$B$7),"", IF(and(K564&lt;&gt;6,L564=6,G564&lt;asetukset!$B$7),G564,IF(K564=6,asetukset!$B$7-E564,IF(K564=6,asetukset!$B$7-E564,IF(K564=6,asetukset!$B$7-E564,"")))))</f>
        <v/>
      </c>
      <c r="R564" s="19" t="str">
        <f t="shared" si="11"/>
        <v/>
      </c>
      <c r="S564" s="19" t="str">
        <f t="shared" si="12"/>
        <v/>
      </c>
      <c r="T564" s="21" t="str">
        <f>IF(A564="","",IF(SUMIFS($M$2:M564,$I$2:I564,I564,$A$2:A564,A564)&lt;=asetukset!$B$2,"",SUMIFS($M$2:M564,$I$2:I564,I564,$A$2:A564,A564)-asetukset!$B$2))</f>
        <v/>
      </c>
    </row>
    <row r="565">
      <c r="A565" s="32"/>
      <c r="B565" s="26"/>
      <c r="C565" s="26"/>
      <c r="D565" s="15">
        <f t="shared" si="2"/>
        <v>0</v>
      </c>
      <c r="E565" s="15">
        <f t="shared" si="3"/>
        <v>0</v>
      </c>
      <c r="F565" s="15">
        <f t="shared" si="4"/>
        <v>0</v>
      </c>
      <c r="G565" s="15">
        <f t="shared" si="5"/>
        <v>0</v>
      </c>
      <c r="H565" s="18" t="str">
        <f t="shared" si="6"/>
        <v/>
      </c>
      <c r="I565" s="18" t="str">
        <f t="shared" si="7"/>
        <v/>
      </c>
      <c r="J565" s="18" t="str">
        <f t="shared" si="8"/>
        <v>-</v>
      </c>
      <c r="K565" s="27" t="str">
        <f t="shared" ref="K565:L565" si="575">IF(A565="","",WEEKDAY(B565,2))</f>
        <v/>
      </c>
      <c r="L565" s="27" t="str">
        <f t="shared" si="575"/>
        <v/>
      </c>
      <c r="M565" s="20">
        <f t="shared" si="10"/>
        <v>0</v>
      </c>
      <c r="N565" s="20">
        <f t="shared" si="14"/>
        <v>0</v>
      </c>
      <c r="O565" s="21" t="str">
        <f>IF(A565="","",IF(G565&gt;=asetukset!$B$3,G565-asetukset!$B$3,IF(AND(G565-E565&lt;=asetukset!$B$4,E565&gt;=asetukset!$B$3),1-E565,IF(AND(G565-E565&lt;=asetukset!$B$4,E565&lt;=asetukset!$B$3),asetukset!$B$6,0))))</f>
        <v/>
      </c>
      <c r="P565" s="20">
        <f>IF(F565&gt;D565,G565-asetukset!$B$5,IF(AND(D565=F565,E565&lt;=asetukset!$B$6),G565-E565,0))</f>
        <v>0</v>
      </c>
      <c r="Q565" s="19" t="str">
        <f>IF(and(K565=6,E565&gt;asetukset!$B$7),"", IF(and(K565&lt;&gt;6,L565=6,G565&lt;asetukset!$B$7),G565,IF(K565=6,asetukset!$B$7-E565,IF(K565=6,asetukset!$B$7-E565,IF(K565=6,asetukset!$B$7-E565,"")))))</f>
        <v/>
      </c>
      <c r="R565" s="19" t="str">
        <f t="shared" si="11"/>
        <v/>
      </c>
      <c r="S565" s="19" t="str">
        <f t="shared" si="12"/>
        <v/>
      </c>
      <c r="T565" s="21" t="str">
        <f>IF(A565="","",IF(SUMIFS($M$2:M565,$I$2:I565,I565,$A$2:A565,A565)&lt;=asetukset!$B$2,"",SUMIFS($M$2:M565,$I$2:I565,I565,$A$2:A565,A565)-asetukset!$B$2))</f>
        <v/>
      </c>
    </row>
    <row r="566">
      <c r="A566" s="32"/>
      <c r="B566" s="26"/>
      <c r="C566" s="26"/>
      <c r="D566" s="15">
        <f t="shared" si="2"/>
        <v>0</v>
      </c>
      <c r="E566" s="15">
        <f t="shared" si="3"/>
        <v>0</v>
      </c>
      <c r="F566" s="15">
        <f t="shared" si="4"/>
        <v>0</v>
      </c>
      <c r="G566" s="15">
        <f t="shared" si="5"/>
        <v>0</v>
      </c>
      <c r="H566" s="18" t="str">
        <f t="shared" si="6"/>
        <v/>
      </c>
      <c r="I566" s="18" t="str">
        <f t="shared" si="7"/>
        <v/>
      </c>
      <c r="J566" s="18" t="str">
        <f t="shared" si="8"/>
        <v>-</v>
      </c>
      <c r="K566" s="27" t="str">
        <f t="shared" ref="K566:L566" si="576">IF(A566="","",WEEKDAY(B566,2))</f>
        <v/>
      </c>
      <c r="L566" s="27" t="str">
        <f t="shared" si="576"/>
        <v/>
      </c>
      <c r="M566" s="20">
        <f t="shared" si="10"/>
        <v>0</v>
      </c>
      <c r="N566" s="20">
        <f t="shared" si="14"/>
        <v>0</v>
      </c>
      <c r="O566" s="21" t="str">
        <f>IF(A566="","",IF(G566&gt;=asetukset!$B$3,G566-asetukset!$B$3,IF(AND(G566-E566&lt;=asetukset!$B$4,E566&gt;=asetukset!$B$3),1-E566,IF(AND(G566-E566&lt;=asetukset!$B$4,E566&lt;=asetukset!$B$3),asetukset!$B$6,0))))</f>
        <v/>
      </c>
      <c r="P566" s="20">
        <f>IF(F566&gt;D566,G566-asetukset!$B$5,IF(AND(D566=F566,E566&lt;=asetukset!$B$6),G566-E566,0))</f>
        <v>0</v>
      </c>
      <c r="Q566" s="19" t="str">
        <f>IF(and(K566=6,E566&gt;asetukset!$B$7),"", IF(and(K566&lt;&gt;6,L566=6,G566&lt;asetukset!$B$7),G566,IF(K566=6,asetukset!$B$7-E566,IF(K566=6,asetukset!$B$7-E566,IF(K566=6,asetukset!$B$7-E566,"")))))</f>
        <v/>
      </c>
      <c r="R566" s="19" t="str">
        <f t="shared" si="11"/>
        <v/>
      </c>
      <c r="S566" s="19" t="str">
        <f t="shared" si="12"/>
        <v/>
      </c>
      <c r="T566" s="21" t="str">
        <f>IF(A566="","",IF(SUMIFS($M$2:M566,$I$2:I566,I566,$A$2:A566,A566)&lt;=asetukset!$B$2,"",SUMIFS($M$2:M566,$I$2:I566,I566,$A$2:A566,A566)-asetukset!$B$2))</f>
        <v/>
      </c>
    </row>
    <row r="567">
      <c r="A567" s="32"/>
      <c r="B567" s="26"/>
      <c r="C567" s="26"/>
      <c r="D567" s="15">
        <f t="shared" si="2"/>
        <v>0</v>
      </c>
      <c r="E567" s="15">
        <f t="shared" si="3"/>
        <v>0</v>
      </c>
      <c r="F567" s="15">
        <f t="shared" si="4"/>
        <v>0</v>
      </c>
      <c r="G567" s="15">
        <f t="shared" si="5"/>
        <v>0</v>
      </c>
      <c r="H567" s="18" t="str">
        <f t="shared" si="6"/>
        <v/>
      </c>
      <c r="I567" s="18" t="str">
        <f t="shared" si="7"/>
        <v/>
      </c>
      <c r="J567" s="18" t="str">
        <f t="shared" si="8"/>
        <v>-</v>
      </c>
      <c r="K567" s="27" t="str">
        <f t="shared" ref="K567:L567" si="577">IF(A567="","",WEEKDAY(B567,2))</f>
        <v/>
      </c>
      <c r="L567" s="27" t="str">
        <f t="shared" si="577"/>
        <v/>
      </c>
      <c r="M567" s="20">
        <f t="shared" si="10"/>
        <v>0</v>
      </c>
      <c r="N567" s="20">
        <f t="shared" si="14"/>
        <v>0</v>
      </c>
      <c r="O567" s="21" t="str">
        <f>IF(A567="","",IF(G567&gt;=asetukset!$B$3,G567-asetukset!$B$3,IF(AND(G567-E567&lt;=asetukset!$B$4,E567&gt;=asetukset!$B$3),1-E567,IF(AND(G567-E567&lt;=asetukset!$B$4,E567&lt;=asetukset!$B$3),asetukset!$B$6,0))))</f>
        <v/>
      </c>
      <c r="P567" s="20">
        <f>IF(F567&gt;D567,G567-asetukset!$B$5,IF(AND(D567=F567,E567&lt;=asetukset!$B$6),G567-E567,0))</f>
        <v>0</v>
      </c>
      <c r="Q567" s="19" t="str">
        <f>IF(and(K567=6,E567&gt;asetukset!$B$7),"", IF(and(K567&lt;&gt;6,L567=6,G567&lt;asetukset!$B$7),G567,IF(K567=6,asetukset!$B$7-E567,IF(K567=6,asetukset!$B$7-E567,IF(K567=6,asetukset!$B$7-E567,"")))))</f>
        <v/>
      </c>
      <c r="R567" s="19" t="str">
        <f t="shared" si="11"/>
        <v/>
      </c>
      <c r="S567" s="19" t="str">
        <f t="shared" si="12"/>
        <v/>
      </c>
      <c r="T567" s="21" t="str">
        <f>IF(A567="","",IF(SUMIFS($M$2:M567,$I$2:I567,I567,$A$2:A567,A567)&lt;=asetukset!$B$2,"",SUMIFS($M$2:M567,$I$2:I567,I567,$A$2:A567,A567)-asetukset!$B$2))</f>
        <v/>
      </c>
    </row>
    <row r="568">
      <c r="A568" s="32"/>
      <c r="B568" s="26"/>
      <c r="C568" s="26"/>
      <c r="D568" s="15">
        <f t="shared" si="2"/>
        <v>0</v>
      </c>
      <c r="E568" s="15">
        <f t="shared" si="3"/>
        <v>0</v>
      </c>
      <c r="F568" s="15">
        <f t="shared" si="4"/>
        <v>0</v>
      </c>
      <c r="G568" s="15">
        <f t="shared" si="5"/>
        <v>0</v>
      </c>
      <c r="H568" s="18" t="str">
        <f t="shared" si="6"/>
        <v/>
      </c>
      <c r="I568" s="18" t="str">
        <f t="shared" si="7"/>
        <v/>
      </c>
      <c r="J568" s="18" t="str">
        <f t="shared" si="8"/>
        <v>-</v>
      </c>
      <c r="K568" s="27" t="str">
        <f t="shared" ref="K568:L568" si="578">IF(A568="","",WEEKDAY(B568,2))</f>
        <v/>
      </c>
      <c r="L568" s="27" t="str">
        <f t="shared" si="578"/>
        <v/>
      </c>
      <c r="M568" s="20">
        <f t="shared" si="10"/>
        <v>0</v>
      </c>
      <c r="N568" s="20">
        <f t="shared" si="14"/>
        <v>0</v>
      </c>
      <c r="O568" s="21" t="str">
        <f>IF(A568="","",IF(G568&gt;=asetukset!$B$3,G568-asetukset!$B$3,IF(AND(G568-E568&lt;=asetukset!$B$4,E568&gt;=asetukset!$B$3),1-E568,IF(AND(G568-E568&lt;=asetukset!$B$4,E568&lt;=asetukset!$B$3),asetukset!$B$6,0))))</f>
        <v/>
      </c>
      <c r="P568" s="20">
        <f>IF(F568&gt;D568,G568-asetukset!$B$5,IF(AND(D568=F568,E568&lt;=asetukset!$B$6),G568-E568,0))</f>
        <v>0</v>
      </c>
      <c r="Q568" s="19" t="str">
        <f>IF(and(K568=6,E568&gt;asetukset!$B$7),"", IF(and(K568&lt;&gt;6,L568=6,G568&lt;asetukset!$B$7),G568,IF(K568=6,asetukset!$B$7-E568,IF(K568=6,asetukset!$B$7-E568,IF(K568=6,asetukset!$B$7-E568,"")))))</f>
        <v/>
      </c>
      <c r="R568" s="19" t="str">
        <f t="shared" si="11"/>
        <v/>
      </c>
      <c r="S568" s="19" t="str">
        <f t="shared" si="12"/>
        <v/>
      </c>
      <c r="T568" s="21" t="str">
        <f>IF(A568="","",IF(SUMIFS($M$2:M568,$I$2:I568,I568,$A$2:A568,A568)&lt;=asetukset!$B$2,"",SUMIFS($M$2:M568,$I$2:I568,I568,$A$2:A568,A568)-asetukset!$B$2))</f>
        <v/>
      </c>
    </row>
    <row r="569">
      <c r="A569" s="32"/>
      <c r="B569" s="26"/>
      <c r="C569" s="26"/>
      <c r="D569" s="15">
        <f t="shared" si="2"/>
        <v>0</v>
      </c>
      <c r="E569" s="15">
        <f t="shared" si="3"/>
        <v>0</v>
      </c>
      <c r="F569" s="15">
        <f t="shared" si="4"/>
        <v>0</v>
      </c>
      <c r="G569" s="15">
        <f t="shared" si="5"/>
        <v>0</v>
      </c>
      <c r="H569" s="18" t="str">
        <f t="shared" si="6"/>
        <v/>
      </c>
      <c r="I569" s="18" t="str">
        <f t="shared" si="7"/>
        <v/>
      </c>
      <c r="J569" s="18" t="str">
        <f t="shared" si="8"/>
        <v>-</v>
      </c>
      <c r="K569" s="27" t="str">
        <f t="shared" ref="K569:L569" si="579">IF(A569="","",WEEKDAY(B569,2))</f>
        <v/>
      </c>
      <c r="L569" s="27" t="str">
        <f t="shared" si="579"/>
        <v/>
      </c>
      <c r="M569" s="20">
        <f t="shared" si="10"/>
        <v>0</v>
      </c>
      <c r="N569" s="20">
        <f t="shared" si="14"/>
        <v>0</v>
      </c>
      <c r="O569" s="21" t="str">
        <f>IF(A569="","",IF(G569&gt;=asetukset!$B$3,G569-asetukset!$B$3,IF(AND(G569-E569&lt;=asetukset!$B$4,E569&gt;=asetukset!$B$3),1-E569,IF(AND(G569-E569&lt;=asetukset!$B$4,E569&lt;=asetukset!$B$3),asetukset!$B$6,0))))</f>
        <v/>
      </c>
      <c r="P569" s="20">
        <f>IF(F569&gt;D569,G569-asetukset!$B$5,IF(AND(D569=F569,E569&lt;=asetukset!$B$6),G569-E569,0))</f>
        <v>0</v>
      </c>
      <c r="Q569" s="19" t="str">
        <f>IF(and(K569=6,E569&gt;asetukset!$B$7),"", IF(and(K569&lt;&gt;6,L569=6,G569&lt;asetukset!$B$7),G569,IF(K569=6,asetukset!$B$7-E569,IF(K569=6,asetukset!$B$7-E569,IF(K569=6,asetukset!$B$7-E569,"")))))</f>
        <v/>
      </c>
      <c r="R569" s="19" t="str">
        <f t="shared" si="11"/>
        <v/>
      </c>
      <c r="S569" s="19" t="str">
        <f t="shared" si="12"/>
        <v/>
      </c>
      <c r="T569" s="21" t="str">
        <f>IF(A569="","",IF(SUMIFS($M$2:M569,$I$2:I569,I569,$A$2:A569,A569)&lt;=asetukset!$B$2,"",SUMIFS($M$2:M569,$I$2:I569,I569,$A$2:A569,A569)-asetukset!$B$2))</f>
        <v/>
      </c>
    </row>
    <row r="570">
      <c r="A570" s="32"/>
      <c r="B570" s="26"/>
      <c r="C570" s="26"/>
      <c r="D570" s="15">
        <f t="shared" si="2"/>
        <v>0</v>
      </c>
      <c r="E570" s="15">
        <f t="shared" si="3"/>
        <v>0</v>
      </c>
      <c r="F570" s="15">
        <f t="shared" si="4"/>
        <v>0</v>
      </c>
      <c r="G570" s="15">
        <f t="shared" si="5"/>
        <v>0</v>
      </c>
      <c r="H570" s="18" t="str">
        <f t="shared" si="6"/>
        <v/>
      </c>
      <c r="I570" s="18" t="str">
        <f t="shared" si="7"/>
        <v/>
      </c>
      <c r="J570" s="18" t="str">
        <f t="shared" si="8"/>
        <v>-</v>
      </c>
      <c r="K570" s="27" t="str">
        <f t="shared" ref="K570:L570" si="580">IF(A570="","",WEEKDAY(B570,2))</f>
        <v/>
      </c>
      <c r="L570" s="27" t="str">
        <f t="shared" si="580"/>
        <v/>
      </c>
      <c r="M570" s="20">
        <f t="shared" si="10"/>
        <v>0</v>
      </c>
      <c r="N570" s="20">
        <f t="shared" si="14"/>
        <v>0</v>
      </c>
      <c r="O570" s="21" t="str">
        <f>IF(A570="","",IF(G570&gt;=asetukset!$B$3,G570-asetukset!$B$3,IF(AND(G570-E570&lt;=asetukset!$B$4,E570&gt;=asetukset!$B$3),1-E570,IF(AND(G570-E570&lt;=asetukset!$B$4,E570&lt;=asetukset!$B$3),asetukset!$B$6,0))))</f>
        <v/>
      </c>
      <c r="P570" s="20">
        <f>IF(F570&gt;D570,G570-asetukset!$B$5,IF(AND(D570=F570,E570&lt;=asetukset!$B$6),G570-E570,0))</f>
        <v>0</v>
      </c>
      <c r="Q570" s="19" t="str">
        <f>IF(and(K570=6,E570&gt;asetukset!$B$7),"", IF(and(K570&lt;&gt;6,L570=6,G570&lt;asetukset!$B$7),G570,IF(K570=6,asetukset!$B$7-E570,IF(K570=6,asetukset!$B$7-E570,IF(K570=6,asetukset!$B$7-E570,"")))))</f>
        <v/>
      </c>
      <c r="R570" s="19" t="str">
        <f t="shared" si="11"/>
        <v/>
      </c>
      <c r="S570" s="19" t="str">
        <f t="shared" si="12"/>
        <v/>
      </c>
      <c r="T570" s="21" t="str">
        <f>IF(A570="","",IF(SUMIFS($M$2:M570,$I$2:I570,I570,$A$2:A570,A570)&lt;=asetukset!$B$2,"",SUMIFS($M$2:M570,$I$2:I570,I570,$A$2:A570,A570)-asetukset!$B$2))</f>
        <v/>
      </c>
    </row>
    <row r="571">
      <c r="A571" s="32"/>
      <c r="B571" s="26"/>
      <c r="C571" s="26"/>
      <c r="D571" s="15">
        <f t="shared" si="2"/>
        <v>0</v>
      </c>
      <c r="E571" s="15">
        <f t="shared" si="3"/>
        <v>0</v>
      </c>
      <c r="F571" s="15">
        <f t="shared" si="4"/>
        <v>0</v>
      </c>
      <c r="G571" s="15">
        <f t="shared" si="5"/>
        <v>0</v>
      </c>
      <c r="H571" s="18" t="str">
        <f t="shared" si="6"/>
        <v/>
      </c>
      <c r="I571" s="18" t="str">
        <f t="shared" si="7"/>
        <v/>
      </c>
      <c r="J571" s="18" t="str">
        <f t="shared" si="8"/>
        <v>-</v>
      </c>
      <c r="K571" s="27" t="str">
        <f t="shared" ref="K571:L571" si="581">IF(A571="","",WEEKDAY(B571,2))</f>
        <v/>
      </c>
      <c r="L571" s="27" t="str">
        <f t="shared" si="581"/>
        <v/>
      </c>
      <c r="M571" s="20">
        <f t="shared" si="10"/>
        <v>0</v>
      </c>
      <c r="N571" s="20">
        <f t="shared" si="14"/>
        <v>0</v>
      </c>
      <c r="O571" s="21" t="str">
        <f>IF(A571="","",IF(G571&gt;=asetukset!$B$3,G571-asetukset!$B$3,IF(AND(G571-E571&lt;=asetukset!$B$4,E571&gt;=asetukset!$B$3),1-E571,IF(AND(G571-E571&lt;=asetukset!$B$4,E571&lt;=asetukset!$B$3),asetukset!$B$6,0))))</f>
        <v/>
      </c>
      <c r="P571" s="20">
        <f>IF(F571&gt;D571,G571-asetukset!$B$5,IF(AND(D571=F571,E571&lt;=asetukset!$B$6),G571-E571,0))</f>
        <v>0</v>
      </c>
      <c r="Q571" s="19" t="str">
        <f>IF(and(K571=6,E571&gt;asetukset!$B$7),"", IF(and(K571&lt;&gt;6,L571=6,G571&lt;asetukset!$B$7),G571,IF(K571=6,asetukset!$B$7-E571,IF(K571=6,asetukset!$B$7-E571,IF(K571=6,asetukset!$B$7-E571,"")))))</f>
        <v/>
      </c>
      <c r="R571" s="19" t="str">
        <f t="shared" si="11"/>
        <v/>
      </c>
      <c r="S571" s="19" t="str">
        <f t="shared" si="12"/>
        <v/>
      </c>
      <c r="T571" s="21" t="str">
        <f>IF(A571="","",IF(SUMIFS($M$2:M571,$I$2:I571,I571,$A$2:A571,A571)&lt;=asetukset!$B$2,"",SUMIFS($M$2:M571,$I$2:I571,I571,$A$2:A571,A571)-asetukset!$B$2))</f>
        <v/>
      </c>
    </row>
    <row r="572">
      <c r="A572" s="32"/>
      <c r="B572" s="26"/>
      <c r="C572" s="26"/>
      <c r="D572" s="15">
        <f t="shared" si="2"/>
        <v>0</v>
      </c>
      <c r="E572" s="15">
        <f t="shared" si="3"/>
        <v>0</v>
      </c>
      <c r="F572" s="15">
        <f t="shared" si="4"/>
        <v>0</v>
      </c>
      <c r="G572" s="15">
        <f t="shared" si="5"/>
        <v>0</v>
      </c>
      <c r="H572" s="18" t="str">
        <f t="shared" si="6"/>
        <v/>
      </c>
      <c r="I572" s="18" t="str">
        <f t="shared" si="7"/>
        <v/>
      </c>
      <c r="J572" s="18" t="str">
        <f t="shared" si="8"/>
        <v>-</v>
      </c>
      <c r="K572" s="27" t="str">
        <f t="shared" ref="K572:L572" si="582">IF(A572="","",WEEKDAY(B572,2))</f>
        <v/>
      </c>
      <c r="L572" s="27" t="str">
        <f t="shared" si="582"/>
        <v/>
      </c>
      <c r="M572" s="20">
        <f t="shared" si="10"/>
        <v>0</v>
      </c>
      <c r="N572" s="20">
        <f t="shared" si="14"/>
        <v>0</v>
      </c>
      <c r="O572" s="21" t="str">
        <f>IF(A572="","",IF(G572&gt;=asetukset!$B$3,G572-asetukset!$B$3,IF(AND(G572-E572&lt;=asetukset!$B$4,E572&gt;=asetukset!$B$3),1-E572,IF(AND(G572-E572&lt;=asetukset!$B$4,E572&lt;=asetukset!$B$3),asetukset!$B$6,0))))</f>
        <v/>
      </c>
      <c r="P572" s="20">
        <f>IF(F572&gt;D572,G572-asetukset!$B$5,IF(AND(D572=F572,E572&lt;=asetukset!$B$6),G572-E572,0))</f>
        <v>0</v>
      </c>
      <c r="Q572" s="19" t="str">
        <f>IF(and(K572=6,E572&gt;asetukset!$B$7),"", IF(and(K572&lt;&gt;6,L572=6,G572&lt;asetukset!$B$7),G572,IF(K572=6,asetukset!$B$7-E572,IF(K572=6,asetukset!$B$7-E572,IF(K572=6,asetukset!$B$7-E572,"")))))</f>
        <v/>
      </c>
      <c r="R572" s="19" t="str">
        <f t="shared" si="11"/>
        <v/>
      </c>
      <c r="S572" s="19" t="str">
        <f t="shared" si="12"/>
        <v/>
      </c>
      <c r="T572" s="21" t="str">
        <f>IF(A572="","",IF(SUMIFS($M$2:M572,$I$2:I572,I572,$A$2:A572,A572)&lt;=asetukset!$B$2,"",SUMIFS($M$2:M572,$I$2:I572,I572,$A$2:A572,A572)-asetukset!$B$2))</f>
        <v/>
      </c>
    </row>
    <row r="573">
      <c r="A573" s="32"/>
      <c r="B573" s="26"/>
      <c r="C573" s="26"/>
      <c r="D573" s="15">
        <f t="shared" si="2"/>
        <v>0</v>
      </c>
      <c r="E573" s="15">
        <f t="shared" si="3"/>
        <v>0</v>
      </c>
      <c r="F573" s="15">
        <f t="shared" si="4"/>
        <v>0</v>
      </c>
      <c r="G573" s="15">
        <f t="shared" si="5"/>
        <v>0</v>
      </c>
      <c r="H573" s="18" t="str">
        <f t="shared" si="6"/>
        <v/>
      </c>
      <c r="I573" s="18" t="str">
        <f t="shared" si="7"/>
        <v/>
      </c>
      <c r="J573" s="18" t="str">
        <f t="shared" si="8"/>
        <v>-</v>
      </c>
      <c r="K573" s="27" t="str">
        <f t="shared" ref="K573:L573" si="583">IF(A573="","",WEEKDAY(B573,2))</f>
        <v/>
      </c>
      <c r="L573" s="27" t="str">
        <f t="shared" si="583"/>
        <v/>
      </c>
      <c r="M573" s="20">
        <f t="shared" si="10"/>
        <v>0</v>
      </c>
      <c r="N573" s="20">
        <f t="shared" si="14"/>
        <v>0</v>
      </c>
      <c r="O573" s="21" t="str">
        <f>IF(A573="","",IF(G573&gt;=asetukset!$B$3,G573-asetukset!$B$3,IF(AND(G573-E573&lt;=asetukset!$B$4,E573&gt;=asetukset!$B$3),1-E573,IF(AND(G573-E573&lt;=asetukset!$B$4,E573&lt;=asetukset!$B$3),asetukset!$B$6,0))))</f>
        <v/>
      </c>
      <c r="P573" s="20">
        <f>IF(F573&gt;D573,G573-asetukset!$B$5,IF(AND(D573=F573,E573&lt;=asetukset!$B$6),G573-E573,0))</f>
        <v>0</v>
      </c>
      <c r="Q573" s="19" t="str">
        <f>IF(and(K573=6,E573&gt;asetukset!$B$7),"", IF(and(K573&lt;&gt;6,L573=6,G573&lt;asetukset!$B$7),G573,IF(K573=6,asetukset!$B$7-E573,IF(K573=6,asetukset!$B$7-E573,IF(K573=6,asetukset!$B$7-E573,"")))))</f>
        <v/>
      </c>
      <c r="R573" s="19" t="str">
        <f t="shared" si="11"/>
        <v/>
      </c>
      <c r="S573" s="19" t="str">
        <f t="shared" si="12"/>
        <v/>
      </c>
      <c r="T573" s="21" t="str">
        <f>IF(A573="","",IF(SUMIFS($M$2:M573,$I$2:I573,I573,$A$2:A573,A573)&lt;=asetukset!$B$2,"",SUMIFS($M$2:M573,$I$2:I573,I573,$A$2:A573,A573)-asetukset!$B$2))</f>
        <v/>
      </c>
    </row>
    <row r="574">
      <c r="A574" s="32"/>
      <c r="B574" s="26"/>
      <c r="C574" s="26"/>
      <c r="D574" s="15">
        <f t="shared" si="2"/>
        <v>0</v>
      </c>
      <c r="E574" s="15">
        <f t="shared" si="3"/>
        <v>0</v>
      </c>
      <c r="F574" s="15">
        <f t="shared" si="4"/>
        <v>0</v>
      </c>
      <c r="G574" s="15">
        <f t="shared" si="5"/>
        <v>0</v>
      </c>
      <c r="H574" s="18" t="str">
        <f t="shared" si="6"/>
        <v/>
      </c>
      <c r="I574" s="18" t="str">
        <f t="shared" si="7"/>
        <v/>
      </c>
      <c r="J574" s="18" t="str">
        <f t="shared" si="8"/>
        <v>-</v>
      </c>
      <c r="K574" s="27" t="str">
        <f t="shared" ref="K574:L574" si="584">IF(A574="","",WEEKDAY(B574,2))</f>
        <v/>
      </c>
      <c r="L574" s="27" t="str">
        <f t="shared" si="584"/>
        <v/>
      </c>
      <c r="M574" s="20">
        <f t="shared" si="10"/>
        <v>0</v>
      </c>
      <c r="N574" s="20">
        <f t="shared" si="14"/>
        <v>0</v>
      </c>
      <c r="O574" s="21" t="str">
        <f>IF(A574="","",IF(G574&gt;=asetukset!$B$3,G574-asetukset!$B$3,IF(AND(G574-E574&lt;=asetukset!$B$4,E574&gt;=asetukset!$B$3),1-E574,IF(AND(G574-E574&lt;=asetukset!$B$4,E574&lt;=asetukset!$B$3),asetukset!$B$6,0))))</f>
        <v/>
      </c>
      <c r="P574" s="20">
        <f>IF(F574&gt;D574,G574-asetukset!$B$5,IF(AND(D574=F574,E574&lt;=asetukset!$B$6),G574-E574,0))</f>
        <v>0</v>
      </c>
      <c r="Q574" s="19" t="str">
        <f>IF(and(K574=6,E574&gt;asetukset!$B$7),"", IF(and(K574&lt;&gt;6,L574=6,G574&lt;asetukset!$B$7),G574,IF(K574=6,asetukset!$B$7-E574,IF(K574=6,asetukset!$B$7-E574,IF(K574=6,asetukset!$B$7-E574,"")))))</f>
        <v/>
      </c>
      <c r="R574" s="19" t="str">
        <f t="shared" si="11"/>
        <v/>
      </c>
      <c r="S574" s="19" t="str">
        <f t="shared" si="12"/>
        <v/>
      </c>
      <c r="T574" s="21" t="str">
        <f>IF(A574="","",IF(SUMIFS($M$2:M574,$I$2:I574,I574,$A$2:A574,A574)&lt;=asetukset!$B$2,"",SUMIFS($M$2:M574,$I$2:I574,I574,$A$2:A574,A574)-asetukset!$B$2))</f>
        <v/>
      </c>
    </row>
    <row r="575">
      <c r="A575" s="32"/>
      <c r="B575" s="26"/>
      <c r="C575" s="26"/>
      <c r="D575" s="15">
        <f t="shared" si="2"/>
        <v>0</v>
      </c>
      <c r="E575" s="15">
        <f t="shared" si="3"/>
        <v>0</v>
      </c>
      <c r="F575" s="15">
        <f t="shared" si="4"/>
        <v>0</v>
      </c>
      <c r="G575" s="15">
        <f t="shared" si="5"/>
        <v>0</v>
      </c>
      <c r="H575" s="18" t="str">
        <f t="shared" si="6"/>
        <v/>
      </c>
      <c r="I575" s="18" t="str">
        <f t="shared" si="7"/>
        <v/>
      </c>
      <c r="J575" s="18" t="str">
        <f t="shared" si="8"/>
        <v>-</v>
      </c>
      <c r="K575" s="27" t="str">
        <f t="shared" ref="K575:L575" si="585">IF(A575="","",WEEKDAY(B575,2))</f>
        <v/>
      </c>
      <c r="L575" s="27" t="str">
        <f t="shared" si="585"/>
        <v/>
      </c>
      <c r="M575" s="20">
        <f t="shared" si="10"/>
        <v>0</v>
      </c>
      <c r="N575" s="20">
        <f t="shared" si="14"/>
        <v>0</v>
      </c>
      <c r="O575" s="21" t="str">
        <f>IF(A575="","",IF(G575&gt;=asetukset!$B$3,G575-asetukset!$B$3,IF(AND(G575-E575&lt;=asetukset!$B$4,E575&gt;=asetukset!$B$3),1-E575,IF(AND(G575-E575&lt;=asetukset!$B$4,E575&lt;=asetukset!$B$3),asetukset!$B$6,0))))</f>
        <v/>
      </c>
      <c r="P575" s="20">
        <f>IF(F575&gt;D575,G575-asetukset!$B$5,IF(AND(D575=F575,E575&lt;=asetukset!$B$6),G575-E575,0))</f>
        <v>0</v>
      </c>
      <c r="Q575" s="19" t="str">
        <f>IF(and(K575=6,E575&gt;asetukset!$B$7),"", IF(and(K575&lt;&gt;6,L575=6,G575&lt;asetukset!$B$7),G575,IF(K575=6,asetukset!$B$7-E575,IF(K575=6,asetukset!$B$7-E575,IF(K575=6,asetukset!$B$7-E575,"")))))</f>
        <v/>
      </c>
      <c r="R575" s="19" t="str">
        <f t="shared" si="11"/>
        <v/>
      </c>
      <c r="S575" s="19" t="str">
        <f t="shared" si="12"/>
        <v/>
      </c>
      <c r="T575" s="21" t="str">
        <f>IF(A575="","",IF(SUMIFS($M$2:M575,$I$2:I575,I575,$A$2:A575,A575)&lt;=asetukset!$B$2,"",SUMIFS($M$2:M575,$I$2:I575,I575,$A$2:A575,A575)-asetukset!$B$2))</f>
        <v/>
      </c>
    </row>
    <row r="576">
      <c r="A576" s="32"/>
      <c r="B576" s="26"/>
      <c r="C576" s="26"/>
      <c r="D576" s="15">
        <f t="shared" si="2"/>
        <v>0</v>
      </c>
      <c r="E576" s="15">
        <f t="shared" si="3"/>
        <v>0</v>
      </c>
      <c r="F576" s="15">
        <f t="shared" si="4"/>
        <v>0</v>
      </c>
      <c r="G576" s="15">
        <f t="shared" si="5"/>
        <v>0</v>
      </c>
      <c r="H576" s="18" t="str">
        <f t="shared" si="6"/>
        <v/>
      </c>
      <c r="I576" s="18" t="str">
        <f t="shared" si="7"/>
        <v/>
      </c>
      <c r="J576" s="18" t="str">
        <f t="shared" si="8"/>
        <v>-</v>
      </c>
      <c r="K576" s="27" t="str">
        <f t="shared" ref="K576:L576" si="586">IF(A576="","",WEEKDAY(B576,2))</f>
        <v/>
      </c>
      <c r="L576" s="27" t="str">
        <f t="shared" si="586"/>
        <v/>
      </c>
      <c r="M576" s="20">
        <f t="shared" si="10"/>
        <v>0</v>
      </c>
      <c r="N576" s="20">
        <f t="shared" si="14"/>
        <v>0</v>
      </c>
      <c r="O576" s="21" t="str">
        <f>IF(A576="","",IF(G576&gt;=asetukset!$B$3,G576-asetukset!$B$3,IF(AND(G576-E576&lt;=asetukset!$B$4,E576&gt;=asetukset!$B$3),1-E576,IF(AND(G576-E576&lt;=asetukset!$B$4,E576&lt;=asetukset!$B$3),asetukset!$B$6,0))))</f>
        <v/>
      </c>
      <c r="P576" s="20">
        <f>IF(F576&gt;D576,G576-asetukset!$B$5,IF(AND(D576=F576,E576&lt;=asetukset!$B$6),G576-E576,0))</f>
        <v>0</v>
      </c>
      <c r="Q576" s="19" t="str">
        <f>IF(and(K576=6,E576&gt;asetukset!$B$7),"", IF(and(K576&lt;&gt;6,L576=6,G576&lt;asetukset!$B$7),G576,IF(K576=6,asetukset!$B$7-E576,IF(K576=6,asetukset!$B$7-E576,IF(K576=6,asetukset!$B$7-E576,"")))))</f>
        <v/>
      </c>
      <c r="R576" s="19" t="str">
        <f t="shared" si="11"/>
        <v/>
      </c>
      <c r="S576" s="19" t="str">
        <f t="shared" si="12"/>
        <v/>
      </c>
      <c r="T576" s="21" t="str">
        <f>IF(A576="","",IF(SUMIFS($M$2:M576,$I$2:I576,I576,$A$2:A576,A576)&lt;=asetukset!$B$2,"",SUMIFS($M$2:M576,$I$2:I576,I576,$A$2:A576,A576)-asetukset!$B$2))</f>
        <v/>
      </c>
    </row>
    <row r="577">
      <c r="A577" s="32"/>
      <c r="B577" s="26"/>
      <c r="C577" s="26"/>
      <c r="D577" s="15">
        <f t="shared" si="2"/>
        <v>0</v>
      </c>
      <c r="E577" s="15">
        <f t="shared" si="3"/>
        <v>0</v>
      </c>
      <c r="F577" s="15">
        <f t="shared" si="4"/>
        <v>0</v>
      </c>
      <c r="G577" s="15">
        <f t="shared" si="5"/>
        <v>0</v>
      </c>
      <c r="H577" s="18" t="str">
        <f t="shared" si="6"/>
        <v/>
      </c>
      <c r="I577" s="18" t="str">
        <f t="shared" si="7"/>
        <v/>
      </c>
      <c r="J577" s="18" t="str">
        <f t="shared" si="8"/>
        <v>-</v>
      </c>
      <c r="K577" s="27" t="str">
        <f t="shared" ref="K577:L577" si="587">IF(A577="","",WEEKDAY(B577,2))</f>
        <v/>
      </c>
      <c r="L577" s="27" t="str">
        <f t="shared" si="587"/>
        <v/>
      </c>
      <c r="M577" s="20">
        <f t="shared" si="10"/>
        <v>0</v>
      </c>
      <c r="N577" s="20">
        <f t="shared" si="14"/>
        <v>0</v>
      </c>
      <c r="O577" s="21" t="str">
        <f>IF(A577="","",IF(G577&gt;=asetukset!$B$3,G577-asetukset!$B$3,IF(AND(G577-E577&lt;=asetukset!$B$4,E577&gt;=asetukset!$B$3),1-E577,IF(AND(G577-E577&lt;=asetukset!$B$4,E577&lt;=asetukset!$B$3),asetukset!$B$6,0))))</f>
        <v/>
      </c>
      <c r="P577" s="20">
        <f>IF(F577&gt;D577,G577-asetukset!$B$5,IF(AND(D577=F577,E577&lt;=asetukset!$B$6),G577-E577,0))</f>
        <v>0</v>
      </c>
      <c r="Q577" s="19" t="str">
        <f>IF(and(K577=6,E577&gt;asetukset!$B$7),"", IF(and(K577&lt;&gt;6,L577=6,G577&lt;asetukset!$B$7),G577,IF(K577=6,asetukset!$B$7-E577,IF(K577=6,asetukset!$B$7-E577,IF(K577=6,asetukset!$B$7-E577,"")))))</f>
        <v/>
      </c>
      <c r="R577" s="19" t="str">
        <f t="shared" si="11"/>
        <v/>
      </c>
      <c r="S577" s="19" t="str">
        <f t="shared" si="12"/>
        <v/>
      </c>
      <c r="T577" s="21" t="str">
        <f>IF(A577="","",IF(SUMIFS($M$2:M577,$I$2:I577,I577,$A$2:A577,A577)&lt;=asetukset!$B$2,"",SUMIFS($M$2:M577,$I$2:I577,I577,$A$2:A577,A577)-asetukset!$B$2))</f>
        <v/>
      </c>
    </row>
    <row r="578">
      <c r="A578" s="32"/>
      <c r="B578" s="26"/>
      <c r="C578" s="26"/>
      <c r="D578" s="15">
        <f t="shared" si="2"/>
        <v>0</v>
      </c>
      <c r="E578" s="15">
        <f t="shared" si="3"/>
        <v>0</v>
      </c>
      <c r="F578" s="15">
        <f t="shared" si="4"/>
        <v>0</v>
      </c>
      <c r="G578" s="15">
        <f t="shared" si="5"/>
        <v>0</v>
      </c>
      <c r="H578" s="18" t="str">
        <f t="shared" si="6"/>
        <v/>
      </c>
      <c r="I578" s="18" t="str">
        <f t="shared" si="7"/>
        <v/>
      </c>
      <c r="J578" s="18" t="str">
        <f t="shared" si="8"/>
        <v>-</v>
      </c>
      <c r="K578" s="27" t="str">
        <f t="shared" ref="K578:L578" si="588">IF(A578="","",WEEKDAY(B578,2))</f>
        <v/>
      </c>
      <c r="L578" s="27" t="str">
        <f t="shared" si="588"/>
        <v/>
      </c>
      <c r="M578" s="20">
        <f t="shared" si="10"/>
        <v>0</v>
      </c>
      <c r="N578" s="20">
        <f t="shared" si="14"/>
        <v>0</v>
      </c>
      <c r="O578" s="21" t="str">
        <f>IF(A578="","",IF(G578&gt;=asetukset!$B$3,G578-asetukset!$B$3,IF(AND(G578-E578&lt;=asetukset!$B$4,E578&gt;=asetukset!$B$3),1-E578,IF(AND(G578-E578&lt;=asetukset!$B$4,E578&lt;=asetukset!$B$3),asetukset!$B$6,0))))</f>
        <v/>
      </c>
      <c r="P578" s="20">
        <f>IF(F578&gt;D578,G578-asetukset!$B$5,IF(AND(D578=F578,E578&lt;=asetukset!$B$6),G578-E578,0))</f>
        <v>0</v>
      </c>
      <c r="Q578" s="19" t="str">
        <f>IF(and(K578=6,E578&gt;asetukset!$B$7),"", IF(and(K578&lt;&gt;6,L578=6,G578&lt;asetukset!$B$7),G578,IF(K578=6,asetukset!$B$7-E578,IF(K578=6,asetukset!$B$7-E578,IF(K578=6,asetukset!$B$7-E578,"")))))</f>
        <v/>
      </c>
      <c r="R578" s="19" t="str">
        <f t="shared" si="11"/>
        <v/>
      </c>
      <c r="S578" s="19" t="str">
        <f t="shared" si="12"/>
        <v/>
      </c>
      <c r="T578" s="21" t="str">
        <f>IF(A578="","",IF(SUMIFS($M$2:M578,$I$2:I578,I578,$A$2:A578,A578)&lt;=asetukset!$B$2,"",SUMIFS($M$2:M578,$I$2:I578,I578,$A$2:A578,A578)-asetukset!$B$2))</f>
        <v/>
      </c>
    </row>
    <row r="579">
      <c r="A579" s="32"/>
      <c r="B579" s="26"/>
      <c r="C579" s="26"/>
      <c r="D579" s="15">
        <f t="shared" si="2"/>
        <v>0</v>
      </c>
      <c r="E579" s="15">
        <f t="shared" si="3"/>
        <v>0</v>
      </c>
      <c r="F579" s="15">
        <f t="shared" si="4"/>
        <v>0</v>
      </c>
      <c r="G579" s="15">
        <f t="shared" si="5"/>
        <v>0</v>
      </c>
      <c r="H579" s="18" t="str">
        <f t="shared" si="6"/>
        <v/>
      </c>
      <c r="I579" s="18" t="str">
        <f t="shared" si="7"/>
        <v/>
      </c>
      <c r="J579" s="18" t="str">
        <f t="shared" si="8"/>
        <v>-</v>
      </c>
      <c r="K579" s="27" t="str">
        <f t="shared" ref="K579:L579" si="589">IF(A579="","",WEEKDAY(B579,2))</f>
        <v/>
      </c>
      <c r="L579" s="27" t="str">
        <f t="shared" si="589"/>
        <v/>
      </c>
      <c r="M579" s="20">
        <f t="shared" si="10"/>
        <v>0</v>
      </c>
      <c r="N579" s="20">
        <f t="shared" si="14"/>
        <v>0</v>
      </c>
      <c r="O579" s="21" t="str">
        <f>IF(A579="","",IF(G579&gt;=asetukset!$B$3,G579-asetukset!$B$3,IF(AND(G579-E579&lt;=asetukset!$B$4,E579&gt;=asetukset!$B$3),1-E579,IF(AND(G579-E579&lt;=asetukset!$B$4,E579&lt;=asetukset!$B$3),asetukset!$B$6,0))))</f>
        <v/>
      </c>
      <c r="P579" s="20">
        <f>IF(F579&gt;D579,G579-asetukset!$B$5,IF(AND(D579=F579,E579&lt;=asetukset!$B$6),G579-E579,0))</f>
        <v>0</v>
      </c>
      <c r="Q579" s="19" t="str">
        <f>IF(and(K579=6,E579&gt;asetukset!$B$7),"", IF(and(K579&lt;&gt;6,L579=6,G579&lt;asetukset!$B$7),G579,IF(K579=6,asetukset!$B$7-E579,IF(K579=6,asetukset!$B$7-E579,IF(K579=6,asetukset!$B$7-E579,"")))))</f>
        <v/>
      </c>
      <c r="R579" s="19" t="str">
        <f t="shared" si="11"/>
        <v/>
      </c>
      <c r="S579" s="19" t="str">
        <f t="shared" si="12"/>
        <v/>
      </c>
      <c r="T579" s="21" t="str">
        <f>IF(A579="","",IF(SUMIFS($M$2:M579,$I$2:I579,I579,$A$2:A579,A579)&lt;=asetukset!$B$2,"",SUMIFS($M$2:M579,$I$2:I579,I579,$A$2:A579,A579)-asetukset!$B$2))</f>
        <v/>
      </c>
    </row>
    <row r="580">
      <c r="A580" s="32"/>
      <c r="B580" s="26"/>
      <c r="C580" s="26"/>
      <c r="D580" s="15">
        <f t="shared" si="2"/>
        <v>0</v>
      </c>
      <c r="E580" s="15">
        <f t="shared" si="3"/>
        <v>0</v>
      </c>
      <c r="F580" s="15">
        <f t="shared" si="4"/>
        <v>0</v>
      </c>
      <c r="G580" s="15">
        <f t="shared" si="5"/>
        <v>0</v>
      </c>
      <c r="H580" s="18" t="str">
        <f t="shared" si="6"/>
        <v/>
      </c>
      <c r="I580" s="18" t="str">
        <f t="shared" si="7"/>
        <v/>
      </c>
      <c r="J580" s="18" t="str">
        <f t="shared" si="8"/>
        <v>-</v>
      </c>
      <c r="K580" s="27" t="str">
        <f t="shared" ref="K580:L580" si="590">IF(A580="","",WEEKDAY(B580,2))</f>
        <v/>
      </c>
      <c r="L580" s="27" t="str">
        <f t="shared" si="590"/>
        <v/>
      </c>
      <c r="M580" s="20">
        <f t="shared" si="10"/>
        <v>0</v>
      </c>
      <c r="N580" s="20">
        <f t="shared" si="14"/>
        <v>0</v>
      </c>
      <c r="O580" s="21" t="str">
        <f>IF(A580="","",IF(G580&gt;=asetukset!$B$3,G580-asetukset!$B$3,IF(AND(G580-E580&lt;=asetukset!$B$4,E580&gt;=asetukset!$B$3),1-E580,IF(AND(G580-E580&lt;=asetukset!$B$4,E580&lt;=asetukset!$B$3),asetukset!$B$6,0))))</f>
        <v/>
      </c>
      <c r="P580" s="20">
        <f>IF(F580&gt;D580,G580-asetukset!$B$5,IF(AND(D580=F580,E580&lt;=asetukset!$B$6),G580-E580,0))</f>
        <v>0</v>
      </c>
      <c r="Q580" s="19" t="str">
        <f>IF(and(K580=6,E580&gt;asetukset!$B$7),"", IF(and(K580&lt;&gt;6,L580=6,G580&lt;asetukset!$B$7),G580,IF(K580=6,asetukset!$B$7-E580,IF(K580=6,asetukset!$B$7-E580,IF(K580=6,asetukset!$B$7-E580,"")))))</f>
        <v/>
      </c>
      <c r="R580" s="19" t="str">
        <f t="shared" si="11"/>
        <v/>
      </c>
      <c r="S580" s="19" t="str">
        <f t="shared" si="12"/>
        <v/>
      </c>
      <c r="T580" s="21" t="str">
        <f>IF(A580="","",IF(SUMIFS($M$2:M580,$I$2:I580,I580,$A$2:A580,A580)&lt;=asetukset!$B$2,"",SUMIFS($M$2:M580,$I$2:I580,I580,$A$2:A580,A580)-asetukset!$B$2))</f>
        <v/>
      </c>
    </row>
    <row r="581">
      <c r="A581" s="32"/>
      <c r="B581" s="26"/>
      <c r="C581" s="26"/>
      <c r="D581" s="15">
        <f t="shared" si="2"/>
        <v>0</v>
      </c>
      <c r="E581" s="15">
        <f t="shared" si="3"/>
        <v>0</v>
      </c>
      <c r="F581" s="15">
        <f t="shared" si="4"/>
        <v>0</v>
      </c>
      <c r="G581" s="15">
        <f t="shared" si="5"/>
        <v>0</v>
      </c>
      <c r="H581" s="18" t="str">
        <f t="shared" si="6"/>
        <v/>
      </c>
      <c r="I581" s="18" t="str">
        <f t="shared" si="7"/>
        <v/>
      </c>
      <c r="J581" s="18" t="str">
        <f t="shared" si="8"/>
        <v>-</v>
      </c>
      <c r="K581" s="27" t="str">
        <f t="shared" ref="K581:L581" si="591">IF(A581="","",WEEKDAY(B581,2))</f>
        <v/>
      </c>
      <c r="L581" s="27" t="str">
        <f t="shared" si="591"/>
        <v/>
      </c>
      <c r="M581" s="20">
        <f t="shared" si="10"/>
        <v>0</v>
      </c>
      <c r="N581" s="20">
        <f t="shared" si="14"/>
        <v>0</v>
      </c>
      <c r="O581" s="21" t="str">
        <f>IF(A581="","",IF(G581&gt;=asetukset!$B$3,G581-asetukset!$B$3,IF(AND(G581-E581&lt;=asetukset!$B$4,E581&gt;=asetukset!$B$3),1-E581,IF(AND(G581-E581&lt;=asetukset!$B$4,E581&lt;=asetukset!$B$3),asetukset!$B$6,0))))</f>
        <v/>
      </c>
      <c r="P581" s="20">
        <f>IF(F581&gt;D581,G581-asetukset!$B$5,IF(AND(D581=F581,E581&lt;=asetukset!$B$6),G581-E581,0))</f>
        <v>0</v>
      </c>
      <c r="Q581" s="19" t="str">
        <f>IF(and(K581=6,E581&gt;asetukset!$B$7),"", IF(and(K581&lt;&gt;6,L581=6,G581&lt;asetukset!$B$7),G581,IF(K581=6,asetukset!$B$7-E581,IF(K581=6,asetukset!$B$7-E581,IF(K581=6,asetukset!$B$7-E581,"")))))</f>
        <v/>
      </c>
      <c r="R581" s="19" t="str">
        <f t="shared" si="11"/>
        <v/>
      </c>
      <c r="S581" s="19" t="str">
        <f t="shared" si="12"/>
        <v/>
      </c>
      <c r="T581" s="21" t="str">
        <f>IF(A581="","",IF(SUMIFS($M$2:M581,$I$2:I581,I581,$A$2:A581,A581)&lt;=asetukset!$B$2,"",SUMIFS($M$2:M581,$I$2:I581,I581,$A$2:A581,A581)-asetukset!$B$2))</f>
        <v/>
      </c>
    </row>
    <row r="582">
      <c r="A582" s="32"/>
      <c r="B582" s="26"/>
      <c r="C582" s="26"/>
      <c r="D582" s="15">
        <f t="shared" si="2"/>
        <v>0</v>
      </c>
      <c r="E582" s="15">
        <f t="shared" si="3"/>
        <v>0</v>
      </c>
      <c r="F582" s="15">
        <f t="shared" si="4"/>
        <v>0</v>
      </c>
      <c r="G582" s="15">
        <f t="shared" si="5"/>
        <v>0</v>
      </c>
      <c r="H582" s="18" t="str">
        <f t="shared" si="6"/>
        <v/>
      </c>
      <c r="I582" s="18" t="str">
        <f t="shared" si="7"/>
        <v/>
      </c>
      <c r="J582" s="18" t="str">
        <f t="shared" si="8"/>
        <v>-</v>
      </c>
      <c r="K582" s="27" t="str">
        <f t="shared" ref="K582:L582" si="592">IF(A582="","",WEEKDAY(B582,2))</f>
        <v/>
      </c>
      <c r="L582" s="27" t="str">
        <f t="shared" si="592"/>
        <v/>
      </c>
      <c r="M582" s="20">
        <f t="shared" si="10"/>
        <v>0</v>
      </c>
      <c r="N582" s="20">
        <f t="shared" si="14"/>
        <v>0</v>
      </c>
      <c r="O582" s="21" t="str">
        <f>IF(A582="","",IF(G582&gt;=asetukset!$B$3,G582-asetukset!$B$3,IF(AND(G582-E582&lt;=asetukset!$B$4,E582&gt;=asetukset!$B$3),1-E582,IF(AND(G582-E582&lt;=asetukset!$B$4,E582&lt;=asetukset!$B$3),asetukset!$B$6,0))))</f>
        <v/>
      </c>
      <c r="P582" s="20">
        <f>IF(F582&gt;D582,G582-asetukset!$B$5,IF(AND(D582=F582,E582&lt;=asetukset!$B$6),G582-E582,0))</f>
        <v>0</v>
      </c>
      <c r="Q582" s="19" t="str">
        <f>IF(and(K582=6,E582&gt;asetukset!$B$7),"", IF(and(K582&lt;&gt;6,L582=6,G582&lt;asetukset!$B$7),G582,IF(K582=6,asetukset!$B$7-E582,IF(K582=6,asetukset!$B$7-E582,IF(K582=6,asetukset!$B$7-E582,"")))))</f>
        <v/>
      </c>
      <c r="R582" s="19" t="str">
        <f t="shared" si="11"/>
        <v/>
      </c>
      <c r="S582" s="19" t="str">
        <f t="shared" si="12"/>
        <v/>
      </c>
      <c r="T582" s="21" t="str">
        <f>IF(A582="","",IF(SUMIFS($M$2:M582,$I$2:I582,I582,$A$2:A582,A582)&lt;=asetukset!$B$2,"",SUMIFS($M$2:M582,$I$2:I582,I582,$A$2:A582,A582)-asetukset!$B$2))</f>
        <v/>
      </c>
    </row>
    <row r="583">
      <c r="A583" s="32"/>
      <c r="B583" s="26"/>
      <c r="C583" s="26"/>
      <c r="D583" s="15">
        <f t="shared" si="2"/>
        <v>0</v>
      </c>
      <c r="E583" s="15">
        <f t="shared" si="3"/>
        <v>0</v>
      </c>
      <c r="F583" s="15">
        <f t="shared" si="4"/>
        <v>0</v>
      </c>
      <c r="G583" s="15">
        <f t="shared" si="5"/>
        <v>0</v>
      </c>
      <c r="H583" s="18" t="str">
        <f t="shared" si="6"/>
        <v/>
      </c>
      <c r="I583" s="18" t="str">
        <f t="shared" si="7"/>
        <v/>
      </c>
      <c r="J583" s="18" t="str">
        <f t="shared" si="8"/>
        <v>-</v>
      </c>
      <c r="K583" s="27" t="str">
        <f t="shared" ref="K583:L583" si="593">IF(A583="","",WEEKDAY(B583,2))</f>
        <v/>
      </c>
      <c r="L583" s="27" t="str">
        <f t="shared" si="593"/>
        <v/>
      </c>
      <c r="M583" s="20">
        <f t="shared" si="10"/>
        <v>0</v>
      </c>
      <c r="N583" s="20">
        <f t="shared" si="14"/>
        <v>0</v>
      </c>
      <c r="O583" s="21" t="str">
        <f>IF(A583="","",IF(G583&gt;=asetukset!$B$3,G583-asetukset!$B$3,IF(AND(G583-E583&lt;=asetukset!$B$4,E583&gt;=asetukset!$B$3),1-E583,IF(AND(G583-E583&lt;=asetukset!$B$4,E583&lt;=asetukset!$B$3),asetukset!$B$6,0))))</f>
        <v/>
      </c>
      <c r="P583" s="20">
        <f>IF(F583&gt;D583,G583-asetukset!$B$5,IF(AND(D583=F583,E583&lt;=asetukset!$B$6),G583-E583,0))</f>
        <v>0</v>
      </c>
      <c r="Q583" s="19" t="str">
        <f>IF(and(K583=6,E583&gt;asetukset!$B$7),"", IF(and(K583&lt;&gt;6,L583=6,G583&lt;asetukset!$B$7),G583,IF(K583=6,asetukset!$B$7-E583,IF(K583=6,asetukset!$B$7-E583,IF(K583=6,asetukset!$B$7-E583,"")))))</f>
        <v/>
      </c>
      <c r="R583" s="19" t="str">
        <f t="shared" si="11"/>
        <v/>
      </c>
      <c r="S583" s="19" t="str">
        <f t="shared" si="12"/>
        <v/>
      </c>
      <c r="T583" s="21" t="str">
        <f>IF(A583="","",IF(SUMIFS($M$2:M583,$I$2:I583,I583,$A$2:A583,A583)&lt;=asetukset!$B$2,"",SUMIFS($M$2:M583,$I$2:I583,I583,$A$2:A583,A583)-asetukset!$B$2))</f>
        <v/>
      </c>
    </row>
    <row r="584">
      <c r="A584" s="32"/>
      <c r="B584" s="26"/>
      <c r="C584" s="26"/>
      <c r="D584" s="15">
        <f t="shared" si="2"/>
        <v>0</v>
      </c>
      <c r="E584" s="15">
        <f t="shared" si="3"/>
        <v>0</v>
      </c>
      <c r="F584" s="15">
        <f t="shared" si="4"/>
        <v>0</v>
      </c>
      <c r="G584" s="15">
        <f t="shared" si="5"/>
        <v>0</v>
      </c>
      <c r="H584" s="18" t="str">
        <f t="shared" si="6"/>
        <v/>
      </c>
      <c r="I584" s="18" t="str">
        <f t="shared" si="7"/>
        <v/>
      </c>
      <c r="J584" s="18" t="str">
        <f t="shared" si="8"/>
        <v>-</v>
      </c>
      <c r="K584" s="27" t="str">
        <f t="shared" ref="K584:L584" si="594">IF(A584="","",WEEKDAY(B584,2))</f>
        <v/>
      </c>
      <c r="L584" s="27" t="str">
        <f t="shared" si="594"/>
        <v/>
      </c>
      <c r="M584" s="20">
        <f t="shared" si="10"/>
        <v>0</v>
      </c>
      <c r="N584" s="20">
        <f t="shared" si="14"/>
        <v>0</v>
      </c>
      <c r="O584" s="21" t="str">
        <f>IF(A584="","",IF(G584&gt;=asetukset!$B$3,G584-asetukset!$B$3,IF(AND(G584-E584&lt;=asetukset!$B$4,E584&gt;=asetukset!$B$3),1-E584,IF(AND(G584-E584&lt;=asetukset!$B$4,E584&lt;=asetukset!$B$3),asetukset!$B$6,0))))</f>
        <v/>
      </c>
      <c r="P584" s="20">
        <f>IF(F584&gt;D584,G584-asetukset!$B$5,IF(AND(D584=F584,E584&lt;=asetukset!$B$6),G584-E584,0))</f>
        <v>0</v>
      </c>
      <c r="Q584" s="19" t="str">
        <f>IF(and(K584=6,E584&gt;asetukset!$B$7),"", IF(and(K584&lt;&gt;6,L584=6,G584&lt;asetukset!$B$7),G584,IF(K584=6,asetukset!$B$7-E584,IF(K584=6,asetukset!$B$7-E584,IF(K584=6,asetukset!$B$7-E584,"")))))</f>
        <v/>
      </c>
      <c r="R584" s="19" t="str">
        <f t="shared" si="11"/>
        <v/>
      </c>
      <c r="S584" s="19" t="str">
        <f t="shared" si="12"/>
        <v/>
      </c>
      <c r="T584" s="21" t="str">
        <f>IF(A584="","",IF(SUMIFS($M$2:M584,$I$2:I584,I584,$A$2:A584,A584)&lt;=asetukset!$B$2,"",SUMIFS($M$2:M584,$I$2:I584,I584,$A$2:A584,A584)-asetukset!$B$2))</f>
        <v/>
      </c>
    </row>
    <row r="585">
      <c r="A585" s="32"/>
      <c r="B585" s="26"/>
      <c r="C585" s="26"/>
      <c r="D585" s="15">
        <f t="shared" si="2"/>
        <v>0</v>
      </c>
      <c r="E585" s="15">
        <f t="shared" si="3"/>
        <v>0</v>
      </c>
      <c r="F585" s="15">
        <f t="shared" si="4"/>
        <v>0</v>
      </c>
      <c r="G585" s="15">
        <f t="shared" si="5"/>
        <v>0</v>
      </c>
      <c r="H585" s="18" t="str">
        <f t="shared" si="6"/>
        <v/>
      </c>
      <c r="I585" s="18" t="str">
        <f t="shared" si="7"/>
        <v/>
      </c>
      <c r="J585" s="18" t="str">
        <f t="shared" si="8"/>
        <v>-</v>
      </c>
      <c r="K585" s="27" t="str">
        <f t="shared" ref="K585:L585" si="595">IF(A585="","",WEEKDAY(B585,2))</f>
        <v/>
      </c>
      <c r="L585" s="27" t="str">
        <f t="shared" si="595"/>
        <v/>
      </c>
      <c r="M585" s="20">
        <f t="shared" si="10"/>
        <v>0</v>
      </c>
      <c r="N585" s="20">
        <f t="shared" si="14"/>
        <v>0</v>
      </c>
      <c r="O585" s="21" t="str">
        <f>IF(A585="","",IF(G585&gt;=asetukset!$B$3,G585-asetukset!$B$3,IF(AND(G585-E585&lt;=asetukset!$B$4,E585&gt;=asetukset!$B$3),1-E585,IF(AND(G585-E585&lt;=asetukset!$B$4,E585&lt;=asetukset!$B$3),asetukset!$B$6,0))))</f>
        <v/>
      </c>
      <c r="P585" s="20">
        <f>IF(F585&gt;D585,G585-asetukset!$B$5,IF(AND(D585=F585,E585&lt;=asetukset!$B$6),G585-E585,0))</f>
        <v>0</v>
      </c>
      <c r="Q585" s="19" t="str">
        <f>IF(and(K585=6,E585&gt;asetukset!$B$7),"", IF(and(K585&lt;&gt;6,L585=6,G585&lt;asetukset!$B$7),G585,IF(K585=6,asetukset!$B$7-E585,IF(K585=6,asetukset!$B$7-E585,IF(K585=6,asetukset!$B$7-E585,"")))))</f>
        <v/>
      </c>
      <c r="R585" s="19" t="str">
        <f t="shared" si="11"/>
        <v/>
      </c>
      <c r="S585" s="19" t="str">
        <f t="shared" si="12"/>
        <v/>
      </c>
      <c r="T585" s="21" t="str">
        <f>IF(A585="","",IF(SUMIFS($M$2:M585,$I$2:I585,I585,$A$2:A585,A585)&lt;=asetukset!$B$2,"",SUMIFS($M$2:M585,$I$2:I585,I585,$A$2:A585,A585)-asetukset!$B$2))</f>
        <v/>
      </c>
    </row>
    <row r="586">
      <c r="A586" s="32"/>
      <c r="B586" s="26"/>
      <c r="C586" s="26"/>
      <c r="D586" s="15">
        <f t="shared" si="2"/>
        <v>0</v>
      </c>
      <c r="E586" s="15">
        <f t="shared" si="3"/>
        <v>0</v>
      </c>
      <c r="F586" s="15">
        <f t="shared" si="4"/>
        <v>0</v>
      </c>
      <c r="G586" s="15">
        <f t="shared" si="5"/>
        <v>0</v>
      </c>
      <c r="H586" s="18" t="str">
        <f t="shared" si="6"/>
        <v/>
      </c>
      <c r="I586" s="18" t="str">
        <f t="shared" si="7"/>
        <v/>
      </c>
      <c r="J586" s="18" t="str">
        <f t="shared" si="8"/>
        <v>-</v>
      </c>
      <c r="K586" s="27" t="str">
        <f t="shared" ref="K586:L586" si="596">IF(A586="","",WEEKDAY(B586,2))</f>
        <v/>
      </c>
      <c r="L586" s="27" t="str">
        <f t="shared" si="596"/>
        <v/>
      </c>
      <c r="M586" s="20">
        <f t="shared" si="10"/>
        <v>0</v>
      </c>
      <c r="N586" s="20">
        <f t="shared" si="14"/>
        <v>0</v>
      </c>
      <c r="O586" s="21" t="str">
        <f>IF(A586="","",IF(G586&gt;=asetukset!$B$3,G586-asetukset!$B$3,IF(AND(G586-E586&lt;=asetukset!$B$4,E586&gt;=asetukset!$B$3),1-E586,IF(AND(G586-E586&lt;=asetukset!$B$4,E586&lt;=asetukset!$B$3),asetukset!$B$6,0))))</f>
        <v/>
      </c>
      <c r="P586" s="20">
        <f>IF(F586&gt;D586,G586-asetukset!$B$5,IF(AND(D586=F586,E586&lt;=asetukset!$B$6),G586-E586,0))</f>
        <v>0</v>
      </c>
      <c r="Q586" s="19" t="str">
        <f>IF(and(K586=6,E586&gt;asetukset!$B$7),"", IF(and(K586&lt;&gt;6,L586=6,G586&lt;asetukset!$B$7),G586,IF(K586=6,asetukset!$B$7-E586,IF(K586=6,asetukset!$B$7-E586,IF(K586=6,asetukset!$B$7-E586,"")))))</f>
        <v/>
      </c>
      <c r="R586" s="19" t="str">
        <f t="shared" si="11"/>
        <v/>
      </c>
      <c r="S586" s="19" t="str">
        <f t="shared" si="12"/>
        <v/>
      </c>
      <c r="T586" s="21" t="str">
        <f>IF(A586="","",IF(SUMIFS($M$2:M586,$I$2:I586,I586,$A$2:A586,A586)&lt;=asetukset!$B$2,"",SUMIFS($M$2:M586,$I$2:I586,I586,$A$2:A586,A586)-asetukset!$B$2))</f>
        <v/>
      </c>
    </row>
    <row r="587">
      <c r="A587" s="32"/>
      <c r="B587" s="26"/>
      <c r="C587" s="26"/>
      <c r="D587" s="15">
        <f t="shared" si="2"/>
        <v>0</v>
      </c>
      <c r="E587" s="15">
        <f t="shared" si="3"/>
        <v>0</v>
      </c>
      <c r="F587" s="15">
        <f t="shared" si="4"/>
        <v>0</v>
      </c>
      <c r="G587" s="15">
        <f t="shared" si="5"/>
        <v>0</v>
      </c>
      <c r="H587" s="18" t="str">
        <f t="shared" si="6"/>
        <v/>
      </c>
      <c r="I587" s="18" t="str">
        <f t="shared" si="7"/>
        <v/>
      </c>
      <c r="J587" s="18" t="str">
        <f t="shared" si="8"/>
        <v>-</v>
      </c>
      <c r="K587" s="27" t="str">
        <f t="shared" ref="K587:L587" si="597">IF(A587="","",WEEKDAY(B587,2))</f>
        <v/>
      </c>
      <c r="L587" s="27" t="str">
        <f t="shared" si="597"/>
        <v/>
      </c>
      <c r="M587" s="20">
        <f t="shared" si="10"/>
        <v>0</v>
      </c>
      <c r="N587" s="20">
        <f t="shared" si="14"/>
        <v>0</v>
      </c>
      <c r="O587" s="21" t="str">
        <f>IF(A587="","",IF(G587&gt;=asetukset!$B$3,G587-asetukset!$B$3,IF(AND(G587-E587&lt;=asetukset!$B$4,E587&gt;=asetukset!$B$3),1-E587,IF(AND(G587-E587&lt;=asetukset!$B$4,E587&lt;=asetukset!$B$3),asetukset!$B$6,0))))</f>
        <v/>
      </c>
      <c r="P587" s="20">
        <f>IF(F587&gt;D587,G587-asetukset!$B$5,IF(AND(D587=F587,E587&lt;=asetukset!$B$6),G587-E587,0))</f>
        <v>0</v>
      </c>
      <c r="Q587" s="19" t="str">
        <f>IF(and(K587=6,E587&gt;asetukset!$B$7),"", IF(and(K587&lt;&gt;6,L587=6,G587&lt;asetukset!$B$7),G587,IF(K587=6,asetukset!$B$7-E587,IF(K587=6,asetukset!$B$7-E587,IF(K587=6,asetukset!$B$7-E587,"")))))</f>
        <v/>
      </c>
      <c r="R587" s="19" t="str">
        <f t="shared" si="11"/>
        <v/>
      </c>
      <c r="S587" s="19" t="str">
        <f t="shared" si="12"/>
        <v/>
      </c>
      <c r="T587" s="21" t="str">
        <f>IF(A587="","",IF(SUMIFS($M$2:M587,$I$2:I587,I587,$A$2:A587,A587)&lt;=asetukset!$B$2,"",SUMIFS($M$2:M587,$I$2:I587,I587,$A$2:A587,A587)-asetukset!$B$2))</f>
        <v/>
      </c>
    </row>
    <row r="588">
      <c r="A588" s="32"/>
      <c r="B588" s="26"/>
      <c r="C588" s="26"/>
      <c r="D588" s="15">
        <f t="shared" si="2"/>
        <v>0</v>
      </c>
      <c r="E588" s="15">
        <f t="shared" si="3"/>
        <v>0</v>
      </c>
      <c r="F588" s="15">
        <f t="shared" si="4"/>
        <v>0</v>
      </c>
      <c r="G588" s="15">
        <f t="shared" si="5"/>
        <v>0</v>
      </c>
      <c r="H588" s="18" t="str">
        <f t="shared" si="6"/>
        <v/>
      </c>
      <c r="I588" s="18" t="str">
        <f t="shared" si="7"/>
        <v/>
      </c>
      <c r="J588" s="18" t="str">
        <f t="shared" si="8"/>
        <v>-</v>
      </c>
      <c r="K588" s="27" t="str">
        <f t="shared" ref="K588:L588" si="598">IF(A588="","",WEEKDAY(B588,2))</f>
        <v/>
      </c>
      <c r="L588" s="27" t="str">
        <f t="shared" si="598"/>
        <v/>
      </c>
      <c r="M588" s="20">
        <f t="shared" si="10"/>
        <v>0</v>
      </c>
      <c r="N588" s="20">
        <f t="shared" si="14"/>
        <v>0</v>
      </c>
      <c r="O588" s="21" t="str">
        <f>IF(A588="","",IF(G588&gt;=asetukset!$B$3,G588-asetukset!$B$3,IF(AND(G588-E588&lt;=asetukset!$B$4,E588&gt;=asetukset!$B$3),1-E588,IF(AND(G588-E588&lt;=asetukset!$B$4,E588&lt;=asetukset!$B$3),asetukset!$B$6,0))))</f>
        <v/>
      </c>
      <c r="P588" s="20">
        <f>IF(F588&gt;D588,G588-asetukset!$B$5,IF(AND(D588=F588,E588&lt;=asetukset!$B$6),G588-E588,0))</f>
        <v>0</v>
      </c>
      <c r="Q588" s="19" t="str">
        <f>IF(and(K588=6,E588&gt;asetukset!$B$7),"", IF(and(K588&lt;&gt;6,L588=6,G588&lt;asetukset!$B$7),G588,IF(K588=6,asetukset!$B$7-E588,IF(K588=6,asetukset!$B$7-E588,IF(K588=6,asetukset!$B$7-E588,"")))))</f>
        <v/>
      </c>
      <c r="R588" s="19" t="str">
        <f t="shared" si="11"/>
        <v/>
      </c>
      <c r="S588" s="19" t="str">
        <f t="shared" si="12"/>
        <v/>
      </c>
      <c r="T588" s="21" t="str">
        <f>IF(A588="","",IF(SUMIFS($M$2:M588,$I$2:I588,I588,$A$2:A588,A588)&lt;=asetukset!$B$2,"",SUMIFS($M$2:M588,$I$2:I588,I588,$A$2:A588,A588)-asetukset!$B$2))</f>
        <v/>
      </c>
    </row>
    <row r="589">
      <c r="A589" s="32"/>
      <c r="B589" s="26"/>
      <c r="C589" s="26"/>
      <c r="D589" s="15">
        <f t="shared" si="2"/>
        <v>0</v>
      </c>
      <c r="E589" s="15">
        <f t="shared" si="3"/>
        <v>0</v>
      </c>
      <c r="F589" s="15">
        <f t="shared" si="4"/>
        <v>0</v>
      </c>
      <c r="G589" s="15">
        <f t="shared" si="5"/>
        <v>0</v>
      </c>
      <c r="H589" s="18" t="str">
        <f t="shared" si="6"/>
        <v/>
      </c>
      <c r="I589" s="18" t="str">
        <f t="shared" si="7"/>
        <v/>
      </c>
      <c r="J589" s="18" t="str">
        <f t="shared" si="8"/>
        <v>-</v>
      </c>
      <c r="K589" s="27" t="str">
        <f t="shared" ref="K589:L589" si="599">IF(A589="","",WEEKDAY(B589,2))</f>
        <v/>
      </c>
      <c r="L589" s="27" t="str">
        <f t="shared" si="599"/>
        <v/>
      </c>
      <c r="M589" s="20">
        <f t="shared" si="10"/>
        <v>0</v>
      </c>
      <c r="N589" s="20">
        <f t="shared" si="14"/>
        <v>0</v>
      </c>
      <c r="O589" s="21" t="str">
        <f>IF(A589="","",IF(G589&gt;=asetukset!$B$3,G589-asetukset!$B$3,IF(AND(G589-E589&lt;=asetukset!$B$4,E589&gt;=asetukset!$B$3),1-E589,IF(AND(G589-E589&lt;=asetukset!$B$4,E589&lt;=asetukset!$B$3),asetukset!$B$6,0))))</f>
        <v/>
      </c>
      <c r="P589" s="20">
        <f>IF(F589&gt;D589,G589-asetukset!$B$5,IF(AND(D589=F589,E589&lt;=asetukset!$B$6),G589-E589,0))</f>
        <v>0</v>
      </c>
      <c r="Q589" s="19" t="str">
        <f>IF(and(K589=6,E589&gt;asetukset!$B$7),"", IF(and(K589&lt;&gt;6,L589=6,G589&lt;asetukset!$B$7),G589,IF(K589=6,asetukset!$B$7-E589,IF(K589=6,asetukset!$B$7-E589,IF(K589=6,asetukset!$B$7-E589,"")))))</f>
        <v/>
      </c>
      <c r="R589" s="19" t="str">
        <f t="shared" si="11"/>
        <v/>
      </c>
      <c r="S589" s="19" t="str">
        <f t="shared" si="12"/>
        <v/>
      </c>
      <c r="T589" s="21" t="str">
        <f>IF(A589="","",IF(SUMIFS($M$2:M589,$I$2:I589,I589,$A$2:A589,A589)&lt;=asetukset!$B$2,"",SUMIFS($M$2:M589,$I$2:I589,I589,$A$2:A589,A589)-asetukset!$B$2))</f>
        <v/>
      </c>
    </row>
    <row r="590">
      <c r="A590" s="32"/>
      <c r="B590" s="26"/>
      <c r="C590" s="26"/>
      <c r="D590" s="15">
        <f t="shared" si="2"/>
        <v>0</v>
      </c>
      <c r="E590" s="15">
        <f t="shared" si="3"/>
        <v>0</v>
      </c>
      <c r="F590" s="15">
        <f t="shared" si="4"/>
        <v>0</v>
      </c>
      <c r="G590" s="15">
        <f t="shared" si="5"/>
        <v>0</v>
      </c>
      <c r="H590" s="18" t="str">
        <f t="shared" si="6"/>
        <v/>
      </c>
      <c r="I590" s="18" t="str">
        <f t="shared" si="7"/>
        <v/>
      </c>
      <c r="J590" s="18" t="str">
        <f t="shared" si="8"/>
        <v>-</v>
      </c>
      <c r="K590" s="27" t="str">
        <f t="shared" ref="K590:L590" si="600">IF(A590="","",WEEKDAY(B590,2))</f>
        <v/>
      </c>
      <c r="L590" s="27" t="str">
        <f t="shared" si="600"/>
        <v/>
      </c>
      <c r="M590" s="20">
        <f t="shared" si="10"/>
        <v>0</v>
      </c>
      <c r="N590" s="20">
        <f t="shared" si="14"/>
        <v>0</v>
      </c>
      <c r="O590" s="21" t="str">
        <f>IF(A590="","",IF(G590&gt;=asetukset!$B$3,G590-asetukset!$B$3,IF(AND(G590-E590&lt;=asetukset!$B$4,E590&gt;=asetukset!$B$3),1-E590,IF(AND(G590-E590&lt;=asetukset!$B$4,E590&lt;=asetukset!$B$3),asetukset!$B$6,0))))</f>
        <v/>
      </c>
      <c r="P590" s="20">
        <f>IF(F590&gt;D590,G590-asetukset!$B$5,IF(AND(D590=F590,E590&lt;=asetukset!$B$6),G590-E590,0))</f>
        <v>0</v>
      </c>
      <c r="Q590" s="19" t="str">
        <f>IF(and(K590=6,E590&gt;asetukset!$B$7),"", IF(and(K590&lt;&gt;6,L590=6,G590&lt;asetukset!$B$7),G590,IF(K590=6,asetukset!$B$7-E590,IF(K590=6,asetukset!$B$7-E590,IF(K590=6,asetukset!$B$7-E590,"")))))</f>
        <v/>
      </c>
      <c r="R590" s="19" t="str">
        <f t="shared" si="11"/>
        <v/>
      </c>
      <c r="S590" s="19" t="str">
        <f t="shared" si="12"/>
        <v/>
      </c>
      <c r="T590" s="21" t="str">
        <f>IF(A590="","",IF(SUMIFS($M$2:M590,$I$2:I590,I590,$A$2:A590,A590)&lt;=asetukset!$B$2,"",SUMIFS($M$2:M590,$I$2:I590,I590,$A$2:A590,A590)-asetukset!$B$2))</f>
        <v/>
      </c>
    </row>
    <row r="591">
      <c r="A591" s="32"/>
      <c r="B591" s="26"/>
      <c r="C591" s="26"/>
      <c r="D591" s="15">
        <f t="shared" si="2"/>
        <v>0</v>
      </c>
      <c r="E591" s="15">
        <f t="shared" si="3"/>
        <v>0</v>
      </c>
      <c r="F591" s="15">
        <f t="shared" si="4"/>
        <v>0</v>
      </c>
      <c r="G591" s="15">
        <f t="shared" si="5"/>
        <v>0</v>
      </c>
      <c r="H591" s="18" t="str">
        <f t="shared" si="6"/>
        <v/>
      </c>
      <c r="I591" s="18" t="str">
        <f t="shared" si="7"/>
        <v/>
      </c>
      <c r="J591" s="18" t="str">
        <f t="shared" si="8"/>
        <v>-</v>
      </c>
      <c r="K591" s="27" t="str">
        <f t="shared" ref="K591:L591" si="601">IF(A591="","",WEEKDAY(B591,2))</f>
        <v/>
      </c>
      <c r="L591" s="27" t="str">
        <f t="shared" si="601"/>
        <v/>
      </c>
      <c r="M591" s="20">
        <f t="shared" si="10"/>
        <v>0</v>
      </c>
      <c r="N591" s="20">
        <f t="shared" si="14"/>
        <v>0</v>
      </c>
      <c r="O591" s="21" t="str">
        <f>IF(A591="","",IF(G591&gt;=asetukset!$B$3,G591-asetukset!$B$3,IF(AND(G591-E591&lt;=asetukset!$B$4,E591&gt;=asetukset!$B$3),1-E591,IF(AND(G591-E591&lt;=asetukset!$B$4,E591&lt;=asetukset!$B$3),asetukset!$B$6,0))))</f>
        <v/>
      </c>
      <c r="P591" s="20">
        <f>IF(F591&gt;D591,G591-asetukset!$B$5,IF(AND(D591=F591,E591&lt;=asetukset!$B$6),G591-E591,0))</f>
        <v>0</v>
      </c>
      <c r="Q591" s="19" t="str">
        <f>IF(and(K591=6,E591&gt;asetukset!$B$7),"", IF(and(K591&lt;&gt;6,L591=6,G591&lt;asetukset!$B$7),G591,IF(K591=6,asetukset!$B$7-E591,IF(K591=6,asetukset!$B$7-E591,IF(K591=6,asetukset!$B$7-E591,"")))))</f>
        <v/>
      </c>
      <c r="R591" s="19" t="str">
        <f t="shared" si="11"/>
        <v/>
      </c>
      <c r="S591" s="19" t="str">
        <f t="shared" si="12"/>
        <v/>
      </c>
      <c r="T591" s="21" t="str">
        <f>IF(A591="","",IF(SUMIFS($M$2:M591,$I$2:I591,I591,$A$2:A591,A591)&lt;=asetukset!$B$2,"",SUMIFS($M$2:M591,$I$2:I591,I591,$A$2:A591,A591)-asetukset!$B$2))</f>
        <v/>
      </c>
    </row>
    <row r="592">
      <c r="A592" s="32"/>
      <c r="B592" s="26"/>
      <c r="C592" s="26"/>
      <c r="D592" s="15">
        <f t="shared" si="2"/>
        <v>0</v>
      </c>
      <c r="E592" s="15">
        <f t="shared" si="3"/>
        <v>0</v>
      </c>
      <c r="F592" s="15">
        <f t="shared" si="4"/>
        <v>0</v>
      </c>
      <c r="G592" s="15">
        <f t="shared" si="5"/>
        <v>0</v>
      </c>
      <c r="H592" s="18" t="str">
        <f t="shared" si="6"/>
        <v/>
      </c>
      <c r="I592" s="18" t="str">
        <f t="shared" si="7"/>
        <v/>
      </c>
      <c r="J592" s="18" t="str">
        <f t="shared" si="8"/>
        <v>-</v>
      </c>
      <c r="K592" s="27" t="str">
        <f t="shared" ref="K592:L592" si="602">IF(A592="","",WEEKDAY(B592,2))</f>
        <v/>
      </c>
      <c r="L592" s="27" t="str">
        <f t="shared" si="602"/>
        <v/>
      </c>
      <c r="M592" s="20">
        <f t="shared" si="10"/>
        <v>0</v>
      </c>
      <c r="N592" s="20">
        <f t="shared" si="14"/>
        <v>0</v>
      </c>
      <c r="O592" s="21" t="str">
        <f>IF(A592="","",IF(G592&gt;=asetukset!$B$3,G592-asetukset!$B$3,IF(AND(G592-E592&lt;=asetukset!$B$4,E592&gt;=asetukset!$B$3),1-E592,IF(AND(G592-E592&lt;=asetukset!$B$4,E592&lt;=asetukset!$B$3),asetukset!$B$6,0))))</f>
        <v/>
      </c>
      <c r="P592" s="20">
        <f>IF(F592&gt;D592,G592-asetukset!$B$5,IF(AND(D592=F592,E592&lt;=asetukset!$B$6),G592-E592,0))</f>
        <v>0</v>
      </c>
      <c r="Q592" s="19" t="str">
        <f>IF(and(K592=6,E592&gt;asetukset!$B$7),"", IF(and(K592&lt;&gt;6,L592=6,G592&lt;asetukset!$B$7),G592,IF(K592=6,asetukset!$B$7-E592,IF(K592=6,asetukset!$B$7-E592,IF(K592=6,asetukset!$B$7-E592,"")))))</f>
        <v/>
      </c>
      <c r="R592" s="19" t="str">
        <f t="shared" si="11"/>
        <v/>
      </c>
      <c r="S592" s="19" t="str">
        <f t="shared" si="12"/>
        <v/>
      </c>
      <c r="T592" s="21" t="str">
        <f>IF(A592="","",IF(SUMIFS($M$2:M592,$I$2:I592,I592,$A$2:A592,A592)&lt;=asetukset!$B$2,"",SUMIFS($M$2:M592,$I$2:I592,I592,$A$2:A592,A592)-asetukset!$B$2))</f>
        <v/>
      </c>
    </row>
    <row r="593">
      <c r="A593" s="32"/>
      <c r="B593" s="26"/>
      <c r="C593" s="26"/>
      <c r="D593" s="15">
        <f t="shared" si="2"/>
        <v>0</v>
      </c>
      <c r="E593" s="15">
        <f t="shared" si="3"/>
        <v>0</v>
      </c>
      <c r="F593" s="15">
        <f t="shared" si="4"/>
        <v>0</v>
      </c>
      <c r="G593" s="15">
        <f t="shared" si="5"/>
        <v>0</v>
      </c>
      <c r="H593" s="18" t="str">
        <f t="shared" si="6"/>
        <v/>
      </c>
      <c r="I593" s="18" t="str">
        <f t="shared" si="7"/>
        <v/>
      </c>
      <c r="J593" s="18" t="str">
        <f t="shared" si="8"/>
        <v>-</v>
      </c>
      <c r="K593" s="27" t="str">
        <f t="shared" ref="K593:L593" si="603">IF(A593="","",WEEKDAY(B593,2))</f>
        <v/>
      </c>
      <c r="L593" s="27" t="str">
        <f t="shared" si="603"/>
        <v/>
      </c>
      <c r="M593" s="20">
        <f t="shared" si="10"/>
        <v>0</v>
      </c>
      <c r="N593" s="20">
        <f t="shared" si="14"/>
        <v>0</v>
      </c>
      <c r="O593" s="21" t="str">
        <f>IF(A593="","",IF(G593&gt;=asetukset!$B$3,G593-asetukset!$B$3,IF(AND(G593-E593&lt;=asetukset!$B$4,E593&gt;=asetukset!$B$3),1-E593,IF(AND(G593-E593&lt;=asetukset!$B$4,E593&lt;=asetukset!$B$3),asetukset!$B$6,0))))</f>
        <v/>
      </c>
      <c r="P593" s="20">
        <f>IF(F593&gt;D593,G593-asetukset!$B$5,IF(AND(D593=F593,E593&lt;=asetukset!$B$6),G593-E593,0))</f>
        <v>0</v>
      </c>
      <c r="Q593" s="19" t="str">
        <f>IF(and(K593=6,E593&gt;asetukset!$B$7),"", IF(and(K593&lt;&gt;6,L593=6,G593&lt;asetukset!$B$7),G593,IF(K593=6,asetukset!$B$7-E593,IF(K593=6,asetukset!$B$7-E593,IF(K593=6,asetukset!$B$7-E593,"")))))</f>
        <v/>
      </c>
      <c r="R593" s="19" t="str">
        <f t="shared" si="11"/>
        <v/>
      </c>
      <c r="S593" s="19" t="str">
        <f t="shared" si="12"/>
        <v/>
      </c>
      <c r="T593" s="21" t="str">
        <f>IF(A593="","",IF(SUMIFS($M$2:M593,$I$2:I593,I593,$A$2:A593,A593)&lt;=asetukset!$B$2,"",SUMIFS($M$2:M593,$I$2:I593,I593,$A$2:A593,A593)-asetukset!$B$2))</f>
        <v/>
      </c>
    </row>
    <row r="594">
      <c r="A594" s="32"/>
      <c r="B594" s="26"/>
      <c r="C594" s="26"/>
      <c r="D594" s="15">
        <f t="shared" si="2"/>
        <v>0</v>
      </c>
      <c r="E594" s="15">
        <f t="shared" si="3"/>
        <v>0</v>
      </c>
      <c r="F594" s="15">
        <f t="shared" si="4"/>
        <v>0</v>
      </c>
      <c r="G594" s="15">
        <f t="shared" si="5"/>
        <v>0</v>
      </c>
      <c r="H594" s="18" t="str">
        <f t="shared" si="6"/>
        <v/>
      </c>
      <c r="I594" s="18" t="str">
        <f t="shared" si="7"/>
        <v/>
      </c>
      <c r="J594" s="18" t="str">
        <f t="shared" si="8"/>
        <v>-</v>
      </c>
      <c r="K594" s="27" t="str">
        <f t="shared" ref="K594:L594" si="604">IF(A594="","",WEEKDAY(B594,2))</f>
        <v/>
      </c>
      <c r="L594" s="27" t="str">
        <f t="shared" si="604"/>
        <v/>
      </c>
      <c r="M594" s="20">
        <f t="shared" si="10"/>
        <v>0</v>
      </c>
      <c r="N594" s="20">
        <f t="shared" si="14"/>
        <v>0</v>
      </c>
      <c r="O594" s="21" t="str">
        <f>IF(A594="","",IF(G594&gt;=asetukset!$B$3,G594-asetukset!$B$3,IF(AND(G594-E594&lt;=asetukset!$B$4,E594&gt;=asetukset!$B$3),1-E594,IF(AND(G594-E594&lt;=asetukset!$B$4,E594&lt;=asetukset!$B$3),asetukset!$B$6,0))))</f>
        <v/>
      </c>
      <c r="P594" s="20">
        <f>IF(F594&gt;D594,G594-asetukset!$B$5,IF(AND(D594=F594,E594&lt;=asetukset!$B$6),G594-E594,0))</f>
        <v>0</v>
      </c>
      <c r="Q594" s="19" t="str">
        <f>IF(and(K594=6,E594&gt;asetukset!$B$7),"", IF(and(K594&lt;&gt;6,L594=6,G594&lt;asetukset!$B$7),G594,IF(K594=6,asetukset!$B$7-E594,IF(K594=6,asetukset!$B$7-E594,IF(K594=6,asetukset!$B$7-E594,"")))))</f>
        <v/>
      </c>
      <c r="R594" s="19" t="str">
        <f t="shared" si="11"/>
        <v/>
      </c>
      <c r="S594" s="19" t="str">
        <f t="shared" si="12"/>
        <v/>
      </c>
      <c r="T594" s="21" t="str">
        <f>IF(A594="","",IF(SUMIFS($M$2:M594,$I$2:I594,I594,$A$2:A594,A594)&lt;=asetukset!$B$2,"",SUMIFS($M$2:M594,$I$2:I594,I594,$A$2:A594,A594)-asetukset!$B$2))</f>
        <v/>
      </c>
    </row>
    <row r="595">
      <c r="A595" s="32"/>
      <c r="B595" s="26"/>
      <c r="C595" s="26"/>
      <c r="D595" s="15">
        <f t="shared" si="2"/>
        <v>0</v>
      </c>
      <c r="E595" s="15">
        <f t="shared" si="3"/>
        <v>0</v>
      </c>
      <c r="F595" s="15">
        <f t="shared" si="4"/>
        <v>0</v>
      </c>
      <c r="G595" s="15">
        <f t="shared" si="5"/>
        <v>0</v>
      </c>
      <c r="H595" s="18" t="str">
        <f t="shared" si="6"/>
        <v/>
      </c>
      <c r="I595" s="18" t="str">
        <f t="shared" si="7"/>
        <v/>
      </c>
      <c r="J595" s="18" t="str">
        <f t="shared" si="8"/>
        <v>-</v>
      </c>
      <c r="K595" s="27" t="str">
        <f t="shared" ref="K595:L595" si="605">IF(A595="","",WEEKDAY(B595,2))</f>
        <v/>
      </c>
      <c r="L595" s="27" t="str">
        <f t="shared" si="605"/>
        <v/>
      </c>
      <c r="M595" s="20">
        <f t="shared" si="10"/>
        <v>0</v>
      </c>
      <c r="N595" s="20">
        <f t="shared" si="14"/>
        <v>0</v>
      </c>
      <c r="O595" s="21" t="str">
        <f>IF(A595="","",IF(G595&gt;=asetukset!$B$3,G595-asetukset!$B$3,IF(AND(G595-E595&lt;=asetukset!$B$4,E595&gt;=asetukset!$B$3),1-E595,IF(AND(G595-E595&lt;=asetukset!$B$4,E595&lt;=asetukset!$B$3),asetukset!$B$6,0))))</f>
        <v/>
      </c>
      <c r="P595" s="20">
        <f>IF(F595&gt;D595,G595-asetukset!$B$5,IF(AND(D595=F595,E595&lt;=asetukset!$B$6),G595-E595,0))</f>
        <v>0</v>
      </c>
      <c r="Q595" s="19" t="str">
        <f>IF(and(K595=6,E595&gt;asetukset!$B$7),"", IF(and(K595&lt;&gt;6,L595=6,G595&lt;asetukset!$B$7),G595,IF(K595=6,asetukset!$B$7-E595,IF(K595=6,asetukset!$B$7-E595,IF(K595=6,asetukset!$B$7-E595,"")))))</f>
        <v/>
      </c>
      <c r="R595" s="19" t="str">
        <f t="shared" si="11"/>
        <v/>
      </c>
      <c r="S595" s="19" t="str">
        <f t="shared" si="12"/>
        <v/>
      </c>
      <c r="T595" s="21" t="str">
        <f>IF(A595="","",IF(SUMIFS($M$2:M595,$I$2:I595,I595,$A$2:A595,A595)&lt;=asetukset!$B$2,"",SUMIFS($M$2:M595,$I$2:I595,I595,$A$2:A595,A595)-asetukset!$B$2))</f>
        <v/>
      </c>
    </row>
    <row r="596">
      <c r="A596" s="32"/>
      <c r="B596" s="26"/>
      <c r="C596" s="26"/>
      <c r="D596" s="15">
        <f t="shared" si="2"/>
        <v>0</v>
      </c>
      <c r="E596" s="15">
        <f t="shared" si="3"/>
        <v>0</v>
      </c>
      <c r="F596" s="15">
        <f t="shared" si="4"/>
        <v>0</v>
      </c>
      <c r="G596" s="15">
        <f t="shared" si="5"/>
        <v>0</v>
      </c>
      <c r="H596" s="18" t="str">
        <f t="shared" si="6"/>
        <v/>
      </c>
      <c r="I596" s="18" t="str">
        <f t="shared" si="7"/>
        <v/>
      </c>
      <c r="J596" s="18" t="str">
        <f t="shared" si="8"/>
        <v>-</v>
      </c>
      <c r="K596" s="27" t="str">
        <f t="shared" ref="K596:L596" si="606">IF(A596="","",WEEKDAY(B596,2))</f>
        <v/>
      </c>
      <c r="L596" s="27" t="str">
        <f t="shared" si="606"/>
        <v/>
      </c>
      <c r="M596" s="20">
        <f t="shared" si="10"/>
        <v>0</v>
      </c>
      <c r="N596" s="20">
        <f t="shared" si="14"/>
        <v>0</v>
      </c>
      <c r="O596" s="21" t="str">
        <f>IF(A596="","",IF(G596&gt;=asetukset!$B$3,G596-asetukset!$B$3,IF(AND(G596-E596&lt;=asetukset!$B$4,E596&gt;=asetukset!$B$3),1-E596,IF(AND(G596-E596&lt;=asetukset!$B$4,E596&lt;=asetukset!$B$3),asetukset!$B$6,0))))</f>
        <v/>
      </c>
      <c r="P596" s="20">
        <f>IF(F596&gt;D596,G596-asetukset!$B$5,IF(AND(D596=F596,E596&lt;=asetukset!$B$6),G596-E596,0))</f>
        <v>0</v>
      </c>
      <c r="Q596" s="19" t="str">
        <f>IF(and(K596=6,E596&gt;asetukset!$B$7),"", IF(and(K596&lt;&gt;6,L596=6,G596&lt;asetukset!$B$7),G596,IF(K596=6,asetukset!$B$7-E596,IF(K596=6,asetukset!$B$7-E596,IF(K596=6,asetukset!$B$7-E596,"")))))</f>
        <v/>
      </c>
      <c r="R596" s="19" t="str">
        <f t="shared" si="11"/>
        <v/>
      </c>
      <c r="S596" s="19" t="str">
        <f t="shared" si="12"/>
        <v/>
      </c>
      <c r="T596" s="21" t="str">
        <f>IF(A596="","",IF(SUMIFS($M$2:M596,$I$2:I596,I596,$A$2:A596,A596)&lt;=asetukset!$B$2,"",SUMIFS($M$2:M596,$I$2:I596,I596,$A$2:A596,A596)-asetukset!$B$2))</f>
        <v/>
      </c>
    </row>
    <row r="597">
      <c r="A597" s="32"/>
      <c r="B597" s="26"/>
      <c r="C597" s="26"/>
      <c r="D597" s="15">
        <f t="shared" si="2"/>
        <v>0</v>
      </c>
      <c r="E597" s="15">
        <f t="shared" si="3"/>
        <v>0</v>
      </c>
      <c r="F597" s="15">
        <f t="shared" si="4"/>
        <v>0</v>
      </c>
      <c r="G597" s="15">
        <f t="shared" si="5"/>
        <v>0</v>
      </c>
      <c r="H597" s="18" t="str">
        <f t="shared" si="6"/>
        <v/>
      </c>
      <c r="I597" s="18" t="str">
        <f t="shared" si="7"/>
        <v/>
      </c>
      <c r="J597" s="18" t="str">
        <f t="shared" si="8"/>
        <v>-</v>
      </c>
      <c r="K597" s="27" t="str">
        <f t="shared" ref="K597:L597" si="607">IF(A597="","",WEEKDAY(B597,2))</f>
        <v/>
      </c>
      <c r="L597" s="27" t="str">
        <f t="shared" si="607"/>
        <v/>
      </c>
      <c r="M597" s="20">
        <f t="shared" si="10"/>
        <v>0</v>
      </c>
      <c r="N597" s="20">
        <f t="shared" si="14"/>
        <v>0</v>
      </c>
      <c r="O597" s="21" t="str">
        <f>IF(A597="","",IF(G597&gt;=asetukset!$B$3,G597-asetukset!$B$3,IF(AND(G597-E597&lt;=asetukset!$B$4,E597&gt;=asetukset!$B$3),1-E597,IF(AND(G597-E597&lt;=asetukset!$B$4,E597&lt;=asetukset!$B$3),asetukset!$B$6,0))))</f>
        <v/>
      </c>
      <c r="P597" s="20">
        <f>IF(F597&gt;D597,G597-asetukset!$B$5,IF(AND(D597=F597,E597&lt;=asetukset!$B$6),G597-E597,0))</f>
        <v>0</v>
      </c>
      <c r="Q597" s="19" t="str">
        <f>IF(and(K597=6,E597&gt;asetukset!$B$7),"", IF(and(K597&lt;&gt;6,L597=6,G597&lt;asetukset!$B$7),G597,IF(K597=6,asetukset!$B$7-E597,IF(K597=6,asetukset!$B$7-E597,IF(K597=6,asetukset!$B$7-E597,"")))))</f>
        <v/>
      </c>
      <c r="R597" s="19" t="str">
        <f t="shared" si="11"/>
        <v/>
      </c>
      <c r="S597" s="19" t="str">
        <f t="shared" si="12"/>
        <v/>
      </c>
      <c r="T597" s="21" t="str">
        <f>IF(A597="","",IF(SUMIFS($M$2:M597,$I$2:I597,I597,$A$2:A597,A597)&lt;=asetukset!$B$2,"",SUMIFS($M$2:M597,$I$2:I597,I597,$A$2:A597,A597)-asetukset!$B$2))</f>
        <v/>
      </c>
    </row>
    <row r="598">
      <c r="A598" s="32"/>
      <c r="B598" s="26"/>
      <c r="C598" s="26"/>
      <c r="D598" s="15">
        <f t="shared" si="2"/>
        <v>0</v>
      </c>
      <c r="E598" s="15">
        <f t="shared" si="3"/>
        <v>0</v>
      </c>
      <c r="F598" s="15">
        <f t="shared" si="4"/>
        <v>0</v>
      </c>
      <c r="G598" s="15">
        <f t="shared" si="5"/>
        <v>0</v>
      </c>
      <c r="H598" s="18" t="str">
        <f t="shared" si="6"/>
        <v/>
      </c>
      <c r="I598" s="18" t="str">
        <f t="shared" si="7"/>
        <v/>
      </c>
      <c r="J598" s="18" t="str">
        <f t="shared" si="8"/>
        <v>-</v>
      </c>
      <c r="K598" s="27" t="str">
        <f t="shared" ref="K598:L598" si="608">IF(A598="","",WEEKDAY(B598,2))</f>
        <v/>
      </c>
      <c r="L598" s="27" t="str">
        <f t="shared" si="608"/>
        <v/>
      </c>
      <c r="M598" s="20">
        <f t="shared" si="10"/>
        <v>0</v>
      </c>
      <c r="N598" s="20">
        <f t="shared" si="14"/>
        <v>0</v>
      </c>
      <c r="O598" s="21" t="str">
        <f>IF(A598="","",IF(G598&gt;=asetukset!$B$3,G598-asetukset!$B$3,IF(AND(G598-E598&lt;=asetukset!$B$4,E598&gt;=asetukset!$B$3),1-E598,IF(AND(G598-E598&lt;=asetukset!$B$4,E598&lt;=asetukset!$B$3),asetukset!$B$6,0))))</f>
        <v/>
      </c>
      <c r="P598" s="20">
        <f>IF(F598&gt;D598,G598-asetukset!$B$5,IF(AND(D598=F598,E598&lt;=asetukset!$B$6),G598-E598,0))</f>
        <v>0</v>
      </c>
      <c r="Q598" s="19" t="str">
        <f>IF(and(K598=6,E598&gt;asetukset!$B$7),"", IF(and(K598&lt;&gt;6,L598=6,G598&lt;asetukset!$B$7),G598,IF(K598=6,asetukset!$B$7-E598,IF(K598=6,asetukset!$B$7-E598,IF(K598=6,asetukset!$B$7-E598,"")))))</f>
        <v/>
      </c>
      <c r="R598" s="19" t="str">
        <f t="shared" si="11"/>
        <v/>
      </c>
      <c r="S598" s="19" t="str">
        <f t="shared" si="12"/>
        <v/>
      </c>
      <c r="T598" s="21" t="str">
        <f>IF(A598="","",IF(SUMIFS($M$2:M598,$I$2:I598,I598,$A$2:A598,A598)&lt;=asetukset!$B$2,"",SUMIFS($M$2:M598,$I$2:I598,I598,$A$2:A598,A598)-asetukset!$B$2))</f>
        <v/>
      </c>
    </row>
    <row r="599">
      <c r="A599" s="32"/>
      <c r="B599" s="26"/>
      <c r="C599" s="26"/>
      <c r="D599" s="15">
        <f t="shared" si="2"/>
        <v>0</v>
      </c>
      <c r="E599" s="15">
        <f t="shared" si="3"/>
        <v>0</v>
      </c>
      <c r="F599" s="15">
        <f t="shared" si="4"/>
        <v>0</v>
      </c>
      <c r="G599" s="15">
        <f t="shared" si="5"/>
        <v>0</v>
      </c>
      <c r="H599" s="18" t="str">
        <f t="shared" si="6"/>
        <v/>
      </c>
      <c r="I599" s="18" t="str">
        <f t="shared" si="7"/>
        <v/>
      </c>
      <c r="J599" s="18" t="str">
        <f t="shared" si="8"/>
        <v>-</v>
      </c>
      <c r="K599" s="27" t="str">
        <f t="shared" ref="K599:L599" si="609">IF(A599="","",WEEKDAY(B599,2))</f>
        <v/>
      </c>
      <c r="L599" s="27" t="str">
        <f t="shared" si="609"/>
        <v/>
      </c>
      <c r="M599" s="20">
        <f t="shared" si="10"/>
        <v>0</v>
      </c>
      <c r="N599" s="20">
        <f t="shared" si="14"/>
        <v>0</v>
      </c>
      <c r="O599" s="21" t="str">
        <f>IF(A599="","",IF(G599&gt;=asetukset!$B$3,G599-asetukset!$B$3,IF(AND(G599-E599&lt;=asetukset!$B$4,E599&gt;=asetukset!$B$3),1-E599,IF(AND(G599-E599&lt;=asetukset!$B$4,E599&lt;=asetukset!$B$3),asetukset!$B$6,0))))</f>
        <v/>
      </c>
      <c r="P599" s="20">
        <f>IF(F599&gt;D599,G599-asetukset!$B$5,IF(AND(D599=F599,E599&lt;=asetukset!$B$6),G599-E599,0))</f>
        <v>0</v>
      </c>
      <c r="Q599" s="19" t="str">
        <f>IF(and(K599=6,E599&gt;asetukset!$B$7),"", IF(and(K599&lt;&gt;6,L599=6,G599&lt;asetukset!$B$7),G599,IF(K599=6,asetukset!$B$7-E599,IF(K599=6,asetukset!$B$7-E599,IF(K599=6,asetukset!$B$7-E599,"")))))</f>
        <v/>
      </c>
      <c r="R599" s="19" t="str">
        <f t="shared" si="11"/>
        <v/>
      </c>
      <c r="S599" s="19" t="str">
        <f t="shared" si="12"/>
        <v/>
      </c>
      <c r="T599" s="21" t="str">
        <f>IF(A599="","",IF(SUMIFS($M$2:M599,$I$2:I599,I599,$A$2:A599,A599)&lt;=asetukset!$B$2,"",SUMIFS($M$2:M599,$I$2:I599,I599,$A$2:A599,A599)-asetukset!$B$2))</f>
        <v/>
      </c>
    </row>
    <row r="600">
      <c r="A600" s="32"/>
      <c r="B600" s="26"/>
      <c r="C600" s="26"/>
      <c r="D600" s="15">
        <f t="shared" si="2"/>
        <v>0</v>
      </c>
      <c r="E600" s="15">
        <f t="shared" si="3"/>
        <v>0</v>
      </c>
      <c r="F600" s="15">
        <f t="shared" si="4"/>
        <v>0</v>
      </c>
      <c r="G600" s="15">
        <f t="shared" si="5"/>
        <v>0</v>
      </c>
      <c r="H600" s="18" t="str">
        <f t="shared" si="6"/>
        <v/>
      </c>
      <c r="I600" s="18" t="str">
        <f t="shared" si="7"/>
        <v/>
      </c>
      <c r="J600" s="18" t="str">
        <f t="shared" si="8"/>
        <v>-</v>
      </c>
      <c r="K600" s="27" t="str">
        <f t="shared" ref="K600:L600" si="610">IF(A600="","",WEEKDAY(B600,2))</f>
        <v/>
      </c>
      <c r="L600" s="27" t="str">
        <f t="shared" si="610"/>
        <v/>
      </c>
      <c r="M600" s="20">
        <f t="shared" si="10"/>
        <v>0</v>
      </c>
      <c r="N600" s="20">
        <f t="shared" si="14"/>
        <v>0</v>
      </c>
      <c r="O600" s="21" t="str">
        <f>IF(A600="","",IF(G600&gt;=asetukset!$B$3,G600-asetukset!$B$3,IF(AND(G600-E600&lt;=asetukset!$B$4,E600&gt;=asetukset!$B$3),1-E600,IF(AND(G600-E600&lt;=asetukset!$B$4,E600&lt;=asetukset!$B$3),asetukset!$B$6,0))))</f>
        <v/>
      </c>
      <c r="P600" s="20">
        <f>IF(F600&gt;D600,G600-asetukset!$B$5,IF(AND(D600=F600,E600&lt;=asetukset!$B$6),G600-E600,0))</f>
        <v>0</v>
      </c>
      <c r="Q600" s="19" t="str">
        <f>IF(and(K600=6,E600&gt;asetukset!$B$7),"", IF(and(K600&lt;&gt;6,L600=6,G600&lt;asetukset!$B$7),G600,IF(K600=6,asetukset!$B$7-E600,IF(K600=6,asetukset!$B$7-E600,IF(K600=6,asetukset!$B$7-E600,"")))))</f>
        <v/>
      </c>
      <c r="R600" s="19" t="str">
        <f t="shared" si="11"/>
        <v/>
      </c>
      <c r="S600" s="19" t="str">
        <f t="shared" si="12"/>
        <v/>
      </c>
      <c r="T600" s="21" t="str">
        <f>IF(A600="","",IF(SUMIFS($M$2:M600,$I$2:I600,I600,$A$2:A600,A600)&lt;=asetukset!$B$2,"",SUMIFS($M$2:M600,$I$2:I600,I600,$A$2:A600,A600)-asetukset!$B$2))</f>
        <v/>
      </c>
    </row>
    <row r="601">
      <c r="A601" s="32"/>
      <c r="B601" s="26"/>
      <c r="C601" s="26"/>
      <c r="D601" s="15">
        <f t="shared" si="2"/>
        <v>0</v>
      </c>
      <c r="E601" s="15">
        <f t="shared" si="3"/>
        <v>0</v>
      </c>
      <c r="F601" s="15">
        <f t="shared" si="4"/>
        <v>0</v>
      </c>
      <c r="G601" s="15">
        <f t="shared" si="5"/>
        <v>0</v>
      </c>
      <c r="H601" s="18" t="str">
        <f t="shared" si="6"/>
        <v/>
      </c>
      <c r="I601" s="18" t="str">
        <f t="shared" si="7"/>
        <v/>
      </c>
      <c r="J601" s="18" t="str">
        <f t="shared" si="8"/>
        <v>-</v>
      </c>
      <c r="K601" s="27" t="str">
        <f t="shared" ref="K601:L601" si="611">IF(A601="","",WEEKDAY(B601,2))</f>
        <v/>
      </c>
      <c r="L601" s="27" t="str">
        <f t="shared" si="611"/>
        <v/>
      </c>
      <c r="M601" s="20">
        <f t="shared" si="10"/>
        <v>0</v>
      </c>
      <c r="N601" s="20">
        <f t="shared" si="14"/>
        <v>0</v>
      </c>
      <c r="O601" s="21" t="str">
        <f>IF(A601="","",IF(G601&gt;=asetukset!$B$3,G601-asetukset!$B$3,IF(AND(G601-E601&lt;=asetukset!$B$4,E601&gt;=asetukset!$B$3),1-E601,IF(AND(G601-E601&lt;=asetukset!$B$4,E601&lt;=asetukset!$B$3),asetukset!$B$6,0))))</f>
        <v/>
      </c>
      <c r="P601" s="20">
        <f>IF(F601&gt;D601,G601-asetukset!$B$5,IF(AND(D601=F601,E601&lt;=asetukset!$B$6),G601-E601,0))</f>
        <v>0</v>
      </c>
      <c r="Q601" s="19" t="str">
        <f>IF(and(K601=6,E601&gt;asetukset!$B$7),"", IF(and(K601&lt;&gt;6,L601=6,G601&lt;asetukset!$B$7),G601,IF(K601=6,asetukset!$B$7-E601,IF(K601=6,asetukset!$B$7-E601,IF(K601=6,asetukset!$B$7-E601,"")))))</f>
        <v/>
      </c>
      <c r="R601" s="19" t="str">
        <f t="shared" si="11"/>
        <v/>
      </c>
      <c r="S601" s="19" t="str">
        <f t="shared" si="12"/>
        <v/>
      </c>
      <c r="T601" s="21" t="str">
        <f>IF(A601="","",IF(SUMIFS($M$2:M601,$I$2:I601,I601,$A$2:A601,A601)&lt;=asetukset!$B$2,"",SUMIFS($M$2:M601,$I$2:I601,I601,$A$2:A601,A601)-asetukset!$B$2))</f>
        <v/>
      </c>
    </row>
    <row r="602">
      <c r="A602" s="32"/>
      <c r="B602" s="26"/>
      <c r="C602" s="26"/>
      <c r="D602" s="15">
        <f t="shared" si="2"/>
        <v>0</v>
      </c>
      <c r="E602" s="15">
        <f t="shared" si="3"/>
        <v>0</v>
      </c>
      <c r="F602" s="15">
        <f t="shared" si="4"/>
        <v>0</v>
      </c>
      <c r="G602" s="15">
        <f t="shared" si="5"/>
        <v>0</v>
      </c>
      <c r="H602" s="18" t="str">
        <f t="shared" si="6"/>
        <v/>
      </c>
      <c r="I602" s="18" t="str">
        <f t="shared" si="7"/>
        <v/>
      </c>
      <c r="J602" s="18" t="str">
        <f t="shared" si="8"/>
        <v>-</v>
      </c>
      <c r="K602" s="27" t="str">
        <f t="shared" ref="K602:L602" si="612">IF(A602="","",WEEKDAY(B602,2))</f>
        <v/>
      </c>
      <c r="L602" s="27" t="str">
        <f t="shared" si="612"/>
        <v/>
      </c>
      <c r="M602" s="20">
        <f t="shared" si="10"/>
        <v>0</v>
      </c>
      <c r="N602" s="20">
        <f t="shared" si="14"/>
        <v>0</v>
      </c>
      <c r="O602" s="21" t="str">
        <f>IF(A602="","",IF(G602&gt;=asetukset!$B$3,G602-asetukset!$B$3,IF(AND(G602-E602&lt;=asetukset!$B$4,E602&gt;=asetukset!$B$3),1-E602,IF(AND(G602-E602&lt;=asetukset!$B$4,E602&lt;=asetukset!$B$3),asetukset!$B$6,0))))</f>
        <v/>
      </c>
      <c r="P602" s="20">
        <f>IF(F602&gt;D602,G602-asetukset!$B$5,IF(AND(D602=F602,E602&lt;=asetukset!$B$6),G602-E602,0))</f>
        <v>0</v>
      </c>
      <c r="Q602" s="19" t="str">
        <f>IF(and(K602=6,E602&gt;asetukset!$B$7),"", IF(and(K602&lt;&gt;6,L602=6,G602&lt;asetukset!$B$7),G602,IF(K602=6,asetukset!$B$7-E602,IF(K602=6,asetukset!$B$7-E602,IF(K602=6,asetukset!$B$7-E602,"")))))</f>
        <v/>
      </c>
      <c r="R602" s="19" t="str">
        <f t="shared" si="11"/>
        <v/>
      </c>
      <c r="S602" s="19" t="str">
        <f t="shared" si="12"/>
        <v/>
      </c>
      <c r="T602" s="21" t="str">
        <f>IF(A602="","",IF(SUMIFS($M$2:M602,$I$2:I602,I602,$A$2:A602,A602)&lt;=asetukset!$B$2,"",SUMIFS($M$2:M602,$I$2:I602,I602,$A$2:A602,A602)-asetukset!$B$2))</f>
        <v/>
      </c>
    </row>
    <row r="603">
      <c r="A603" s="32"/>
      <c r="B603" s="26"/>
      <c r="C603" s="26"/>
      <c r="D603" s="15">
        <f t="shared" si="2"/>
        <v>0</v>
      </c>
      <c r="E603" s="15">
        <f t="shared" si="3"/>
        <v>0</v>
      </c>
      <c r="F603" s="15">
        <f t="shared" si="4"/>
        <v>0</v>
      </c>
      <c r="G603" s="15">
        <f t="shared" si="5"/>
        <v>0</v>
      </c>
      <c r="H603" s="18" t="str">
        <f t="shared" si="6"/>
        <v/>
      </c>
      <c r="I603" s="18" t="str">
        <f t="shared" si="7"/>
        <v/>
      </c>
      <c r="J603" s="18" t="str">
        <f t="shared" si="8"/>
        <v>-</v>
      </c>
      <c r="K603" s="27" t="str">
        <f t="shared" ref="K603:L603" si="613">IF(A603="","",WEEKDAY(B603,2))</f>
        <v/>
      </c>
      <c r="L603" s="27" t="str">
        <f t="shared" si="613"/>
        <v/>
      </c>
      <c r="M603" s="20">
        <f t="shared" si="10"/>
        <v>0</v>
      </c>
      <c r="N603" s="20">
        <f t="shared" si="14"/>
        <v>0</v>
      </c>
      <c r="O603" s="21" t="str">
        <f>IF(A603="","",IF(G603&gt;=asetukset!$B$3,G603-asetukset!$B$3,IF(AND(G603-E603&lt;=asetukset!$B$4,E603&gt;=asetukset!$B$3),1-E603,IF(AND(G603-E603&lt;=asetukset!$B$4,E603&lt;=asetukset!$B$3),asetukset!$B$6,0))))</f>
        <v/>
      </c>
      <c r="P603" s="20">
        <f>IF(F603&gt;D603,G603-asetukset!$B$5,IF(AND(D603=F603,E603&lt;=asetukset!$B$6),G603-E603,0))</f>
        <v>0</v>
      </c>
      <c r="Q603" s="19" t="str">
        <f>IF(and(K603=6,E603&gt;asetukset!$B$7),"", IF(and(K603&lt;&gt;6,L603=6,G603&lt;asetukset!$B$7),G603,IF(K603=6,asetukset!$B$7-E603,IF(K603=6,asetukset!$B$7-E603,IF(K603=6,asetukset!$B$7-E603,"")))))</f>
        <v/>
      </c>
      <c r="R603" s="19" t="str">
        <f t="shared" si="11"/>
        <v/>
      </c>
      <c r="S603" s="19" t="str">
        <f t="shared" si="12"/>
        <v/>
      </c>
      <c r="T603" s="21" t="str">
        <f>IF(A603="","",IF(SUMIFS($M$2:M603,$I$2:I603,I603,$A$2:A603,A603)&lt;=asetukset!$B$2,"",SUMIFS($M$2:M603,$I$2:I603,I603,$A$2:A603,A603)-asetukset!$B$2))</f>
        <v/>
      </c>
    </row>
    <row r="604">
      <c r="A604" s="32"/>
      <c r="B604" s="26"/>
      <c r="C604" s="26"/>
      <c r="D604" s="15">
        <f t="shared" si="2"/>
        <v>0</v>
      </c>
      <c r="E604" s="15">
        <f t="shared" si="3"/>
        <v>0</v>
      </c>
      <c r="F604" s="15">
        <f t="shared" si="4"/>
        <v>0</v>
      </c>
      <c r="G604" s="15">
        <f t="shared" si="5"/>
        <v>0</v>
      </c>
      <c r="H604" s="18" t="str">
        <f t="shared" si="6"/>
        <v/>
      </c>
      <c r="I604" s="18" t="str">
        <f t="shared" si="7"/>
        <v/>
      </c>
      <c r="J604" s="18" t="str">
        <f t="shared" si="8"/>
        <v>-</v>
      </c>
      <c r="K604" s="27" t="str">
        <f t="shared" ref="K604:L604" si="614">IF(A604="","",WEEKDAY(B604,2))</f>
        <v/>
      </c>
      <c r="L604" s="27" t="str">
        <f t="shared" si="614"/>
        <v/>
      </c>
      <c r="M604" s="20">
        <f t="shared" si="10"/>
        <v>0</v>
      </c>
      <c r="N604" s="20">
        <f t="shared" si="14"/>
        <v>0</v>
      </c>
      <c r="O604" s="21" t="str">
        <f>IF(A604="","",IF(G604&gt;=asetukset!$B$3,G604-asetukset!$B$3,IF(AND(G604-E604&lt;=asetukset!$B$4,E604&gt;=asetukset!$B$3),1-E604,IF(AND(G604-E604&lt;=asetukset!$B$4,E604&lt;=asetukset!$B$3),asetukset!$B$6,0))))</f>
        <v/>
      </c>
      <c r="P604" s="20">
        <f>IF(F604&gt;D604,G604-asetukset!$B$5,IF(AND(D604=F604,E604&lt;=asetukset!$B$6),G604-E604,0))</f>
        <v>0</v>
      </c>
      <c r="Q604" s="19" t="str">
        <f>IF(and(K604=6,E604&gt;asetukset!$B$7),"", IF(and(K604&lt;&gt;6,L604=6,G604&lt;asetukset!$B$7),G604,IF(K604=6,asetukset!$B$7-E604,IF(K604=6,asetukset!$B$7-E604,IF(K604=6,asetukset!$B$7-E604,"")))))</f>
        <v/>
      </c>
      <c r="R604" s="19" t="str">
        <f t="shared" si="11"/>
        <v/>
      </c>
      <c r="S604" s="19" t="str">
        <f t="shared" si="12"/>
        <v/>
      </c>
      <c r="T604" s="21" t="str">
        <f>IF(A604="","",IF(SUMIFS($M$2:M604,$I$2:I604,I604,$A$2:A604,A604)&lt;=asetukset!$B$2,"",SUMIFS($M$2:M604,$I$2:I604,I604,$A$2:A604,A604)-asetukset!$B$2))</f>
        <v/>
      </c>
    </row>
    <row r="605">
      <c r="A605" s="32"/>
      <c r="B605" s="26"/>
      <c r="C605" s="26"/>
      <c r="D605" s="15">
        <f t="shared" si="2"/>
        <v>0</v>
      </c>
      <c r="E605" s="15">
        <f t="shared" si="3"/>
        <v>0</v>
      </c>
      <c r="F605" s="15">
        <f t="shared" si="4"/>
        <v>0</v>
      </c>
      <c r="G605" s="15">
        <f t="shared" si="5"/>
        <v>0</v>
      </c>
      <c r="H605" s="18" t="str">
        <f t="shared" si="6"/>
        <v/>
      </c>
      <c r="I605" s="18" t="str">
        <f t="shared" si="7"/>
        <v/>
      </c>
      <c r="J605" s="18" t="str">
        <f t="shared" si="8"/>
        <v>-</v>
      </c>
      <c r="K605" s="27" t="str">
        <f t="shared" ref="K605:L605" si="615">IF(A605="","",WEEKDAY(B605,2))</f>
        <v/>
      </c>
      <c r="L605" s="27" t="str">
        <f t="shared" si="615"/>
        <v/>
      </c>
      <c r="M605" s="20">
        <f t="shared" si="10"/>
        <v>0</v>
      </c>
      <c r="N605" s="20">
        <f t="shared" si="14"/>
        <v>0</v>
      </c>
      <c r="O605" s="21" t="str">
        <f>IF(A605="","",IF(G605&gt;=asetukset!$B$3,G605-asetukset!$B$3,IF(AND(G605-E605&lt;=asetukset!$B$4,E605&gt;=asetukset!$B$3),1-E605,IF(AND(G605-E605&lt;=asetukset!$B$4,E605&lt;=asetukset!$B$3),asetukset!$B$6,0))))</f>
        <v/>
      </c>
      <c r="P605" s="20">
        <f>IF(F605&gt;D605,G605-asetukset!$B$5,IF(AND(D605=F605,E605&lt;=asetukset!$B$6),G605-E605,0))</f>
        <v>0</v>
      </c>
      <c r="Q605" s="19" t="str">
        <f>IF(and(K605=6,E605&gt;asetukset!$B$7),"", IF(and(K605&lt;&gt;6,L605=6,G605&lt;asetukset!$B$7),G605,IF(K605=6,asetukset!$B$7-E605,IF(K605=6,asetukset!$B$7-E605,IF(K605=6,asetukset!$B$7-E605,"")))))</f>
        <v/>
      </c>
      <c r="R605" s="19" t="str">
        <f t="shared" si="11"/>
        <v/>
      </c>
      <c r="S605" s="19" t="str">
        <f t="shared" si="12"/>
        <v/>
      </c>
      <c r="T605" s="21" t="str">
        <f>IF(A605="","",IF(SUMIFS($M$2:M605,$I$2:I605,I605,$A$2:A605,A605)&lt;=asetukset!$B$2,"",SUMIFS($M$2:M605,$I$2:I605,I605,$A$2:A605,A605)-asetukset!$B$2))</f>
        <v/>
      </c>
    </row>
    <row r="606">
      <c r="A606" s="32"/>
      <c r="B606" s="26"/>
      <c r="C606" s="26"/>
      <c r="D606" s="15">
        <f t="shared" si="2"/>
        <v>0</v>
      </c>
      <c r="E606" s="15">
        <f t="shared" si="3"/>
        <v>0</v>
      </c>
      <c r="F606" s="15">
        <f t="shared" si="4"/>
        <v>0</v>
      </c>
      <c r="G606" s="15">
        <f t="shared" si="5"/>
        <v>0</v>
      </c>
      <c r="H606" s="18" t="str">
        <f t="shared" si="6"/>
        <v/>
      </c>
      <c r="I606" s="18" t="str">
        <f t="shared" si="7"/>
        <v/>
      </c>
      <c r="J606" s="18" t="str">
        <f t="shared" si="8"/>
        <v>-</v>
      </c>
      <c r="K606" s="27" t="str">
        <f t="shared" ref="K606:L606" si="616">IF(A606="","",WEEKDAY(B606,2))</f>
        <v/>
      </c>
      <c r="L606" s="27" t="str">
        <f t="shared" si="616"/>
        <v/>
      </c>
      <c r="M606" s="20">
        <f t="shared" si="10"/>
        <v>0</v>
      </c>
      <c r="N606" s="20">
        <f t="shared" si="14"/>
        <v>0</v>
      </c>
      <c r="O606" s="21" t="str">
        <f>IF(A606="","",IF(G606&gt;=asetukset!$B$3,G606-asetukset!$B$3,IF(AND(G606-E606&lt;=asetukset!$B$4,E606&gt;=asetukset!$B$3),1-E606,IF(AND(G606-E606&lt;=asetukset!$B$4,E606&lt;=asetukset!$B$3),asetukset!$B$6,0))))</f>
        <v/>
      </c>
      <c r="P606" s="20">
        <f>IF(F606&gt;D606,G606-asetukset!$B$5,IF(AND(D606=F606,E606&lt;=asetukset!$B$6),G606-E606,0))</f>
        <v>0</v>
      </c>
      <c r="Q606" s="19" t="str">
        <f>IF(and(K606=6,E606&gt;asetukset!$B$7),"", IF(and(K606&lt;&gt;6,L606=6,G606&lt;asetukset!$B$7),G606,IF(K606=6,asetukset!$B$7-E606,IF(K606=6,asetukset!$B$7-E606,IF(K606=6,asetukset!$B$7-E606,"")))))</f>
        <v/>
      </c>
      <c r="R606" s="19" t="str">
        <f t="shared" si="11"/>
        <v/>
      </c>
      <c r="S606" s="19" t="str">
        <f t="shared" si="12"/>
        <v/>
      </c>
      <c r="T606" s="21" t="str">
        <f>IF(A606="","",IF(SUMIFS($M$2:M606,$I$2:I606,I606,$A$2:A606,A606)&lt;=asetukset!$B$2,"",SUMIFS($M$2:M606,$I$2:I606,I606,$A$2:A606,A606)-asetukset!$B$2))</f>
        <v/>
      </c>
    </row>
    <row r="607">
      <c r="A607" s="32"/>
      <c r="B607" s="26"/>
      <c r="C607" s="26"/>
      <c r="D607" s="15">
        <f t="shared" si="2"/>
        <v>0</v>
      </c>
      <c r="E607" s="15">
        <f t="shared" si="3"/>
        <v>0</v>
      </c>
      <c r="F607" s="15">
        <f t="shared" si="4"/>
        <v>0</v>
      </c>
      <c r="G607" s="15">
        <f t="shared" si="5"/>
        <v>0</v>
      </c>
      <c r="H607" s="18" t="str">
        <f t="shared" si="6"/>
        <v/>
      </c>
      <c r="I607" s="18" t="str">
        <f t="shared" si="7"/>
        <v/>
      </c>
      <c r="J607" s="18" t="str">
        <f t="shared" si="8"/>
        <v>-</v>
      </c>
      <c r="K607" s="27" t="str">
        <f t="shared" ref="K607:L607" si="617">IF(A607="","",WEEKDAY(B607,2))</f>
        <v/>
      </c>
      <c r="L607" s="27" t="str">
        <f t="shared" si="617"/>
        <v/>
      </c>
      <c r="M607" s="20">
        <f t="shared" si="10"/>
        <v>0</v>
      </c>
      <c r="N607" s="20">
        <f t="shared" si="14"/>
        <v>0</v>
      </c>
      <c r="O607" s="21" t="str">
        <f>IF(A607="","",IF(G607&gt;=asetukset!$B$3,G607-asetukset!$B$3,IF(AND(G607-E607&lt;=asetukset!$B$4,E607&gt;=asetukset!$B$3),1-E607,IF(AND(G607-E607&lt;=asetukset!$B$4,E607&lt;=asetukset!$B$3),asetukset!$B$6,0))))</f>
        <v/>
      </c>
      <c r="P607" s="20">
        <f>IF(F607&gt;D607,G607-asetukset!$B$5,IF(AND(D607=F607,E607&lt;=asetukset!$B$6),G607-E607,0))</f>
        <v>0</v>
      </c>
      <c r="Q607" s="19" t="str">
        <f>IF(and(K607=6,E607&gt;asetukset!$B$7),"", IF(and(K607&lt;&gt;6,L607=6,G607&lt;asetukset!$B$7),G607,IF(K607=6,asetukset!$B$7-E607,IF(K607=6,asetukset!$B$7-E607,IF(K607=6,asetukset!$B$7-E607,"")))))</f>
        <v/>
      </c>
      <c r="R607" s="19" t="str">
        <f t="shared" si="11"/>
        <v/>
      </c>
      <c r="S607" s="19" t="str">
        <f t="shared" si="12"/>
        <v/>
      </c>
      <c r="T607" s="21" t="str">
        <f>IF(A607="","",IF(SUMIFS($M$2:M607,$I$2:I607,I607,$A$2:A607,A607)&lt;=asetukset!$B$2,"",SUMIFS($M$2:M607,$I$2:I607,I607,$A$2:A607,A607)-asetukset!$B$2))</f>
        <v/>
      </c>
    </row>
    <row r="608">
      <c r="A608" s="32"/>
      <c r="B608" s="26"/>
      <c r="C608" s="26"/>
      <c r="D608" s="15">
        <f t="shared" si="2"/>
        <v>0</v>
      </c>
      <c r="E608" s="15">
        <f t="shared" si="3"/>
        <v>0</v>
      </c>
      <c r="F608" s="15">
        <f t="shared" si="4"/>
        <v>0</v>
      </c>
      <c r="G608" s="15">
        <f t="shared" si="5"/>
        <v>0</v>
      </c>
      <c r="H608" s="18" t="str">
        <f t="shared" si="6"/>
        <v/>
      </c>
      <c r="I608" s="18" t="str">
        <f t="shared" si="7"/>
        <v/>
      </c>
      <c r="J608" s="18" t="str">
        <f t="shared" si="8"/>
        <v>-</v>
      </c>
      <c r="K608" s="27" t="str">
        <f t="shared" ref="K608:L608" si="618">IF(A608="","",WEEKDAY(B608,2))</f>
        <v/>
      </c>
      <c r="L608" s="27" t="str">
        <f t="shared" si="618"/>
        <v/>
      </c>
      <c r="M608" s="20">
        <f t="shared" si="10"/>
        <v>0</v>
      </c>
      <c r="N608" s="20">
        <f t="shared" si="14"/>
        <v>0</v>
      </c>
      <c r="O608" s="21" t="str">
        <f>IF(A608="","",IF(G608&gt;=asetukset!$B$3,G608-asetukset!$B$3,IF(AND(G608-E608&lt;=asetukset!$B$4,E608&gt;=asetukset!$B$3),1-E608,IF(AND(G608-E608&lt;=asetukset!$B$4,E608&lt;=asetukset!$B$3),asetukset!$B$6,0))))</f>
        <v/>
      </c>
      <c r="P608" s="20">
        <f>IF(F608&gt;D608,G608-asetukset!$B$5,IF(AND(D608=F608,E608&lt;=asetukset!$B$6),G608-E608,0))</f>
        <v>0</v>
      </c>
      <c r="Q608" s="19" t="str">
        <f>IF(and(K608=6,E608&gt;asetukset!$B$7),"", IF(and(K608&lt;&gt;6,L608=6,G608&lt;asetukset!$B$7),G608,IF(K608=6,asetukset!$B$7-E608,IF(K608=6,asetukset!$B$7-E608,IF(K608=6,asetukset!$B$7-E608,"")))))</f>
        <v/>
      </c>
      <c r="R608" s="19" t="str">
        <f t="shared" si="11"/>
        <v/>
      </c>
      <c r="S608" s="19" t="str">
        <f t="shared" si="12"/>
        <v/>
      </c>
      <c r="T608" s="21" t="str">
        <f>IF(A608="","",IF(SUMIFS($M$2:M608,$I$2:I608,I608,$A$2:A608,A608)&lt;=asetukset!$B$2,"",SUMIFS($M$2:M608,$I$2:I608,I608,$A$2:A608,A608)-asetukset!$B$2))</f>
        <v/>
      </c>
    </row>
    <row r="609">
      <c r="A609" s="32"/>
      <c r="B609" s="26"/>
      <c r="C609" s="26"/>
      <c r="D609" s="15">
        <f t="shared" si="2"/>
        <v>0</v>
      </c>
      <c r="E609" s="15">
        <f t="shared" si="3"/>
        <v>0</v>
      </c>
      <c r="F609" s="15">
        <f t="shared" si="4"/>
        <v>0</v>
      </c>
      <c r="G609" s="15">
        <f t="shared" si="5"/>
        <v>0</v>
      </c>
      <c r="H609" s="18" t="str">
        <f t="shared" si="6"/>
        <v/>
      </c>
      <c r="I609" s="18" t="str">
        <f t="shared" si="7"/>
        <v/>
      </c>
      <c r="J609" s="18" t="str">
        <f t="shared" si="8"/>
        <v>-</v>
      </c>
      <c r="K609" s="27" t="str">
        <f t="shared" ref="K609:L609" si="619">IF(A609="","",WEEKDAY(B609,2))</f>
        <v/>
      </c>
      <c r="L609" s="27" t="str">
        <f t="shared" si="619"/>
        <v/>
      </c>
      <c r="M609" s="20">
        <f t="shared" si="10"/>
        <v>0</v>
      </c>
      <c r="N609" s="20">
        <f t="shared" si="14"/>
        <v>0</v>
      </c>
      <c r="O609" s="21" t="str">
        <f>IF(A609="","",IF(G609&gt;=asetukset!$B$3,G609-asetukset!$B$3,IF(AND(G609-E609&lt;=asetukset!$B$4,E609&gt;=asetukset!$B$3),1-E609,IF(AND(G609-E609&lt;=asetukset!$B$4,E609&lt;=asetukset!$B$3),asetukset!$B$6,0))))</f>
        <v/>
      </c>
      <c r="P609" s="20">
        <f>IF(F609&gt;D609,G609-asetukset!$B$5,IF(AND(D609=F609,E609&lt;=asetukset!$B$6),G609-E609,0))</f>
        <v>0</v>
      </c>
      <c r="Q609" s="19" t="str">
        <f>IF(and(K609=6,E609&gt;asetukset!$B$7),"", IF(and(K609&lt;&gt;6,L609=6,G609&lt;asetukset!$B$7),G609,IF(K609=6,asetukset!$B$7-E609,IF(K609=6,asetukset!$B$7-E609,IF(K609=6,asetukset!$B$7-E609,"")))))</f>
        <v/>
      </c>
      <c r="R609" s="19" t="str">
        <f t="shared" si="11"/>
        <v/>
      </c>
      <c r="S609" s="19" t="str">
        <f t="shared" si="12"/>
        <v/>
      </c>
      <c r="T609" s="21" t="str">
        <f>IF(A609="","",IF(SUMIFS($M$2:M609,$I$2:I609,I609,$A$2:A609,A609)&lt;=asetukset!$B$2,"",SUMIFS($M$2:M609,$I$2:I609,I609,$A$2:A609,A609)-asetukset!$B$2))</f>
        <v/>
      </c>
    </row>
    <row r="610">
      <c r="A610" s="32"/>
      <c r="B610" s="26"/>
      <c r="C610" s="26"/>
      <c r="D610" s="15">
        <f t="shared" si="2"/>
        <v>0</v>
      </c>
      <c r="E610" s="15">
        <f t="shared" si="3"/>
        <v>0</v>
      </c>
      <c r="F610" s="15">
        <f t="shared" si="4"/>
        <v>0</v>
      </c>
      <c r="G610" s="15">
        <f t="shared" si="5"/>
        <v>0</v>
      </c>
      <c r="H610" s="18" t="str">
        <f t="shared" si="6"/>
        <v/>
      </c>
      <c r="I610" s="18" t="str">
        <f t="shared" si="7"/>
        <v/>
      </c>
      <c r="J610" s="18" t="str">
        <f t="shared" si="8"/>
        <v>-</v>
      </c>
      <c r="K610" s="27" t="str">
        <f t="shared" ref="K610:L610" si="620">IF(A610="","",WEEKDAY(B610,2))</f>
        <v/>
      </c>
      <c r="L610" s="27" t="str">
        <f t="shared" si="620"/>
        <v/>
      </c>
      <c r="M610" s="20">
        <f t="shared" si="10"/>
        <v>0</v>
      </c>
      <c r="N610" s="20">
        <f t="shared" si="14"/>
        <v>0</v>
      </c>
      <c r="O610" s="21" t="str">
        <f>IF(A610="","",IF(G610&gt;=asetukset!$B$3,G610-asetukset!$B$3,IF(AND(G610-E610&lt;=asetukset!$B$4,E610&gt;=asetukset!$B$3),1-E610,IF(AND(G610-E610&lt;=asetukset!$B$4,E610&lt;=asetukset!$B$3),asetukset!$B$6,0))))</f>
        <v/>
      </c>
      <c r="P610" s="20">
        <f>IF(F610&gt;D610,G610-asetukset!$B$5,IF(AND(D610=F610,E610&lt;=asetukset!$B$6),G610-E610,0))</f>
        <v>0</v>
      </c>
      <c r="Q610" s="19" t="str">
        <f>IF(and(K610=6,E610&gt;asetukset!$B$7),"", IF(and(K610&lt;&gt;6,L610=6,G610&lt;asetukset!$B$7),G610,IF(K610=6,asetukset!$B$7-E610,IF(K610=6,asetukset!$B$7-E610,IF(K610=6,asetukset!$B$7-E610,"")))))</f>
        <v/>
      </c>
      <c r="R610" s="19" t="str">
        <f t="shared" si="11"/>
        <v/>
      </c>
      <c r="S610" s="19" t="str">
        <f t="shared" si="12"/>
        <v/>
      </c>
      <c r="T610" s="21" t="str">
        <f>IF(A610="","",IF(SUMIFS($M$2:M610,$I$2:I610,I610,$A$2:A610,A610)&lt;=asetukset!$B$2,"",SUMIFS($M$2:M610,$I$2:I610,I610,$A$2:A610,A610)-asetukset!$B$2))</f>
        <v/>
      </c>
    </row>
    <row r="611">
      <c r="A611" s="32"/>
      <c r="B611" s="26"/>
      <c r="C611" s="26"/>
      <c r="D611" s="15">
        <f t="shared" si="2"/>
        <v>0</v>
      </c>
      <c r="E611" s="15">
        <f t="shared" si="3"/>
        <v>0</v>
      </c>
      <c r="F611" s="15">
        <f t="shared" si="4"/>
        <v>0</v>
      </c>
      <c r="G611" s="15">
        <f t="shared" si="5"/>
        <v>0</v>
      </c>
      <c r="H611" s="18" t="str">
        <f t="shared" si="6"/>
        <v/>
      </c>
      <c r="I611" s="18" t="str">
        <f t="shared" si="7"/>
        <v/>
      </c>
      <c r="J611" s="18" t="str">
        <f t="shared" si="8"/>
        <v>-</v>
      </c>
      <c r="K611" s="27" t="str">
        <f t="shared" ref="K611:L611" si="621">IF(A611="","",WEEKDAY(B611,2))</f>
        <v/>
      </c>
      <c r="L611" s="27" t="str">
        <f t="shared" si="621"/>
        <v/>
      </c>
      <c r="M611" s="20">
        <f t="shared" si="10"/>
        <v>0</v>
      </c>
      <c r="N611" s="20">
        <f t="shared" si="14"/>
        <v>0</v>
      </c>
      <c r="O611" s="21" t="str">
        <f>IF(A611="","",IF(G611&gt;=asetukset!$B$3,G611-asetukset!$B$3,IF(AND(G611-E611&lt;=asetukset!$B$4,E611&gt;=asetukset!$B$3),1-E611,IF(AND(G611-E611&lt;=asetukset!$B$4,E611&lt;=asetukset!$B$3),asetukset!$B$6,0))))</f>
        <v/>
      </c>
      <c r="P611" s="20">
        <f>IF(F611&gt;D611,G611-asetukset!$B$5,IF(AND(D611=F611,E611&lt;=asetukset!$B$6),G611-E611,0))</f>
        <v>0</v>
      </c>
      <c r="Q611" s="19" t="str">
        <f>IF(and(K611=6,E611&gt;asetukset!$B$7),"", IF(and(K611&lt;&gt;6,L611=6,G611&lt;asetukset!$B$7),G611,IF(K611=6,asetukset!$B$7-E611,IF(K611=6,asetukset!$B$7-E611,IF(K611=6,asetukset!$B$7-E611,"")))))</f>
        <v/>
      </c>
      <c r="R611" s="19" t="str">
        <f t="shared" si="11"/>
        <v/>
      </c>
      <c r="S611" s="19" t="str">
        <f t="shared" si="12"/>
        <v/>
      </c>
      <c r="T611" s="21" t="str">
        <f>IF(A611="","",IF(SUMIFS($M$2:M611,$I$2:I611,I611,$A$2:A611,A611)&lt;=asetukset!$B$2,"",SUMIFS($M$2:M611,$I$2:I611,I611,$A$2:A611,A611)-asetukset!$B$2))</f>
        <v/>
      </c>
    </row>
    <row r="612">
      <c r="A612" s="32"/>
      <c r="B612" s="26"/>
      <c r="C612" s="26"/>
      <c r="D612" s="15">
        <f t="shared" si="2"/>
        <v>0</v>
      </c>
      <c r="E612" s="15">
        <f t="shared" si="3"/>
        <v>0</v>
      </c>
      <c r="F612" s="15">
        <f t="shared" si="4"/>
        <v>0</v>
      </c>
      <c r="G612" s="15">
        <f t="shared" si="5"/>
        <v>0</v>
      </c>
      <c r="H612" s="18" t="str">
        <f t="shared" si="6"/>
        <v/>
      </c>
      <c r="I612" s="18" t="str">
        <f t="shared" si="7"/>
        <v/>
      </c>
      <c r="J612" s="18" t="str">
        <f t="shared" si="8"/>
        <v>-</v>
      </c>
      <c r="K612" s="27" t="str">
        <f t="shared" ref="K612:L612" si="622">IF(A612="","",WEEKDAY(B612,2))</f>
        <v/>
      </c>
      <c r="L612" s="27" t="str">
        <f t="shared" si="622"/>
        <v/>
      </c>
      <c r="M612" s="20">
        <f t="shared" si="10"/>
        <v>0</v>
      </c>
      <c r="N612" s="20">
        <f t="shared" si="14"/>
        <v>0</v>
      </c>
      <c r="O612" s="21" t="str">
        <f>IF(A612="","",IF(G612&gt;=asetukset!$B$3,G612-asetukset!$B$3,IF(AND(G612-E612&lt;=asetukset!$B$4,E612&gt;=asetukset!$B$3),1-E612,IF(AND(G612-E612&lt;=asetukset!$B$4,E612&lt;=asetukset!$B$3),asetukset!$B$6,0))))</f>
        <v/>
      </c>
      <c r="P612" s="20">
        <f>IF(F612&gt;D612,G612-asetukset!$B$5,IF(AND(D612=F612,E612&lt;=asetukset!$B$6),G612-E612,0))</f>
        <v>0</v>
      </c>
      <c r="Q612" s="19" t="str">
        <f>IF(and(K612=6,E612&gt;asetukset!$B$7),"", IF(and(K612&lt;&gt;6,L612=6,G612&lt;asetukset!$B$7),G612,IF(K612=6,asetukset!$B$7-E612,IF(K612=6,asetukset!$B$7-E612,IF(K612=6,asetukset!$B$7-E612,"")))))</f>
        <v/>
      </c>
      <c r="R612" s="19" t="str">
        <f t="shared" si="11"/>
        <v/>
      </c>
      <c r="S612" s="19" t="str">
        <f t="shared" si="12"/>
        <v/>
      </c>
      <c r="T612" s="21" t="str">
        <f>IF(A612="","",IF(SUMIFS($M$2:M612,$I$2:I612,I612,$A$2:A612,A612)&lt;=asetukset!$B$2,"",SUMIFS($M$2:M612,$I$2:I612,I612,$A$2:A612,A612)-asetukset!$B$2))</f>
        <v/>
      </c>
    </row>
    <row r="613">
      <c r="A613" s="32"/>
      <c r="B613" s="26"/>
      <c r="C613" s="26"/>
      <c r="D613" s="15">
        <f t="shared" si="2"/>
        <v>0</v>
      </c>
      <c r="E613" s="15">
        <f t="shared" si="3"/>
        <v>0</v>
      </c>
      <c r="F613" s="15">
        <f t="shared" si="4"/>
        <v>0</v>
      </c>
      <c r="G613" s="15">
        <f t="shared" si="5"/>
        <v>0</v>
      </c>
      <c r="H613" s="18" t="str">
        <f t="shared" si="6"/>
        <v/>
      </c>
      <c r="I613" s="18" t="str">
        <f t="shared" si="7"/>
        <v/>
      </c>
      <c r="J613" s="18" t="str">
        <f t="shared" si="8"/>
        <v>-</v>
      </c>
      <c r="K613" s="27" t="str">
        <f t="shared" ref="K613:L613" si="623">IF(A613="","",WEEKDAY(B613,2))</f>
        <v/>
      </c>
      <c r="L613" s="27" t="str">
        <f t="shared" si="623"/>
        <v/>
      </c>
      <c r="M613" s="20">
        <f t="shared" si="10"/>
        <v>0</v>
      </c>
      <c r="N613" s="20">
        <f t="shared" si="14"/>
        <v>0</v>
      </c>
      <c r="O613" s="21" t="str">
        <f>IF(A613="","",IF(G613&gt;=asetukset!$B$3,G613-asetukset!$B$3,IF(AND(G613-E613&lt;=asetukset!$B$4,E613&gt;=asetukset!$B$3),1-E613,IF(AND(G613-E613&lt;=asetukset!$B$4,E613&lt;=asetukset!$B$3),asetukset!$B$6,0))))</f>
        <v/>
      </c>
      <c r="P613" s="20">
        <f>IF(F613&gt;D613,G613-asetukset!$B$5,IF(AND(D613=F613,E613&lt;=asetukset!$B$6),G613-E613,0))</f>
        <v>0</v>
      </c>
      <c r="Q613" s="19" t="str">
        <f>IF(and(K613=6,E613&gt;asetukset!$B$7),"", IF(and(K613&lt;&gt;6,L613=6,G613&lt;asetukset!$B$7),G613,IF(K613=6,asetukset!$B$7-E613,IF(K613=6,asetukset!$B$7-E613,IF(K613=6,asetukset!$B$7-E613,"")))))</f>
        <v/>
      </c>
      <c r="R613" s="19" t="str">
        <f t="shared" si="11"/>
        <v/>
      </c>
      <c r="S613" s="19" t="str">
        <f t="shared" si="12"/>
        <v/>
      </c>
      <c r="T613" s="21" t="str">
        <f>IF(A613="","",IF(SUMIFS($M$2:M613,$I$2:I613,I613,$A$2:A613,A613)&lt;=asetukset!$B$2,"",SUMIFS($M$2:M613,$I$2:I613,I613,$A$2:A613,A613)-asetukset!$B$2))</f>
        <v/>
      </c>
    </row>
    <row r="614">
      <c r="A614" s="32"/>
      <c r="B614" s="26"/>
      <c r="C614" s="26"/>
      <c r="D614" s="15">
        <f t="shared" si="2"/>
        <v>0</v>
      </c>
      <c r="E614" s="15">
        <f t="shared" si="3"/>
        <v>0</v>
      </c>
      <c r="F614" s="15">
        <f t="shared" si="4"/>
        <v>0</v>
      </c>
      <c r="G614" s="15">
        <f t="shared" si="5"/>
        <v>0</v>
      </c>
      <c r="H614" s="18" t="str">
        <f t="shared" si="6"/>
        <v/>
      </c>
      <c r="I614" s="18" t="str">
        <f t="shared" si="7"/>
        <v/>
      </c>
      <c r="J614" s="18" t="str">
        <f t="shared" si="8"/>
        <v>-</v>
      </c>
      <c r="K614" s="27" t="str">
        <f t="shared" ref="K614:L614" si="624">IF(A614="","",WEEKDAY(B614,2))</f>
        <v/>
      </c>
      <c r="L614" s="27" t="str">
        <f t="shared" si="624"/>
        <v/>
      </c>
      <c r="M614" s="20">
        <f t="shared" si="10"/>
        <v>0</v>
      </c>
      <c r="N614" s="20">
        <f t="shared" si="14"/>
        <v>0</v>
      </c>
      <c r="O614" s="21" t="str">
        <f>IF(A614="","",IF(G614&gt;=asetukset!$B$3,G614-asetukset!$B$3,IF(AND(G614-E614&lt;=asetukset!$B$4,E614&gt;=asetukset!$B$3),1-E614,IF(AND(G614-E614&lt;=asetukset!$B$4,E614&lt;=asetukset!$B$3),asetukset!$B$6,0))))</f>
        <v/>
      </c>
      <c r="P614" s="20">
        <f>IF(F614&gt;D614,G614-asetukset!$B$5,IF(AND(D614=F614,E614&lt;=asetukset!$B$6),G614-E614,0))</f>
        <v>0</v>
      </c>
      <c r="Q614" s="19" t="str">
        <f>IF(and(K614=6,E614&gt;asetukset!$B$7),"", IF(and(K614&lt;&gt;6,L614=6,G614&lt;asetukset!$B$7),G614,IF(K614=6,asetukset!$B$7-E614,IF(K614=6,asetukset!$B$7-E614,IF(K614=6,asetukset!$B$7-E614,"")))))</f>
        <v/>
      </c>
      <c r="R614" s="19" t="str">
        <f t="shared" si="11"/>
        <v/>
      </c>
      <c r="S614" s="19" t="str">
        <f t="shared" si="12"/>
        <v/>
      </c>
      <c r="T614" s="21" t="str">
        <f>IF(A614="","",IF(SUMIFS($M$2:M614,$I$2:I614,I614,$A$2:A614,A614)&lt;=asetukset!$B$2,"",SUMIFS($M$2:M614,$I$2:I614,I614,$A$2:A614,A614)-asetukset!$B$2))</f>
        <v/>
      </c>
    </row>
    <row r="615">
      <c r="A615" s="32"/>
      <c r="B615" s="26"/>
      <c r="C615" s="26"/>
      <c r="D615" s="15">
        <f t="shared" si="2"/>
        <v>0</v>
      </c>
      <c r="E615" s="15">
        <f t="shared" si="3"/>
        <v>0</v>
      </c>
      <c r="F615" s="15">
        <f t="shared" si="4"/>
        <v>0</v>
      </c>
      <c r="G615" s="15">
        <f t="shared" si="5"/>
        <v>0</v>
      </c>
      <c r="H615" s="18" t="str">
        <f t="shared" si="6"/>
        <v/>
      </c>
      <c r="I615" s="18" t="str">
        <f t="shared" si="7"/>
        <v/>
      </c>
      <c r="J615" s="18" t="str">
        <f t="shared" si="8"/>
        <v>-</v>
      </c>
      <c r="K615" s="27" t="str">
        <f t="shared" ref="K615:L615" si="625">IF(A615="","",WEEKDAY(B615,2))</f>
        <v/>
      </c>
      <c r="L615" s="27" t="str">
        <f t="shared" si="625"/>
        <v/>
      </c>
      <c r="M615" s="20">
        <f t="shared" si="10"/>
        <v>0</v>
      </c>
      <c r="N615" s="20">
        <f t="shared" si="14"/>
        <v>0</v>
      </c>
      <c r="O615" s="21" t="str">
        <f>IF(A615="","",IF(G615&gt;=asetukset!$B$3,G615-asetukset!$B$3,IF(AND(G615-E615&lt;=asetukset!$B$4,E615&gt;=asetukset!$B$3),1-E615,IF(AND(G615-E615&lt;=asetukset!$B$4,E615&lt;=asetukset!$B$3),asetukset!$B$6,0))))</f>
        <v/>
      </c>
      <c r="P615" s="20">
        <f>IF(F615&gt;D615,G615-asetukset!$B$5,IF(AND(D615=F615,E615&lt;=asetukset!$B$6),G615-E615,0))</f>
        <v>0</v>
      </c>
      <c r="Q615" s="19" t="str">
        <f>IF(and(K615=6,E615&gt;asetukset!$B$7),"", IF(and(K615&lt;&gt;6,L615=6,G615&lt;asetukset!$B$7),G615,IF(K615=6,asetukset!$B$7-E615,IF(K615=6,asetukset!$B$7-E615,IF(K615=6,asetukset!$B$7-E615,"")))))</f>
        <v/>
      </c>
      <c r="R615" s="19" t="str">
        <f t="shared" si="11"/>
        <v/>
      </c>
      <c r="S615" s="19" t="str">
        <f t="shared" si="12"/>
        <v/>
      </c>
      <c r="T615" s="21" t="str">
        <f>IF(A615="","",IF(SUMIFS($M$2:M615,$I$2:I615,I615,$A$2:A615,A615)&lt;=asetukset!$B$2,"",SUMIFS($M$2:M615,$I$2:I615,I615,$A$2:A615,A615)-asetukset!$B$2))</f>
        <v/>
      </c>
    </row>
    <row r="616">
      <c r="A616" s="32"/>
      <c r="B616" s="26"/>
      <c r="C616" s="26"/>
      <c r="D616" s="15">
        <f t="shared" si="2"/>
        <v>0</v>
      </c>
      <c r="E616" s="15">
        <f t="shared" si="3"/>
        <v>0</v>
      </c>
      <c r="F616" s="15">
        <f t="shared" si="4"/>
        <v>0</v>
      </c>
      <c r="G616" s="15">
        <f t="shared" si="5"/>
        <v>0</v>
      </c>
      <c r="H616" s="18" t="str">
        <f t="shared" si="6"/>
        <v/>
      </c>
      <c r="I616" s="18" t="str">
        <f t="shared" si="7"/>
        <v/>
      </c>
      <c r="J616" s="18" t="str">
        <f t="shared" si="8"/>
        <v>-</v>
      </c>
      <c r="K616" s="27" t="str">
        <f t="shared" ref="K616:L616" si="626">IF(A616="","",WEEKDAY(B616,2))</f>
        <v/>
      </c>
      <c r="L616" s="27" t="str">
        <f t="shared" si="626"/>
        <v/>
      </c>
      <c r="M616" s="20">
        <f t="shared" si="10"/>
        <v>0</v>
      </c>
      <c r="N616" s="20">
        <f t="shared" si="14"/>
        <v>0</v>
      </c>
      <c r="O616" s="21" t="str">
        <f>IF(A616="","",IF(G616&gt;=asetukset!$B$3,G616-asetukset!$B$3,IF(AND(G616-E616&lt;=asetukset!$B$4,E616&gt;=asetukset!$B$3),1-E616,IF(AND(G616-E616&lt;=asetukset!$B$4,E616&lt;=asetukset!$B$3),asetukset!$B$6,0))))</f>
        <v/>
      </c>
      <c r="P616" s="20">
        <f>IF(F616&gt;D616,G616-asetukset!$B$5,IF(AND(D616=F616,E616&lt;=asetukset!$B$6),G616-E616,0))</f>
        <v>0</v>
      </c>
      <c r="Q616" s="19" t="str">
        <f>IF(and(K616=6,E616&gt;asetukset!$B$7),"", IF(and(K616&lt;&gt;6,L616=6,G616&lt;asetukset!$B$7),G616,IF(K616=6,asetukset!$B$7-E616,IF(K616=6,asetukset!$B$7-E616,IF(K616=6,asetukset!$B$7-E616,"")))))</f>
        <v/>
      </c>
      <c r="R616" s="19" t="str">
        <f t="shared" si="11"/>
        <v/>
      </c>
      <c r="S616" s="19" t="str">
        <f t="shared" si="12"/>
        <v/>
      </c>
      <c r="T616" s="21" t="str">
        <f>IF(A616="","",IF(SUMIFS($M$2:M616,$I$2:I616,I616,$A$2:A616,A616)&lt;=asetukset!$B$2,"",SUMIFS($M$2:M616,$I$2:I616,I616,$A$2:A616,A616)-asetukset!$B$2))</f>
        <v/>
      </c>
    </row>
    <row r="617">
      <c r="A617" s="32"/>
      <c r="B617" s="26"/>
      <c r="C617" s="26"/>
      <c r="D617" s="15">
        <f t="shared" si="2"/>
        <v>0</v>
      </c>
      <c r="E617" s="15">
        <f t="shared" si="3"/>
        <v>0</v>
      </c>
      <c r="F617" s="15">
        <f t="shared" si="4"/>
        <v>0</v>
      </c>
      <c r="G617" s="15">
        <f t="shared" si="5"/>
        <v>0</v>
      </c>
      <c r="H617" s="18" t="str">
        <f t="shared" si="6"/>
        <v/>
      </c>
      <c r="I617" s="18" t="str">
        <f t="shared" si="7"/>
        <v/>
      </c>
      <c r="J617" s="18" t="str">
        <f t="shared" si="8"/>
        <v>-</v>
      </c>
      <c r="K617" s="27" t="str">
        <f t="shared" ref="K617:L617" si="627">IF(A617="","",WEEKDAY(B617,2))</f>
        <v/>
      </c>
      <c r="L617" s="27" t="str">
        <f t="shared" si="627"/>
        <v/>
      </c>
      <c r="M617" s="20">
        <f t="shared" si="10"/>
        <v>0</v>
      </c>
      <c r="N617" s="20">
        <f t="shared" si="14"/>
        <v>0</v>
      </c>
      <c r="O617" s="21" t="str">
        <f>IF(A617="","",IF(G617&gt;=asetukset!$B$3,G617-asetukset!$B$3,IF(AND(G617-E617&lt;=asetukset!$B$4,E617&gt;=asetukset!$B$3),1-E617,IF(AND(G617-E617&lt;=asetukset!$B$4,E617&lt;=asetukset!$B$3),asetukset!$B$6,0))))</f>
        <v/>
      </c>
      <c r="P617" s="20">
        <f>IF(F617&gt;D617,G617-asetukset!$B$5,IF(AND(D617=F617,E617&lt;=asetukset!$B$6),G617-E617,0))</f>
        <v>0</v>
      </c>
      <c r="Q617" s="19" t="str">
        <f>IF(and(K617=6,E617&gt;asetukset!$B$7),"", IF(and(K617&lt;&gt;6,L617=6,G617&lt;asetukset!$B$7),G617,IF(K617=6,asetukset!$B$7-E617,IF(K617=6,asetukset!$B$7-E617,IF(K617=6,asetukset!$B$7-E617,"")))))</f>
        <v/>
      </c>
      <c r="R617" s="19" t="str">
        <f t="shared" si="11"/>
        <v/>
      </c>
      <c r="S617" s="19" t="str">
        <f t="shared" si="12"/>
        <v/>
      </c>
      <c r="T617" s="21" t="str">
        <f>IF(A617="","",IF(SUMIFS($M$2:M617,$I$2:I617,I617,$A$2:A617,A617)&lt;=asetukset!$B$2,"",SUMIFS($M$2:M617,$I$2:I617,I617,$A$2:A617,A617)-asetukset!$B$2))</f>
        <v/>
      </c>
    </row>
    <row r="618">
      <c r="A618" s="32"/>
      <c r="B618" s="26"/>
      <c r="C618" s="26"/>
      <c r="D618" s="15">
        <f t="shared" si="2"/>
        <v>0</v>
      </c>
      <c r="E618" s="15">
        <f t="shared" si="3"/>
        <v>0</v>
      </c>
      <c r="F618" s="15">
        <f t="shared" si="4"/>
        <v>0</v>
      </c>
      <c r="G618" s="15">
        <f t="shared" si="5"/>
        <v>0</v>
      </c>
      <c r="H618" s="18" t="str">
        <f t="shared" si="6"/>
        <v/>
      </c>
      <c r="I618" s="18" t="str">
        <f t="shared" si="7"/>
        <v/>
      </c>
      <c r="J618" s="18" t="str">
        <f t="shared" si="8"/>
        <v>-</v>
      </c>
      <c r="K618" s="27" t="str">
        <f t="shared" ref="K618:L618" si="628">IF(A618="","",WEEKDAY(B618,2))</f>
        <v/>
      </c>
      <c r="L618" s="27" t="str">
        <f t="shared" si="628"/>
        <v/>
      </c>
      <c r="M618" s="20">
        <f t="shared" si="10"/>
        <v>0</v>
      </c>
      <c r="N618" s="20">
        <f t="shared" si="14"/>
        <v>0</v>
      </c>
      <c r="O618" s="21" t="str">
        <f>IF(A618="","",IF(G618&gt;=asetukset!$B$3,G618-asetukset!$B$3,IF(AND(G618-E618&lt;=asetukset!$B$4,E618&gt;=asetukset!$B$3),1-E618,IF(AND(G618-E618&lt;=asetukset!$B$4,E618&lt;=asetukset!$B$3),asetukset!$B$6,0))))</f>
        <v/>
      </c>
      <c r="P618" s="20">
        <f>IF(F618&gt;D618,G618-asetukset!$B$5,IF(AND(D618=F618,E618&lt;=asetukset!$B$6),G618-E618,0))</f>
        <v>0</v>
      </c>
      <c r="Q618" s="19" t="str">
        <f>IF(and(K618=6,E618&gt;asetukset!$B$7),"", IF(and(K618&lt;&gt;6,L618=6,G618&lt;asetukset!$B$7),G618,IF(K618=6,asetukset!$B$7-E618,IF(K618=6,asetukset!$B$7-E618,IF(K618=6,asetukset!$B$7-E618,"")))))</f>
        <v/>
      </c>
      <c r="R618" s="19" t="str">
        <f t="shared" si="11"/>
        <v/>
      </c>
      <c r="S618" s="19" t="str">
        <f t="shared" si="12"/>
        <v/>
      </c>
      <c r="T618" s="21" t="str">
        <f>IF(A618="","",IF(SUMIFS($M$2:M618,$I$2:I618,I618,$A$2:A618,A618)&lt;=asetukset!$B$2,"",SUMIFS($M$2:M618,$I$2:I618,I618,$A$2:A618,A618)-asetukset!$B$2))</f>
        <v/>
      </c>
    </row>
    <row r="619">
      <c r="A619" s="32"/>
      <c r="B619" s="26"/>
      <c r="C619" s="26"/>
      <c r="D619" s="15">
        <f t="shared" si="2"/>
        <v>0</v>
      </c>
      <c r="E619" s="15">
        <f t="shared" si="3"/>
        <v>0</v>
      </c>
      <c r="F619" s="15">
        <f t="shared" si="4"/>
        <v>0</v>
      </c>
      <c r="G619" s="15">
        <f t="shared" si="5"/>
        <v>0</v>
      </c>
      <c r="H619" s="18" t="str">
        <f t="shared" si="6"/>
        <v/>
      </c>
      <c r="I619" s="18" t="str">
        <f t="shared" si="7"/>
        <v/>
      </c>
      <c r="J619" s="18" t="str">
        <f t="shared" si="8"/>
        <v>-</v>
      </c>
      <c r="K619" s="27" t="str">
        <f t="shared" ref="K619:L619" si="629">IF(A619="","",WEEKDAY(B619,2))</f>
        <v/>
      </c>
      <c r="L619" s="27" t="str">
        <f t="shared" si="629"/>
        <v/>
      </c>
      <c r="M619" s="20">
        <f t="shared" si="10"/>
        <v>0</v>
      </c>
      <c r="N619" s="20">
        <f t="shared" si="14"/>
        <v>0</v>
      </c>
      <c r="O619" s="21" t="str">
        <f>IF(A619="","",IF(G619&gt;=asetukset!$B$3,G619-asetukset!$B$3,IF(AND(G619-E619&lt;=asetukset!$B$4,E619&gt;=asetukset!$B$3),1-E619,IF(AND(G619-E619&lt;=asetukset!$B$4,E619&lt;=asetukset!$B$3),asetukset!$B$6,0))))</f>
        <v/>
      </c>
      <c r="P619" s="20">
        <f>IF(F619&gt;D619,G619-asetukset!$B$5,IF(AND(D619=F619,E619&lt;=asetukset!$B$6),G619-E619,0))</f>
        <v>0</v>
      </c>
      <c r="Q619" s="19" t="str">
        <f>IF(and(K619=6,E619&gt;asetukset!$B$7),"", IF(and(K619&lt;&gt;6,L619=6,G619&lt;asetukset!$B$7),G619,IF(K619=6,asetukset!$B$7-E619,IF(K619=6,asetukset!$B$7-E619,IF(K619=6,asetukset!$B$7-E619,"")))))</f>
        <v/>
      </c>
      <c r="R619" s="19" t="str">
        <f t="shared" si="11"/>
        <v/>
      </c>
      <c r="S619" s="19" t="str">
        <f t="shared" si="12"/>
        <v/>
      </c>
      <c r="T619" s="21" t="str">
        <f>IF(A619="","",IF(SUMIFS($M$2:M619,$I$2:I619,I619,$A$2:A619,A619)&lt;=asetukset!$B$2,"",SUMIFS($M$2:M619,$I$2:I619,I619,$A$2:A619,A619)-asetukset!$B$2))</f>
        <v/>
      </c>
    </row>
    <row r="620">
      <c r="A620" s="32"/>
      <c r="B620" s="26"/>
      <c r="C620" s="26"/>
      <c r="D620" s="15">
        <f t="shared" si="2"/>
        <v>0</v>
      </c>
      <c r="E620" s="15">
        <f t="shared" si="3"/>
        <v>0</v>
      </c>
      <c r="F620" s="15">
        <f t="shared" si="4"/>
        <v>0</v>
      </c>
      <c r="G620" s="15">
        <f t="shared" si="5"/>
        <v>0</v>
      </c>
      <c r="H620" s="18" t="str">
        <f t="shared" si="6"/>
        <v/>
      </c>
      <c r="I620" s="18" t="str">
        <f t="shared" si="7"/>
        <v/>
      </c>
      <c r="J620" s="18" t="str">
        <f t="shared" si="8"/>
        <v>-</v>
      </c>
      <c r="K620" s="27" t="str">
        <f t="shared" ref="K620:L620" si="630">IF(A620="","",WEEKDAY(B620,2))</f>
        <v/>
      </c>
      <c r="L620" s="27" t="str">
        <f t="shared" si="630"/>
        <v/>
      </c>
      <c r="M620" s="20">
        <f t="shared" si="10"/>
        <v>0</v>
      </c>
      <c r="N620" s="20">
        <f t="shared" si="14"/>
        <v>0</v>
      </c>
      <c r="O620" s="21" t="str">
        <f>IF(A620="","",IF(G620&gt;=asetukset!$B$3,G620-asetukset!$B$3,IF(AND(G620-E620&lt;=asetukset!$B$4,E620&gt;=asetukset!$B$3),1-E620,IF(AND(G620-E620&lt;=asetukset!$B$4,E620&lt;=asetukset!$B$3),asetukset!$B$6,0))))</f>
        <v/>
      </c>
      <c r="P620" s="20">
        <f>IF(F620&gt;D620,G620-asetukset!$B$5,IF(AND(D620=F620,E620&lt;=asetukset!$B$6),G620-E620,0))</f>
        <v>0</v>
      </c>
      <c r="Q620" s="19" t="str">
        <f>IF(and(K620=6,E620&gt;asetukset!$B$7),"", IF(and(K620&lt;&gt;6,L620=6,G620&lt;asetukset!$B$7),G620,IF(K620=6,asetukset!$B$7-E620,IF(K620=6,asetukset!$B$7-E620,IF(K620=6,asetukset!$B$7-E620,"")))))</f>
        <v/>
      </c>
      <c r="R620" s="19" t="str">
        <f t="shared" si="11"/>
        <v/>
      </c>
      <c r="S620" s="19" t="str">
        <f t="shared" si="12"/>
        <v/>
      </c>
      <c r="T620" s="21" t="str">
        <f>IF(A620="","",IF(SUMIFS($M$2:M620,$I$2:I620,I620,$A$2:A620,A620)&lt;=asetukset!$B$2,"",SUMIFS($M$2:M620,$I$2:I620,I620,$A$2:A620,A620)-asetukset!$B$2))</f>
        <v/>
      </c>
    </row>
    <row r="621">
      <c r="A621" s="32"/>
      <c r="B621" s="26"/>
      <c r="C621" s="26"/>
      <c r="D621" s="15">
        <f t="shared" si="2"/>
        <v>0</v>
      </c>
      <c r="E621" s="15">
        <f t="shared" si="3"/>
        <v>0</v>
      </c>
      <c r="F621" s="15">
        <f t="shared" si="4"/>
        <v>0</v>
      </c>
      <c r="G621" s="15">
        <f t="shared" si="5"/>
        <v>0</v>
      </c>
      <c r="H621" s="18" t="str">
        <f t="shared" si="6"/>
        <v/>
      </c>
      <c r="I621" s="18" t="str">
        <f t="shared" si="7"/>
        <v/>
      </c>
      <c r="J621" s="18" t="str">
        <f t="shared" si="8"/>
        <v>-</v>
      </c>
      <c r="K621" s="27" t="str">
        <f t="shared" ref="K621:L621" si="631">IF(A621="","",WEEKDAY(B621,2))</f>
        <v/>
      </c>
      <c r="L621" s="27" t="str">
        <f t="shared" si="631"/>
        <v/>
      </c>
      <c r="M621" s="20">
        <f t="shared" si="10"/>
        <v>0</v>
      </c>
      <c r="N621" s="20">
        <f t="shared" si="14"/>
        <v>0</v>
      </c>
      <c r="O621" s="21" t="str">
        <f>IF(A621="","",IF(G621&gt;=asetukset!$B$3,G621-asetukset!$B$3,IF(AND(G621-E621&lt;=asetukset!$B$4,E621&gt;=asetukset!$B$3),1-E621,IF(AND(G621-E621&lt;=asetukset!$B$4,E621&lt;=asetukset!$B$3),asetukset!$B$6,0))))</f>
        <v/>
      </c>
      <c r="P621" s="20">
        <f>IF(F621&gt;D621,G621-asetukset!$B$5,IF(AND(D621=F621,E621&lt;=asetukset!$B$6),G621-E621,0))</f>
        <v>0</v>
      </c>
      <c r="Q621" s="19" t="str">
        <f>IF(and(K621=6,E621&gt;asetukset!$B$7),"", IF(and(K621&lt;&gt;6,L621=6,G621&lt;asetukset!$B$7),G621,IF(K621=6,asetukset!$B$7-E621,IF(K621=6,asetukset!$B$7-E621,IF(K621=6,asetukset!$B$7-E621,"")))))</f>
        <v/>
      </c>
      <c r="R621" s="19" t="str">
        <f t="shared" si="11"/>
        <v/>
      </c>
      <c r="S621" s="19" t="str">
        <f t="shared" si="12"/>
        <v/>
      </c>
      <c r="T621" s="21" t="str">
        <f>IF(A621="","",IF(SUMIFS($M$2:M621,$I$2:I621,I621,$A$2:A621,A621)&lt;=asetukset!$B$2,"",SUMIFS($M$2:M621,$I$2:I621,I621,$A$2:A621,A621)-asetukset!$B$2))</f>
        <v/>
      </c>
    </row>
    <row r="622">
      <c r="A622" s="32"/>
      <c r="B622" s="26"/>
      <c r="C622" s="26"/>
      <c r="D622" s="15">
        <f t="shared" si="2"/>
        <v>0</v>
      </c>
      <c r="E622" s="15">
        <f t="shared" si="3"/>
        <v>0</v>
      </c>
      <c r="F622" s="15">
        <f t="shared" si="4"/>
        <v>0</v>
      </c>
      <c r="G622" s="15">
        <f t="shared" si="5"/>
        <v>0</v>
      </c>
      <c r="H622" s="18" t="str">
        <f t="shared" si="6"/>
        <v/>
      </c>
      <c r="I622" s="18" t="str">
        <f t="shared" si="7"/>
        <v/>
      </c>
      <c r="J622" s="18" t="str">
        <f t="shared" si="8"/>
        <v>-</v>
      </c>
      <c r="K622" s="27" t="str">
        <f t="shared" ref="K622:L622" si="632">IF(A622="","",WEEKDAY(B622,2))</f>
        <v/>
      </c>
      <c r="L622" s="27" t="str">
        <f t="shared" si="632"/>
        <v/>
      </c>
      <c r="M622" s="20">
        <f t="shared" si="10"/>
        <v>0</v>
      </c>
      <c r="N622" s="20">
        <f t="shared" si="14"/>
        <v>0</v>
      </c>
      <c r="O622" s="21" t="str">
        <f>IF(A622="","",IF(G622&gt;=asetukset!$B$3,G622-asetukset!$B$3,IF(AND(G622-E622&lt;=asetukset!$B$4,E622&gt;=asetukset!$B$3),1-E622,IF(AND(G622-E622&lt;=asetukset!$B$4,E622&lt;=asetukset!$B$3),asetukset!$B$6,0))))</f>
        <v/>
      </c>
      <c r="P622" s="20">
        <f>IF(F622&gt;D622,G622-asetukset!$B$5,IF(AND(D622=F622,E622&lt;=asetukset!$B$6),G622-E622,0))</f>
        <v>0</v>
      </c>
      <c r="Q622" s="19" t="str">
        <f>IF(and(K622=6,E622&gt;asetukset!$B$7),"", IF(and(K622&lt;&gt;6,L622=6,G622&lt;asetukset!$B$7),G622,IF(K622=6,asetukset!$B$7-E622,IF(K622=6,asetukset!$B$7-E622,IF(K622=6,asetukset!$B$7-E622,"")))))</f>
        <v/>
      </c>
      <c r="R622" s="19" t="str">
        <f t="shared" si="11"/>
        <v/>
      </c>
      <c r="S622" s="19" t="str">
        <f t="shared" si="12"/>
        <v/>
      </c>
      <c r="T622" s="21" t="str">
        <f>IF(A622="","",IF(SUMIFS($M$2:M622,$I$2:I622,I622,$A$2:A622,A622)&lt;=asetukset!$B$2,"",SUMIFS($M$2:M622,$I$2:I622,I622,$A$2:A622,A622)-asetukset!$B$2))</f>
        <v/>
      </c>
    </row>
    <row r="623">
      <c r="A623" s="32"/>
      <c r="B623" s="26"/>
      <c r="C623" s="26"/>
      <c r="D623" s="15">
        <f t="shared" si="2"/>
        <v>0</v>
      </c>
      <c r="E623" s="15">
        <f t="shared" si="3"/>
        <v>0</v>
      </c>
      <c r="F623" s="15">
        <f t="shared" si="4"/>
        <v>0</v>
      </c>
      <c r="G623" s="15">
        <f t="shared" si="5"/>
        <v>0</v>
      </c>
      <c r="H623" s="18" t="str">
        <f t="shared" si="6"/>
        <v/>
      </c>
      <c r="I623" s="18" t="str">
        <f t="shared" si="7"/>
        <v/>
      </c>
      <c r="J623" s="18" t="str">
        <f t="shared" si="8"/>
        <v>-</v>
      </c>
      <c r="K623" s="27" t="str">
        <f t="shared" ref="K623:L623" si="633">IF(A623="","",WEEKDAY(B623,2))</f>
        <v/>
      </c>
      <c r="L623" s="27" t="str">
        <f t="shared" si="633"/>
        <v/>
      </c>
      <c r="M623" s="20">
        <f t="shared" si="10"/>
        <v>0</v>
      </c>
      <c r="N623" s="20">
        <f t="shared" si="14"/>
        <v>0</v>
      </c>
      <c r="O623" s="21" t="str">
        <f>IF(A623="","",IF(G623&gt;=asetukset!$B$3,G623-asetukset!$B$3,IF(AND(G623-E623&lt;=asetukset!$B$4,E623&gt;=asetukset!$B$3),1-E623,IF(AND(G623-E623&lt;=asetukset!$B$4,E623&lt;=asetukset!$B$3),asetukset!$B$6,0))))</f>
        <v/>
      </c>
      <c r="P623" s="20">
        <f>IF(F623&gt;D623,G623-asetukset!$B$5,IF(AND(D623=F623,E623&lt;=asetukset!$B$6),G623-E623,0))</f>
        <v>0</v>
      </c>
      <c r="Q623" s="19" t="str">
        <f>IF(and(K623=6,E623&gt;asetukset!$B$7),"", IF(and(K623&lt;&gt;6,L623=6,G623&lt;asetukset!$B$7),G623,IF(K623=6,asetukset!$B$7-E623,IF(K623=6,asetukset!$B$7-E623,IF(K623=6,asetukset!$B$7-E623,"")))))</f>
        <v/>
      </c>
      <c r="R623" s="19" t="str">
        <f t="shared" si="11"/>
        <v/>
      </c>
      <c r="S623" s="19" t="str">
        <f t="shared" si="12"/>
        <v/>
      </c>
      <c r="T623" s="21" t="str">
        <f>IF(A623="","",IF(SUMIFS($M$2:M623,$I$2:I623,I623,$A$2:A623,A623)&lt;=asetukset!$B$2,"",SUMIFS($M$2:M623,$I$2:I623,I623,$A$2:A623,A623)-asetukset!$B$2))</f>
        <v/>
      </c>
    </row>
    <row r="624">
      <c r="A624" s="32"/>
      <c r="B624" s="26"/>
      <c r="C624" s="26"/>
      <c r="D624" s="15">
        <f t="shared" si="2"/>
        <v>0</v>
      </c>
      <c r="E624" s="15">
        <f t="shared" si="3"/>
        <v>0</v>
      </c>
      <c r="F624" s="15">
        <f t="shared" si="4"/>
        <v>0</v>
      </c>
      <c r="G624" s="15">
        <f t="shared" si="5"/>
        <v>0</v>
      </c>
      <c r="H624" s="18" t="str">
        <f t="shared" si="6"/>
        <v/>
      </c>
      <c r="I624" s="18" t="str">
        <f t="shared" si="7"/>
        <v/>
      </c>
      <c r="J624" s="18" t="str">
        <f t="shared" si="8"/>
        <v>-</v>
      </c>
      <c r="K624" s="27" t="str">
        <f t="shared" ref="K624:L624" si="634">IF(A624="","",WEEKDAY(B624,2))</f>
        <v/>
      </c>
      <c r="L624" s="27" t="str">
        <f t="shared" si="634"/>
        <v/>
      </c>
      <c r="M624" s="20">
        <f t="shared" si="10"/>
        <v>0</v>
      </c>
      <c r="N624" s="20">
        <f t="shared" si="14"/>
        <v>0</v>
      </c>
      <c r="O624" s="21" t="str">
        <f>IF(A624="","",IF(G624&gt;=asetukset!$B$3,G624-asetukset!$B$3,IF(AND(G624-E624&lt;=asetukset!$B$4,E624&gt;=asetukset!$B$3),1-E624,IF(AND(G624-E624&lt;=asetukset!$B$4,E624&lt;=asetukset!$B$3),asetukset!$B$6,0))))</f>
        <v/>
      </c>
      <c r="P624" s="20">
        <f>IF(F624&gt;D624,G624-asetukset!$B$5,IF(AND(D624=F624,E624&lt;=asetukset!$B$6),G624-E624,0))</f>
        <v>0</v>
      </c>
      <c r="Q624" s="19" t="str">
        <f>IF(and(K624=6,E624&gt;asetukset!$B$7),"", IF(and(K624&lt;&gt;6,L624=6,G624&lt;asetukset!$B$7),G624,IF(K624=6,asetukset!$B$7-E624,IF(K624=6,asetukset!$B$7-E624,IF(K624=6,asetukset!$B$7-E624,"")))))</f>
        <v/>
      </c>
      <c r="R624" s="19" t="str">
        <f t="shared" si="11"/>
        <v/>
      </c>
      <c r="S624" s="19" t="str">
        <f t="shared" si="12"/>
        <v/>
      </c>
      <c r="T624" s="21" t="str">
        <f>IF(A624="","",IF(SUMIFS($M$2:M624,$I$2:I624,I624,$A$2:A624,A624)&lt;=asetukset!$B$2,"",SUMIFS($M$2:M624,$I$2:I624,I624,$A$2:A624,A624)-asetukset!$B$2))</f>
        <v/>
      </c>
    </row>
    <row r="625">
      <c r="A625" s="32"/>
      <c r="B625" s="26"/>
      <c r="C625" s="26"/>
      <c r="D625" s="15">
        <f t="shared" si="2"/>
        <v>0</v>
      </c>
      <c r="E625" s="15">
        <f t="shared" si="3"/>
        <v>0</v>
      </c>
      <c r="F625" s="15">
        <f t="shared" si="4"/>
        <v>0</v>
      </c>
      <c r="G625" s="15">
        <f t="shared" si="5"/>
        <v>0</v>
      </c>
      <c r="H625" s="18" t="str">
        <f t="shared" si="6"/>
        <v/>
      </c>
      <c r="I625" s="18" t="str">
        <f t="shared" si="7"/>
        <v/>
      </c>
      <c r="J625" s="18" t="str">
        <f t="shared" si="8"/>
        <v>-</v>
      </c>
      <c r="K625" s="27" t="str">
        <f t="shared" ref="K625:L625" si="635">IF(A625="","",WEEKDAY(B625,2))</f>
        <v/>
      </c>
      <c r="L625" s="27" t="str">
        <f t="shared" si="635"/>
        <v/>
      </c>
      <c r="M625" s="20">
        <f t="shared" si="10"/>
        <v>0</v>
      </c>
      <c r="N625" s="20">
        <f t="shared" si="14"/>
        <v>0</v>
      </c>
      <c r="O625" s="21" t="str">
        <f>IF(A625="","",IF(G625&gt;=asetukset!$B$3,G625-asetukset!$B$3,IF(AND(G625-E625&lt;=asetukset!$B$4,E625&gt;=asetukset!$B$3),1-E625,IF(AND(G625-E625&lt;=asetukset!$B$4,E625&lt;=asetukset!$B$3),asetukset!$B$6,0))))</f>
        <v/>
      </c>
      <c r="P625" s="20">
        <f>IF(F625&gt;D625,G625-asetukset!$B$5,IF(AND(D625=F625,E625&lt;=asetukset!$B$6),G625-E625,0))</f>
        <v>0</v>
      </c>
      <c r="Q625" s="19" t="str">
        <f>IF(and(K625=6,E625&gt;asetukset!$B$7),"", IF(and(K625&lt;&gt;6,L625=6,G625&lt;asetukset!$B$7),G625,IF(K625=6,asetukset!$B$7-E625,IF(K625=6,asetukset!$B$7-E625,IF(K625=6,asetukset!$B$7-E625,"")))))</f>
        <v/>
      </c>
      <c r="R625" s="19" t="str">
        <f t="shared" si="11"/>
        <v/>
      </c>
      <c r="S625" s="19" t="str">
        <f t="shared" si="12"/>
        <v/>
      </c>
      <c r="T625" s="21" t="str">
        <f>IF(A625="","",IF(SUMIFS($M$2:M625,$I$2:I625,I625,$A$2:A625,A625)&lt;=asetukset!$B$2,"",SUMIFS($M$2:M625,$I$2:I625,I625,$A$2:A625,A625)-asetukset!$B$2))</f>
        <v/>
      </c>
    </row>
    <row r="626">
      <c r="A626" s="32"/>
      <c r="B626" s="26"/>
      <c r="C626" s="26"/>
      <c r="D626" s="15">
        <f t="shared" si="2"/>
        <v>0</v>
      </c>
      <c r="E626" s="15">
        <f t="shared" si="3"/>
        <v>0</v>
      </c>
      <c r="F626" s="15">
        <f t="shared" si="4"/>
        <v>0</v>
      </c>
      <c r="G626" s="15">
        <f t="shared" si="5"/>
        <v>0</v>
      </c>
      <c r="H626" s="18" t="str">
        <f t="shared" si="6"/>
        <v/>
      </c>
      <c r="I626" s="18" t="str">
        <f t="shared" si="7"/>
        <v/>
      </c>
      <c r="J626" s="18" t="str">
        <f t="shared" si="8"/>
        <v>-</v>
      </c>
      <c r="K626" s="27" t="str">
        <f t="shared" ref="K626:L626" si="636">IF(A626="","",WEEKDAY(B626,2))</f>
        <v/>
      </c>
      <c r="L626" s="27" t="str">
        <f t="shared" si="636"/>
        <v/>
      </c>
      <c r="M626" s="20">
        <f t="shared" si="10"/>
        <v>0</v>
      </c>
      <c r="N626" s="20">
        <f t="shared" si="14"/>
        <v>0</v>
      </c>
      <c r="O626" s="21" t="str">
        <f>IF(A626="","",IF(G626&gt;=asetukset!$B$3,G626-asetukset!$B$3,IF(AND(G626-E626&lt;=asetukset!$B$4,E626&gt;=asetukset!$B$3),1-E626,IF(AND(G626-E626&lt;=asetukset!$B$4,E626&lt;=asetukset!$B$3),asetukset!$B$6,0))))</f>
        <v/>
      </c>
      <c r="P626" s="20">
        <f>IF(F626&gt;D626,G626-asetukset!$B$5,IF(AND(D626=F626,E626&lt;=asetukset!$B$6),G626-E626,0))</f>
        <v>0</v>
      </c>
      <c r="Q626" s="19" t="str">
        <f>IF(and(K626=6,E626&gt;asetukset!$B$7),"", IF(and(K626&lt;&gt;6,L626=6,G626&lt;asetukset!$B$7),G626,IF(K626=6,asetukset!$B$7-E626,IF(K626=6,asetukset!$B$7-E626,IF(K626=6,asetukset!$B$7-E626,"")))))</f>
        <v/>
      </c>
      <c r="R626" s="19" t="str">
        <f t="shared" si="11"/>
        <v/>
      </c>
      <c r="S626" s="19" t="str">
        <f t="shared" si="12"/>
        <v/>
      </c>
      <c r="T626" s="21" t="str">
        <f>IF(A626="","",IF(SUMIFS($M$2:M626,$I$2:I626,I626,$A$2:A626,A626)&lt;=asetukset!$B$2,"",SUMIFS($M$2:M626,$I$2:I626,I626,$A$2:A626,A626)-asetukset!$B$2))</f>
        <v/>
      </c>
    </row>
    <row r="627">
      <c r="A627" s="32"/>
      <c r="B627" s="26"/>
      <c r="C627" s="26"/>
      <c r="D627" s="15">
        <f t="shared" si="2"/>
        <v>0</v>
      </c>
      <c r="E627" s="15">
        <f t="shared" si="3"/>
        <v>0</v>
      </c>
      <c r="F627" s="15">
        <f t="shared" si="4"/>
        <v>0</v>
      </c>
      <c r="G627" s="15">
        <f t="shared" si="5"/>
        <v>0</v>
      </c>
      <c r="H627" s="18" t="str">
        <f t="shared" si="6"/>
        <v/>
      </c>
      <c r="I627" s="18" t="str">
        <f t="shared" si="7"/>
        <v/>
      </c>
      <c r="J627" s="18" t="str">
        <f t="shared" si="8"/>
        <v>-</v>
      </c>
      <c r="K627" s="27" t="str">
        <f t="shared" ref="K627:L627" si="637">IF(A627="","",WEEKDAY(B627,2))</f>
        <v/>
      </c>
      <c r="L627" s="27" t="str">
        <f t="shared" si="637"/>
        <v/>
      </c>
      <c r="M627" s="20">
        <f t="shared" si="10"/>
        <v>0</v>
      </c>
      <c r="N627" s="20">
        <f t="shared" si="14"/>
        <v>0</v>
      </c>
      <c r="O627" s="21" t="str">
        <f>IF(A627="","",IF(G627&gt;=asetukset!$B$3,G627-asetukset!$B$3,IF(AND(G627-E627&lt;=asetukset!$B$4,E627&gt;=asetukset!$B$3),1-E627,IF(AND(G627-E627&lt;=asetukset!$B$4,E627&lt;=asetukset!$B$3),asetukset!$B$6,0))))</f>
        <v/>
      </c>
      <c r="P627" s="20">
        <f>IF(F627&gt;D627,G627-asetukset!$B$5,IF(AND(D627=F627,E627&lt;=asetukset!$B$6),G627-E627,0))</f>
        <v>0</v>
      </c>
      <c r="Q627" s="19" t="str">
        <f>IF(and(K627=6,E627&gt;asetukset!$B$7),"", IF(and(K627&lt;&gt;6,L627=6,G627&lt;asetukset!$B$7),G627,IF(K627=6,asetukset!$B$7-E627,IF(K627=6,asetukset!$B$7-E627,IF(K627=6,asetukset!$B$7-E627,"")))))</f>
        <v/>
      </c>
      <c r="R627" s="19" t="str">
        <f t="shared" si="11"/>
        <v/>
      </c>
      <c r="S627" s="19" t="str">
        <f t="shared" si="12"/>
        <v/>
      </c>
      <c r="T627" s="21" t="str">
        <f>IF(A627="","",IF(SUMIFS($M$2:M627,$I$2:I627,I627,$A$2:A627,A627)&lt;=asetukset!$B$2,"",SUMIFS($M$2:M627,$I$2:I627,I627,$A$2:A627,A627)-asetukset!$B$2))</f>
        <v/>
      </c>
    </row>
    <row r="628">
      <c r="A628" s="32"/>
      <c r="B628" s="26"/>
      <c r="C628" s="26"/>
      <c r="D628" s="15">
        <f t="shared" si="2"/>
        <v>0</v>
      </c>
      <c r="E628" s="15">
        <f t="shared" si="3"/>
        <v>0</v>
      </c>
      <c r="F628" s="15">
        <f t="shared" si="4"/>
        <v>0</v>
      </c>
      <c r="G628" s="15">
        <f t="shared" si="5"/>
        <v>0</v>
      </c>
      <c r="H628" s="18" t="str">
        <f t="shared" si="6"/>
        <v/>
      </c>
      <c r="I628" s="18" t="str">
        <f t="shared" si="7"/>
        <v/>
      </c>
      <c r="J628" s="18" t="str">
        <f t="shared" si="8"/>
        <v>-</v>
      </c>
      <c r="K628" s="27" t="str">
        <f t="shared" ref="K628:L628" si="638">IF(A628="","",WEEKDAY(B628,2))</f>
        <v/>
      </c>
      <c r="L628" s="27" t="str">
        <f t="shared" si="638"/>
        <v/>
      </c>
      <c r="M628" s="20">
        <f t="shared" si="10"/>
        <v>0</v>
      </c>
      <c r="N628" s="20">
        <f t="shared" si="14"/>
        <v>0</v>
      </c>
      <c r="O628" s="21" t="str">
        <f>IF(A628="","",IF(G628&gt;=asetukset!$B$3,G628-asetukset!$B$3,IF(AND(G628-E628&lt;=asetukset!$B$4,E628&gt;=asetukset!$B$3),1-E628,IF(AND(G628-E628&lt;=asetukset!$B$4,E628&lt;=asetukset!$B$3),asetukset!$B$6,0))))</f>
        <v/>
      </c>
      <c r="P628" s="20">
        <f>IF(F628&gt;D628,G628-asetukset!$B$5,IF(AND(D628=F628,E628&lt;=asetukset!$B$6),G628-E628,0))</f>
        <v>0</v>
      </c>
      <c r="Q628" s="19" t="str">
        <f>IF(and(K628=6,E628&gt;asetukset!$B$7),"", IF(and(K628&lt;&gt;6,L628=6,G628&lt;asetukset!$B$7),G628,IF(K628=6,asetukset!$B$7-E628,IF(K628=6,asetukset!$B$7-E628,IF(K628=6,asetukset!$B$7-E628,"")))))</f>
        <v/>
      </c>
      <c r="R628" s="19" t="str">
        <f t="shared" si="11"/>
        <v/>
      </c>
      <c r="S628" s="19" t="str">
        <f t="shared" si="12"/>
        <v/>
      </c>
      <c r="T628" s="21" t="str">
        <f>IF(A628="","",IF(SUMIFS($M$2:M628,$I$2:I628,I628,$A$2:A628,A628)&lt;=asetukset!$B$2,"",SUMIFS($M$2:M628,$I$2:I628,I628,$A$2:A628,A628)-asetukset!$B$2))</f>
        <v/>
      </c>
    </row>
    <row r="629">
      <c r="A629" s="32"/>
      <c r="B629" s="26"/>
      <c r="C629" s="26"/>
      <c r="D629" s="15">
        <f t="shared" si="2"/>
        <v>0</v>
      </c>
      <c r="E629" s="15">
        <f t="shared" si="3"/>
        <v>0</v>
      </c>
      <c r="F629" s="15">
        <f t="shared" si="4"/>
        <v>0</v>
      </c>
      <c r="G629" s="15">
        <f t="shared" si="5"/>
        <v>0</v>
      </c>
      <c r="H629" s="18" t="str">
        <f t="shared" si="6"/>
        <v/>
      </c>
      <c r="I629" s="18" t="str">
        <f t="shared" si="7"/>
        <v/>
      </c>
      <c r="J629" s="18" t="str">
        <f t="shared" si="8"/>
        <v>-</v>
      </c>
      <c r="K629" s="27" t="str">
        <f t="shared" ref="K629:L629" si="639">IF(A629="","",WEEKDAY(B629,2))</f>
        <v/>
      </c>
      <c r="L629" s="27" t="str">
        <f t="shared" si="639"/>
        <v/>
      </c>
      <c r="M629" s="20">
        <f t="shared" si="10"/>
        <v>0</v>
      </c>
      <c r="N629" s="20">
        <f t="shared" si="14"/>
        <v>0</v>
      </c>
      <c r="O629" s="21" t="str">
        <f>IF(A629="","",IF(G629&gt;=asetukset!$B$3,G629-asetukset!$B$3,IF(AND(G629-E629&lt;=asetukset!$B$4,E629&gt;=asetukset!$B$3),1-E629,IF(AND(G629-E629&lt;=asetukset!$B$4,E629&lt;=asetukset!$B$3),asetukset!$B$6,0))))</f>
        <v/>
      </c>
      <c r="P629" s="20">
        <f>IF(F629&gt;D629,G629-asetukset!$B$5,IF(AND(D629=F629,E629&lt;=asetukset!$B$6),G629-E629,0))</f>
        <v>0</v>
      </c>
      <c r="Q629" s="19" t="str">
        <f>IF(and(K629=6,E629&gt;asetukset!$B$7),"", IF(and(K629&lt;&gt;6,L629=6,G629&lt;asetukset!$B$7),G629,IF(K629=6,asetukset!$B$7-E629,IF(K629=6,asetukset!$B$7-E629,IF(K629=6,asetukset!$B$7-E629,"")))))</f>
        <v/>
      </c>
      <c r="R629" s="19" t="str">
        <f t="shared" si="11"/>
        <v/>
      </c>
      <c r="S629" s="19" t="str">
        <f t="shared" si="12"/>
        <v/>
      </c>
      <c r="T629" s="21" t="str">
        <f>IF(A629="","",IF(SUMIFS($M$2:M629,$I$2:I629,I629,$A$2:A629,A629)&lt;=asetukset!$B$2,"",SUMIFS($M$2:M629,$I$2:I629,I629,$A$2:A629,A629)-asetukset!$B$2))</f>
        <v/>
      </c>
    </row>
    <row r="630">
      <c r="A630" s="32"/>
      <c r="B630" s="26"/>
      <c r="C630" s="26"/>
      <c r="D630" s="15">
        <f t="shared" si="2"/>
        <v>0</v>
      </c>
      <c r="E630" s="15">
        <f t="shared" si="3"/>
        <v>0</v>
      </c>
      <c r="F630" s="15">
        <f t="shared" si="4"/>
        <v>0</v>
      </c>
      <c r="G630" s="15">
        <f t="shared" si="5"/>
        <v>0</v>
      </c>
      <c r="H630" s="18" t="str">
        <f t="shared" si="6"/>
        <v/>
      </c>
      <c r="I630" s="18" t="str">
        <f t="shared" si="7"/>
        <v/>
      </c>
      <c r="J630" s="18" t="str">
        <f t="shared" si="8"/>
        <v>-</v>
      </c>
      <c r="K630" s="27" t="str">
        <f t="shared" ref="K630:L630" si="640">IF(A630="","",WEEKDAY(B630,2))</f>
        <v/>
      </c>
      <c r="L630" s="27" t="str">
        <f t="shared" si="640"/>
        <v/>
      </c>
      <c r="M630" s="20">
        <f t="shared" si="10"/>
        <v>0</v>
      </c>
      <c r="N630" s="20">
        <f t="shared" si="14"/>
        <v>0</v>
      </c>
      <c r="O630" s="21" t="str">
        <f>IF(A630="","",IF(G630&gt;=asetukset!$B$3,G630-asetukset!$B$3,IF(AND(G630-E630&lt;=asetukset!$B$4,E630&gt;=asetukset!$B$3),1-E630,IF(AND(G630-E630&lt;=asetukset!$B$4,E630&lt;=asetukset!$B$3),asetukset!$B$6,0))))</f>
        <v/>
      </c>
      <c r="P630" s="20">
        <f>IF(F630&gt;D630,G630-asetukset!$B$5,IF(AND(D630=F630,E630&lt;=asetukset!$B$6),G630-E630,0))</f>
        <v>0</v>
      </c>
      <c r="Q630" s="19" t="str">
        <f>IF(and(K630=6,E630&gt;asetukset!$B$7),"", IF(and(K630&lt;&gt;6,L630=6,G630&lt;asetukset!$B$7),G630,IF(K630=6,asetukset!$B$7-E630,IF(K630=6,asetukset!$B$7-E630,IF(K630=6,asetukset!$B$7-E630,"")))))</f>
        <v/>
      </c>
      <c r="R630" s="19" t="str">
        <f t="shared" si="11"/>
        <v/>
      </c>
      <c r="S630" s="19" t="str">
        <f t="shared" si="12"/>
        <v/>
      </c>
      <c r="T630" s="21" t="str">
        <f>IF(A630="","",IF(SUMIFS($M$2:M630,$I$2:I630,I630,$A$2:A630,A630)&lt;=asetukset!$B$2,"",SUMIFS($M$2:M630,$I$2:I630,I630,$A$2:A630,A630)-asetukset!$B$2))</f>
        <v/>
      </c>
    </row>
    <row r="631">
      <c r="A631" s="32"/>
      <c r="B631" s="26"/>
      <c r="C631" s="26"/>
      <c r="D631" s="15">
        <f t="shared" si="2"/>
        <v>0</v>
      </c>
      <c r="E631" s="15">
        <f t="shared" si="3"/>
        <v>0</v>
      </c>
      <c r="F631" s="15">
        <f t="shared" si="4"/>
        <v>0</v>
      </c>
      <c r="G631" s="15">
        <f t="shared" si="5"/>
        <v>0</v>
      </c>
      <c r="H631" s="18" t="str">
        <f t="shared" si="6"/>
        <v/>
      </c>
      <c r="I631" s="18" t="str">
        <f t="shared" si="7"/>
        <v/>
      </c>
      <c r="J631" s="18" t="str">
        <f t="shared" si="8"/>
        <v>-</v>
      </c>
      <c r="K631" s="27" t="str">
        <f t="shared" ref="K631:L631" si="641">IF(A631="","",WEEKDAY(B631,2))</f>
        <v/>
      </c>
      <c r="L631" s="27" t="str">
        <f t="shared" si="641"/>
        <v/>
      </c>
      <c r="M631" s="20">
        <f t="shared" si="10"/>
        <v>0</v>
      </c>
      <c r="N631" s="20">
        <f t="shared" si="14"/>
        <v>0</v>
      </c>
      <c r="O631" s="21" t="str">
        <f>IF(A631="","",IF(G631&gt;=asetukset!$B$3,G631-asetukset!$B$3,IF(AND(G631-E631&lt;=asetukset!$B$4,E631&gt;=asetukset!$B$3),1-E631,IF(AND(G631-E631&lt;=asetukset!$B$4,E631&lt;=asetukset!$B$3),asetukset!$B$6,0))))</f>
        <v/>
      </c>
      <c r="P631" s="20">
        <f>IF(F631&gt;D631,G631-asetukset!$B$5,IF(AND(D631=F631,E631&lt;=asetukset!$B$6),G631-E631,0))</f>
        <v>0</v>
      </c>
      <c r="Q631" s="19" t="str">
        <f>IF(and(K631=6,E631&gt;asetukset!$B$7),"", IF(and(K631&lt;&gt;6,L631=6,G631&lt;asetukset!$B$7),G631,IF(K631=6,asetukset!$B$7-E631,IF(K631=6,asetukset!$B$7-E631,IF(K631=6,asetukset!$B$7-E631,"")))))</f>
        <v/>
      </c>
      <c r="R631" s="19" t="str">
        <f t="shared" si="11"/>
        <v/>
      </c>
      <c r="S631" s="19" t="str">
        <f t="shared" si="12"/>
        <v/>
      </c>
      <c r="T631" s="21" t="str">
        <f>IF(A631="","",IF(SUMIFS($M$2:M631,$I$2:I631,I631,$A$2:A631,A631)&lt;=asetukset!$B$2,"",SUMIFS($M$2:M631,$I$2:I631,I631,$A$2:A631,A631)-asetukset!$B$2))</f>
        <v/>
      </c>
    </row>
    <row r="632">
      <c r="A632" s="32"/>
      <c r="B632" s="26"/>
      <c r="C632" s="26"/>
      <c r="D632" s="15">
        <f t="shared" si="2"/>
        <v>0</v>
      </c>
      <c r="E632" s="15">
        <f t="shared" si="3"/>
        <v>0</v>
      </c>
      <c r="F632" s="15">
        <f t="shared" si="4"/>
        <v>0</v>
      </c>
      <c r="G632" s="15">
        <f t="shared" si="5"/>
        <v>0</v>
      </c>
      <c r="H632" s="18" t="str">
        <f t="shared" si="6"/>
        <v/>
      </c>
      <c r="I632" s="18" t="str">
        <f t="shared" si="7"/>
        <v/>
      </c>
      <c r="J632" s="18" t="str">
        <f t="shared" si="8"/>
        <v>-</v>
      </c>
      <c r="K632" s="27" t="str">
        <f t="shared" ref="K632:L632" si="642">IF(A632="","",WEEKDAY(B632,2))</f>
        <v/>
      </c>
      <c r="L632" s="27" t="str">
        <f t="shared" si="642"/>
        <v/>
      </c>
      <c r="M632" s="20">
        <f t="shared" si="10"/>
        <v>0</v>
      </c>
      <c r="N632" s="20">
        <f t="shared" si="14"/>
        <v>0</v>
      </c>
      <c r="O632" s="21" t="str">
        <f>IF(A632="","",IF(G632&gt;=asetukset!$B$3,G632-asetukset!$B$3,IF(AND(G632-E632&lt;=asetukset!$B$4,E632&gt;=asetukset!$B$3),1-E632,IF(AND(G632-E632&lt;=asetukset!$B$4,E632&lt;=asetukset!$B$3),asetukset!$B$6,0))))</f>
        <v/>
      </c>
      <c r="P632" s="20">
        <f>IF(F632&gt;D632,G632-asetukset!$B$5,IF(AND(D632=F632,E632&lt;=asetukset!$B$6),G632-E632,0))</f>
        <v>0</v>
      </c>
      <c r="Q632" s="19" t="str">
        <f>IF(and(K632=6,E632&gt;asetukset!$B$7),"", IF(and(K632&lt;&gt;6,L632=6,G632&lt;asetukset!$B$7),G632,IF(K632=6,asetukset!$B$7-E632,IF(K632=6,asetukset!$B$7-E632,IF(K632=6,asetukset!$B$7-E632,"")))))</f>
        <v/>
      </c>
      <c r="R632" s="19" t="str">
        <f t="shared" si="11"/>
        <v/>
      </c>
      <c r="S632" s="19" t="str">
        <f t="shared" si="12"/>
        <v/>
      </c>
      <c r="T632" s="21" t="str">
        <f>IF(A632="","",IF(SUMIFS($M$2:M632,$I$2:I632,I632,$A$2:A632,A632)&lt;=asetukset!$B$2,"",SUMIFS($M$2:M632,$I$2:I632,I632,$A$2:A632,A632)-asetukset!$B$2))</f>
        <v/>
      </c>
    </row>
    <row r="633">
      <c r="A633" s="32"/>
      <c r="B633" s="26"/>
      <c r="C633" s="26"/>
      <c r="D633" s="15">
        <f t="shared" si="2"/>
        <v>0</v>
      </c>
      <c r="E633" s="15">
        <f t="shared" si="3"/>
        <v>0</v>
      </c>
      <c r="F633" s="15">
        <f t="shared" si="4"/>
        <v>0</v>
      </c>
      <c r="G633" s="15">
        <f t="shared" si="5"/>
        <v>0</v>
      </c>
      <c r="H633" s="18" t="str">
        <f t="shared" si="6"/>
        <v/>
      </c>
      <c r="I633" s="18" t="str">
        <f t="shared" si="7"/>
        <v/>
      </c>
      <c r="J633" s="18" t="str">
        <f t="shared" si="8"/>
        <v>-</v>
      </c>
      <c r="K633" s="27" t="str">
        <f t="shared" ref="K633:L633" si="643">IF(A633="","",WEEKDAY(B633,2))</f>
        <v/>
      </c>
      <c r="L633" s="27" t="str">
        <f t="shared" si="643"/>
        <v/>
      </c>
      <c r="M633" s="20">
        <f t="shared" si="10"/>
        <v>0</v>
      </c>
      <c r="N633" s="20">
        <f t="shared" si="14"/>
        <v>0</v>
      </c>
      <c r="O633" s="21" t="str">
        <f>IF(A633="","",IF(G633&gt;=asetukset!$B$3,G633-asetukset!$B$3,IF(AND(G633-E633&lt;=asetukset!$B$4,E633&gt;=asetukset!$B$3),1-E633,IF(AND(G633-E633&lt;=asetukset!$B$4,E633&lt;=asetukset!$B$3),asetukset!$B$6,0))))</f>
        <v/>
      </c>
      <c r="P633" s="20">
        <f>IF(F633&gt;D633,G633-asetukset!$B$5,IF(AND(D633=F633,E633&lt;=asetukset!$B$6),G633-E633,0))</f>
        <v>0</v>
      </c>
      <c r="Q633" s="19" t="str">
        <f>IF(and(K633=6,E633&gt;asetukset!$B$7),"", IF(and(K633&lt;&gt;6,L633=6,G633&lt;asetukset!$B$7),G633,IF(K633=6,asetukset!$B$7-E633,IF(K633=6,asetukset!$B$7-E633,IF(K633=6,asetukset!$B$7-E633,"")))))</f>
        <v/>
      </c>
      <c r="R633" s="19" t="str">
        <f t="shared" si="11"/>
        <v/>
      </c>
      <c r="S633" s="19" t="str">
        <f t="shared" si="12"/>
        <v/>
      </c>
      <c r="T633" s="21" t="str">
        <f>IF(A633="","",IF(SUMIFS($M$2:M633,$I$2:I633,I633,$A$2:A633,A633)&lt;=asetukset!$B$2,"",SUMIFS($M$2:M633,$I$2:I633,I633,$A$2:A633,A633)-asetukset!$B$2))</f>
        <v/>
      </c>
    </row>
    <row r="634">
      <c r="A634" s="32"/>
      <c r="B634" s="26"/>
      <c r="C634" s="26"/>
      <c r="D634" s="15">
        <f t="shared" si="2"/>
        <v>0</v>
      </c>
      <c r="E634" s="15">
        <f t="shared" si="3"/>
        <v>0</v>
      </c>
      <c r="F634" s="15">
        <f t="shared" si="4"/>
        <v>0</v>
      </c>
      <c r="G634" s="15">
        <f t="shared" si="5"/>
        <v>0</v>
      </c>
      <c r="H634" s="18" t="str">
        <f t="shared" si="6"/>
        <v/>
      </c>
      <c r="I634" s="18" t="str">
        <f t="shared" si="7"/>
        <v/>
      </c>
      <c r="J634" s="18" t="str">
        <f t="shared" si="8"/>
        <v>-</v>
      </c>
      <c r="K634" s="27" t="str">
        <f t="shared" ref="K634:L634" si="644">IF(A634="","",WEEKDAY(B634,2))</f>
        <v/>
      </c>
      <c r="L634" s="27" t="str">
        <f t="shared" si="644"/>
        <v/>
      </c>
      <c r="M634" s="20">
        <f t="shared" si="10"/>
        <v>0</v>
      </c>
      <c r="N634" s="20">
        <f t="shared" si="14"/>
        <v>0</v>
      </c>
      <c r="O634" s="21" t="str">
        <f>IF(A634="","",IF(G634&gt;=asetukset!$B$3,G634-asetukset!$B$3,IF(AND(G634-E634&lt;=asetukset!$B$4,E634&gt;=asetukset!$B$3),1-E634,IF(AND(G634-E634&lt;=asetukset!$B$4,E634&lt;=asetukset!$B$3),asetukset!$B$6,0))))</f>
        <v/>
      </c>
      <c r="P634" s="20">
        <f>IF(F634&gt;D634,G634-asetukset!$B$5,IF(AND(D634=F634,E634&lt;=asetukset!$B$6),G634-E634,0))</f>
        <v>0</v>
      </c>
      <c r="Q634" s="19" t="str">
        <f>IF(and(K634=6,E634&gt;asetukset!$B$7),"", IF(and(K634&lt;&gt;6,L634=6,G634&lt;asetukset!$B$7),G634,IF(K634=6,asetukset!$B$7-E634,IF(K634=6,asetukset!$B$7-E634,IF(K634=6,asetukset!$B$7-E634,"")))))</f>
        <v/>
      </c>
      <c r="R634" s="19" t="str">
        <f t="shared" si="11"/>
        <v/>
      </c>
      <c r="S634" s="19" t="str">
        <f t="shared" si="12"/>
        <v/>
      </c>
      <c r="T634" s="21" t="str">
        <f>IF(A634="","",IF(SUMIFS($M$2:M634,$I$2:I634,I634,$A$2:A634,A634)&lt;=asetukset!$B$2,"",SUMIFS($M$2:M634,$I$2:I634,I634,$A$2:A634,A634)-asetukset!$B$2))</f>
        <v/>
      </c>
    </row>
    <row r="635">
      <c r="A635" s="32"/>
      <c r="B635" s="26"/>
      <c r="C635" s="26"/>
      <c r="D635" s="15">
        <f t="shared" si="2"/>
        <v>0</v>
      </c>
      <c r="E635" s="15">
        <f t="shared" si="3"/>
        <v>0</v>
      </c>
      <c r="F635" s="15">
        <f t="shared" si="4"/>
        <v>0</v>
      </c>
      <c r="G635" s="15">
        <f t="shared" si="5"/>
        <v>0</v>
      </c>
      <c r="H635" s="18" t="str">
        <f t="shared" si="6"/>
        <v/>
      </c>
      <c r="I635" s="18" t="str">
        <f t="shared" si="7"/>
        <v/>
      </c>
      <c r="J635" s="18" t="str">
        <f t="shared" si="8"/>
        <v>-</v>
      </c>
      <c r="K635" s="27" t="str">
        <f t="shared" ref="K635:L635" si="645">IF(A635="","",WEEKDAY(B635,2))</f>
        <v/>
      </c>
      <c r="L635" s="27" t="str">
        <f t="shared" si="645"/>
        <v/>
      </c>
      <c r="M635" s="20">
        <f t="shared" si="10"/>
        <v>0</v>
      </c>
      <c r="N635" s="20">
        <f t="shared" si="14"/>
        <v>0</v>
      </c>
      <c r="O635" s="21" t="str">
        <f>IF(A635="","",IF(G635&gt;=asetukset!$B$3,G635-asetukset!$B$3,IF(AND(G635-E635&lt;=asetukset!$B$4,E635&gt;=asetukset!$B$3),1-E635,IF(AND(G635-E635&lt;=asetukset!$B$4,E635&lt;=asetukset!$B$3),asetukset!$B$6,0))))</f>
        <v/>
      </c>
      <c r="P635" s="20">
        <f>IF(F635&gt;D635,G635-asetukset!$B$5,IF(AND(D635=F635,E635&lt;=asetukset!$B$6),G635-E635,0))</f>
        <v>0</v>
      </c>
      <c r="Q635" s="19" t="str">
        <f>IF(and(K635=6,E635&gt;asetukset!$B$7),"", IF(and(K635&lt;&gt;6,L635=6,G635&lt;asetukset!$B$7),G635,IF(K635=6,asetukset!$B$7-E635,IF(K635=6,asetukset!$B$7-E635,IF(K635=6,asetukset!$B$7-E635,"")))))</f>
        <v/>
      </c>
      <c r="R635" s="19" t="str">
        <f t="shared" si="11"/>
        <v/>
      </c>
      <c r="S635" s="19" t="str">
        <f t="shared" si="12"/>
        <v/>
      </c>
      <c r="T635" s="21" t="str">
        <f>IF(A635="","",IF(SUMIFS($M$2:M635,$I$2:I635,I635,$A$2:A635,A635)&lt;=asetukset!$B$2,"",SUMIFS($M$2:M635,$I$2:I635,I635,$A$2:A635,A635)-asetukset!$B$2))</f>
        <v/>
      </c>
    </row>
    <row r="636">
      <c r="A636" s="32"/>
      <c r="B636" s="26"/>
      <c r="C636" s="26"/>
      <c r="D636" s="15">
        <f t="shared" si="2"/>
        <v>0</v>
      </c>
      <c r="E636" s="15">
        <f t="shared" si="3"/>
        <v>0</v>
      </c>
      <c r="F636" s="15">
        <f t="shared" si="4"/>
        <v>0</v>
      </c>
      <c r="G636" s="15">
        <f t="shared" si="5"/>
        <v>0</v>
      </c>
      <c r="H636" s="18" t="str">
        <f t="shared" si="6"/>
        <v/>
      </c>
      <c r="I636" s="18" t="str">
        <f t="shared" si="7"/>
        <v/>
      </c>
      <c r="J636" s="18" t="str">
        <f t="shared" si="8"/>
        <v>-</v>
      </c>
      <c r="K636" s="27" t="str">
        <f t="shared" ref="K636:L636" si="646">IF(A636="","",WEEKDAY(B636,2))</f>
        <v/>
      </c>
      <c r="L636" s="27" t="str">
        <f t="shared" si="646"/>
        <v/>
      </c>
      <c r="M636" s="20">
        <f t="shared" si="10"/>
        <v>0</v>
      </c>
      <c r="N636" s="20">
        <f t="shared" si="14"/>
        <v>0</v>
      </c>
      <c r="O636" s="21" t="str">
        <f>IF(A636="","",IF(G636&gt;=asetukset!$B$3,G636-asetukset!$B$3,IF(AND(G636-E636&lt;=asetukset!$B$4,E636&gt;=asetukset!$B$3),1-E636,IF(AND(G636-E636&lt;=asetukset!$B$4,E636&lt;=asetukset!$B$3),asetukset!$B$6,0))))</f>
        <v/>
      </c>
      <c r="P636" s="20">
        <f>IF(F636&gt;D636,G636-asetukset!$B$5,IF(AND(D636=F636,E636&lt;=asetukset!$B$6),G636-E636,0))</f>
        <v>0</v>
      </c>
      <c r="Q636" s="19" t="str">
        <f>IF(and(K636=6,E636&gt;asetukset!$B$7),"", IF(and(K636&lt;&gt;6,L636=6,G636&lt;asetukset!$B$7),G636,IF(K636=6,asetukset!$B$7-E636,IF(K636=6,asetukset!$B$7-E636,IF(K636=6,asetukset!$B$7-E636,"")))))</f>
        <v/>
      </c>
      <c r="R636" s="19" t="str">
        <f t="shared" si="11"/>
        <v/>
      </c>
      <c r="S636" s="19" t="str">
        <f t="shared" si="12"/>
        <v/>
      </c>
      <c r="T636" s="21" t="str">
        <f>IF(A636="","",IF(SUMIFS($M$2:M636,$I$2:I636,I636,$A$2:A636,A636)&lt;=asetukset!$B$2,"",SUMIFS($M$2:M636,$I$2:I636,I636,$A$2:A636,A636)-asetukset!$B$2))</f>
        <v/>
      </c>
    </row>
    <row r="637">
      <c r="A637" s="32"/>
      <c r="B637" s="26"/>
      <c r="C637" s="26"/>
      <c r="D637" s="15">
        <f t="shared" si="2"/>
        <v>0</v>
      </c>
      <c r="E637" s="15">
        <f t="shared" si="3"/>
        <v>0</v>
      </c>
      <c r="F637" s="15">
        <f t="shared" si="4"/>
        <v>0</v>
      </c>
      <c r="G637" s="15">
        <f t="shared" si="5"/>
        <v>0</v>
      </c>
      <c r="H637" s="18" t="str">
        <f t="shared" si="6"/>
        <v/>
      </c>
      <c r="I637" s="18" t="str">
        <f t="shared" si="7"/>
        <v/>
      </c>
      <c r="J637" s="18" t="str">
        <f t="shared" si="8"/>
        <v>-</v>
      </c>
      <c r="K637" s="27" t="str">
        <f t="shared" ref="K637:L637" si="647">IF(A637="","",WEEKDAY(B637,2))</f>
        <v/>
      </c>
      <c r="L637" s="27" t="str">
        <f t="shared" si="647"/>
        <v/>
      </c>
      <c r="M637" s="20">
        <f t="shared" si="10"/>
        <v>0</v>
      </c>
      <c r="N637" s="20">
        <f t="shared" si="14"/>
        <v>0</v>
      </c>
      <c r="O637" s="21" t="str">
        <f>IF(A637="","",IF(G637&gt;=asetukset!$B$3,G637-asetukset!$B$3,IF(AND(G637-E637&lt;=asetukset!$B$4,E637&gt;=asetukset!$B$3),1-E637,IF(AND(G637-E637&lt;=asetukset!$B$4,E637&lt;=asetukset!$B$3),asetukset!$B$6,0))))</f>
        <v/>
      </c>
      <c r="P637" s="20">
        <f>IF(F637&gt;D637,G637-asetukset!$B$5,IF(AND(D637=F637,E637&lt;=asetukset!$B$6),G637-E637,0))</f>
        <v>0</v>
      </c>
      <c r="Q637" s="19" t="str">
        <f>IF(and(K637=6,E637&gt;asetukset!$B$7),"", IF(and(K637&lt;&gt;6,L637=6,G637&lt;asetukset!$B$7),G637,IF(K637=6,asetukset!$B$7-E637,IF(K637=6,asetukset!$B$7-E637,IF(K637=6,asetukset!$B$7-E637,"")))))</f>
        <v/>
      </c>
      <c r="R637" s="19" t="str">
        <f t="shared" si="11"/>
        <v/>
      </c>
      <c r="S637" s="19" t="str">
        <f t="shared" si="12"/>
        <v/>
      </c>
      <c r="T637" s="21" t="str">
        <f>IF(A637="","",IF(SUMIFS($M$2:M637,$I$2:I637,I637,$A$2:A637,A637)&lt;=asetukset!$B$2,"",SUMIFS($M$2:M637,$I$2:I637,I637,$A$2:A637,A637)-asetukset!$B$2))</f>
        <v/>
      </c>
    </row>
    <row r="638">
      <c r="A638" s="32"/>
      <c r="B638" s="26"/>
      <c r="C638" s="26"/>
      <c r="D638" s="15">
        <f t="shared" si="2"/>
        <v>0</v>
      </c>
      <c r="E638" s="15">
        <f t="shared" si="3"/>
        <v>0</v>
      </c>
      <c r="F638" s="15">
        <f t="shared" si="4"/>
        <v>0</v>
      </c>
      <c r="G638" s="15">
        <f t="shared" si="5"/>
        <v>0</v>
      </c>
      <c r="H638" s="18" t="str">
        <f t="shared" si="6"/>
        <v/>
      </c>
      <c r="I638" s="18" t="str">
        <f t="shared" si="7"/>
        <v/>
      </c>
      <c r="J638" s="18" t="str">
        <f t="shared" si="8"/>
        <v>-</v>
      </c>
      <c r="K638" s="27" t="str">
        <f t="shared" ref="K638:L638" si="648">IF(A638="","",WEEKDAY(B638,2))</f>
        <v/>
      </c>
      <c r="L638" s="27" t="str">
        <f t="shared" si="648"/>
        <v/>
      </c>
      <c r="M638" s="20">
        <f t="shared" si="10"/>
        <v>0</v>
      </c>
      <c r="N638" s="20">
        <f t="shared" si="14"/>
        <v>0</v>
      </c>
      <c r="O638" s="21" t="str">
        <f>IF(A638="","",IF(G638&gt;=asetukset!$B$3,G638-asetukset!$B$3,IF(AND(G638-E638&lt;=asetukset!$B$4,E638&gt;=asetukset!$B$3),1-E638,IF(AND(G638-E638&lt;=asetukset!$B$4,E638&lt;=asetukset!$B$3),asetukset!$B$6,0))))</f>
        <v/>
      </c>
      <c r="P638" s="20">
        <f>IF(F638&gt;D638,G638-asetukset!$B$5,IF(AND(D638=F638,E638&lt;=asetukset!$B$6),G638-E638,0))</f>
        <v>0</v>
      </c>
      <c r="Q638" s="19" t="str">
        <f>IF(and(K638=6,E638&gt;asetukset!$B$7),"", IF(and(K638&lt;&gt;6,L638=6,G638&lt;asetukset!$B$7),G638,IF(K638=6,asetukset!$B$7-E638,IF(K638=6,asetukset!$B$7-E638,IF(K638=6,asetukset!$B$7-E638,"")))))</f>
        <v/>
      </c>
      <c r="R638" s="19" t="str">
        <f t="shared" si="11"/>
        <v/>
      </c>
      <c r="S638" s="19" t="str">
        <f t="shared" si="12"/>
        <v/>
      </c>
      <c r="T638" s="21" t="str">
        <f>IF(A638="","",IF(SUMIFS($M$2:M638,$I$2:I638,I638,$A$2:A638,A638)&lt;=asetukset!$B$2,"",SUMIFS($M$2:M638,$I$2:I638,I638,$A$2:A638,A638)-asetukset!$B$2))</f>
        <v/>
      </c>
    </row>
    <row r="639">
      <c r="A639" s="32"/>
      <c r="B639" s="26"/>
      <c r="C639" s="26"/>
      <c r="D639" s="15">
        <f t="shared" si="2"/>
        <v>0</v>
      </c>
      <c r="E639" s="15">
        <f t="shared" si="3"/>
        <v>0</v>
      </c>
      <c r="F639" s="15">
        <f t="shared" si="4"/>
        <v>0</v>
      </c>
      <c r="G639" s="15">
        <f t="shared" si="5"/>
        <v>0</v>
      </c>
      <c r="H639" s="18" t="str">
        <f t="shared" si="6"/>
        <v/>
      </c>
      <c r="I639" s="18" t="str">
        <f t="shared" si="7"/>
        <v/>
      </c>
      <c r="J639" s="18" t="str">
        <f t="shared" si="8"/>
        <v>-</v>
      </c>
      <c r="K639" s="27" t="str">
        <f t="shared" ref="K639:L639" si="649">IF(A639="","",WEEKDAY(B639,2))</f>
        <v/>
      </c>
      <c r="L639" s="27" t="str">
        <f t="shared" si="649"/>
        <v/>
      </c>
      <c r="M639" s="20">
        <f t="shared" si="10"/>
        <v>0</v>
      </c>
      <c r="N639" s="20">
        <f t="shared" si="14"/>
        <v>0</v>
      </c>
      <c r="O639" s="21" t="str">
        <f>IF(A639="","",IF(G639&gt;=asetukset!$B$3,G639-asetukset!$B$3,IF(AND(G639-E639&lt;=asetukset!$B$4,E639&gt;=asetukset!$B$3),1-E639,IF(AND(G639-E639&lt;=asetukset!$B$4,E639&lt;=asetukset!$B$3),asetukset!$B$6,0))))</f>
        <v/>
      </c>
      <c r="P639" s="20">
        <f>IF(F639&gt;D639,G639-asetukset!$B$5,IF(AND(D639=F639,E639&lt;=asetukset!$B$6),G639-E639,0))</f>
        <v>0</v>
      </c>
      <c r="Q639" s="19" t="str">
        <f>IF(and(K639=6,E639&gt;asetukset!$B$7),"", IF(and(K639&lt;&gt;6,L639=6,G639&lt;asetukset!$B$7),G639,IF(K639=6,asetukset!$B$7-E639,IF(K639=6,asetukset!$B$7-E639,IF(K639=6,asetukset!$B$7-E639,"")))))</f>
        <v/>
      </c>
      <c r="R639" s="19" t="str">
        <f t="shared" si="11"/>
        <v/>
      </c>
      <c r="S639" s="19" t="str">
        <f t="shared" si="12"/>
        <v/>
      </c>
      <c r="T639" s="21" t="str">
        <f>IF(A639="","",IF(SUMIFS($M$2:M639,$I$2:I639,I639,$A$2:A639,A639)&lt;=asetukset!$B$2,"",SUMIFS($M$2:M639,$I$2:I639,I639,$A$2:A639,A639)-asetukset!$B$2))</f>
        <v/>
      </c>
    </row>
    <row r="640">
      <c r="A640" s="32"/>
      <c r="B640" s="26"/>
      <c r="C640" s="26"/>
      <c r="D640" s="15">
        <f t="shared" si="2"/>
        <v>0</v>
      </c>
      <c r="E640" s="15">
        <f t="shared" si="3"/>
        <v>0</v>
      </c>
      <c r="F640" s="15">
        <f t="shared" si="4"/>
        <v>0</v>
      </c>
      <c r="G640" s="15">
        <f t="shared" si="5"/>
        <v>0</v>
      </c>
      <c r="H640" s="18" t="str">
        <f t="shared" si="6"/>
        <v/>
      </c>
      <c r="I640" s="18" t="str">
        <f t="shared" si="7"/>
        <v/>
      </c>
      <c r="J640" s="18" t="str">
        <f t="shared" si="8"/>
        <v>-</v>
      </c>
      <c r="K640" s="27" t="str">
        <f t="shared" ref="K640:L640" si="650">IF(A640="","",WEEKDAY(B640,2))</f>
        <v/>
      </c>
      <c r="L640" s="27" t="str">
        <f t="shared" si="650"/>
        <v/>
      </c>
      <c r="M640" s="20">
        <f t="shared" si="10"/>
        <v>0</v>
      </c>
      <c r="N640" s="20">
        <f t="shared" si="14"/>
        <v>0</v>
      </c>
      <c r="O640" s="21" t="str">
        <f>IF(A640="","",IF(G640&gt;=asetukset!$B$3,G640-asetukset!$B$3,IF(AND(G640-E640&lt;=asetukset!$B$4,E640&gt;=asetukset!$B$3),1-E640,IF(AND(G640-E640&lt;=asetukset!$B$4,E640&lt;=asetukset!$B$3),asetukset!$B$6,0))))</f>
        <v/>
      </c>
      <c r="P640" s="20">
        <f>IF(F640&gt;D640,G640-asetukset!$B$5,IF(AND(D640=F640,E640&lt;=asetukset!$B$6),G640-E640,0))</f>
        <v>0</v>
      </c>
      <c r="Q640" s="19" t="str">
        <f>IF(and(K640=6,E640&gt;asetukset!$B$7),"", IF(and(K640&lt;&gt;6,L640=6,G640&lt;asetukset!$B$7),G640,IF(K640=6,asetukset!$B$7-E640,IF(K640=6,asetukset!$B$7-E640,IF(K640=6,asetukset!$B$7-E640,"")))))</f>
        <v/>
      </c>
      <c r="R640" s="19" t="str">
        <f t="shared" si="11"/>
        <v/>
      </c>
      <c r="S640" s="19" t="str">
        <f t="shared" si="12"/>
        <v/>
      </c>
      <c r="T640" s="21" t="str">
        <f>IF(A640="","",IF(SUMIFS($M$2:M640,$I$2:I640,I640,$A$2:A640,A640)&lt;=asetukset!$B$2,"",SUMIFS($M$2:M640,$I$2:I640,I640,$A$2:A640,A640)-asetukset!$B$2))</f>
        <v/>
      </c>
    </row>
    <row r="641">
      <c r="A641" s="32"/>
      <c r="B641" s="26"/>
      <c r="C641" s="26"/>
      <c r="D641" s="15">
        <f t="shared" si="2"/>
        <v>0</v>
      </c>
      <c r="E641" s="15">
        <f t="shared" si="3"/>
        <v>0</v>
      </c>
      <c r="F641" s="15">
        <f t="shared" si="4"/>
        <v>0</v>
      </c>
      <c r="G641" s="15">
        <f t="shared" si="5"/>
        <v>0</v>
      </c>
      <c r="H641" s="18" t="str">
        <f t="shared" si="6"/>
        <v/>
      </c>
      <c r="I641" s="18" t="str">
        <f t="shared" si="7"/>
        <v/>
      </c>
      <c r="J641" s="18" t="str">
        <f t="shared" si="8"/>
        <v>-</v>
      </c>
      <c r="K641" s="27" t="str">
        <f t="shared" ref="K641:L641" si="651">IF(A641="","",WEEKDAY(B641,2))</f>
        <v/>
      </c>
      <c r="L641" s="27" t="str">
        <f t="shared" si="651"/>
        <v/>
      </c>
      <c r="M641" s="20">
        <f t="shared" si="10"/>
        <v>0</v>
      </c>
      <c r="N641" s="20">
        <f t="shared" si="14"/>
        <v>0</v>
      </c>
      <c r="O641" s="21" t="str">
        <f>IF(A641="","",IF(G641&gt;=asetukset!$B$3,G641-asetukset!$B$3,IF(AND(G641-E641&lt;=asetukset!$B$4,E641&gt;=asetukset!$B$3),1-E641,IF(AND(G641-E641&lt;=asetukset!$B$4,E641&lt;=asetukset!$B$3),asetukset!$B$6,0))))</f>
        <v/>
      </c>
      <c r="P641" s="20">
        <f>IF(F641&gt;D641,G641-asetukset!$B$5,IF(AND(D641=F641,E641&lt;=asetukset!$B$6),G641-E641,0))</f>
        <v>0</v>
      </c>
      <c r="Q641" s="19" t="str">
        <f>IF(and(K641=6,E641&gt;asetukset!$B$7),"", IF(and(K641&lt;&gt;6,L641=6,G641&lt;asetukset!$B$7),G641,IF(K641=6,asetukset!$B$7-E641,IF(K641=6,asetukset!$B$7-E641,IF(K641=6,asetukset!$B$7-E641,"")))))</f>
        <v/>
      </c>
      <c r="R641" s="19" t="str">
        <f t="shared" si="11"/>
        <v/>
      </c>
      <c r="S641" s="19" t="str">
        <f t="shared" si="12"/>
        <v/>
      </c>
      <c r="T641" s="21" t="str">
        <f>IF(A641="","",IF(SUMIFS($M$2:M641,$I$2:I641,I641,$A$2:A641,A641)&lt;=asetukset!$B$2,"",SUMIFS($M$2:M641,$I$2:I641,I641,$A$2:A641,A641)-asetukset!$B$2))</f>
        <v/>
      </c>
    </row>
    <row r="642">
      <c r="A642" s="32"/>
      <c r="B642" s="26"/>
      <c r="C642" s="26"/>
      <c r="D642" s="15">
        <f t="shared" si="2"/>
        <v>0</v>
      </c>
      <c r="E642" s="15">
        <f t="shared" si="3"/>
        <v>0</v>
      </c>
      <c r="F642" s="15">
        <f t="shared" si="4"/>
        <v>0</v>
      </c>
      <c r="G642" s="15">
        <f t="shared" si="5"/>
        <v>0</v>
      </c>
      <c r="H642" s="18" t="str">
        <f t="shared" si="6"/>
        <v/>
      </c>
      <c r="I642" s="18" t="str">
        <f t="shared" si="7"/>
        <v/>
      </c>
      <c r="J642" s="18" t="str">
        <f t="shared" si="8"/>
        <v>-</v>
      </c>
      <c r="K642" s="27" t="str">
        <f t="shared" ref="K642:L642" si="652">IF(A642="","",WEEKDAY(B642,2))</f>
        <v/>
      </c>
      <c r="L642" s="27" t="str">
        <f t="shared" si="652"/>
        <v/>
      </c>
      <c r="M642" s="20">
        <f t="shared" si="10"/>
        <v>0</v>
      </c>
      <c r="N642" s="20">
        <f t="shared" si="14"/>
        <v>0</v>
      </c>
      <c r="O642" s="21" t="str">
        <f>IF(A642="","",IF(G642&gt;=asetukset!$B$3,G642-asetukset!$B$3,IF(AND(G642-E642&lt;=asetukset!$B$4,E642&gt;=asetukset!$B$3),1-E642,IF(AND(G642-E642&lt;=asetukset!$B$4,E642&lt;=asetukset!$B$3),asetukset!$B$6,0))))</f>
        <v/>
      </c>
      <c r="P642" s="20">
        <f>IF(F642&gt;D642,G642-asetukset!$B$5,IF(AND(D642=F642,E642&lt;=asetukset!$B$6),G642-E642,0))</f>
        <v>0</v>
      </c>
      <c r="Q642" s="19" t="str">
        <f>IF(and(K642=6,E642&gt;asetukset!$B$7),"", IF(and(K642&lt;&gt;6,L642=6,G642&lt;asetukset!$B$7),G642,IF(K642=6,asetukset!$B$7-E642,IF(K642=6,asetukset!$B$7-E642,IF(K642=6,asetukset!$B$7-E642,"")))))</f>
        <v/>
      </c>
      <c r="R642" s="19" t="str">
        <f t="shared" si="11"/>
        <v/>
      </c>
      <c r="S642" s="19" t="str">
        <f t="shared" si="12"/>
        <v/>
      </c>
      <c r="T642" s="21" t="str">
        <f>IF(A642="","",IF(SUMIFS($M$2:M642,$I$2:I642,I642,$A$2:A642,A642)&lt;=asetukset!$B$2,"",SUMIFS($M$2:M642,$I$2:I642,I642,$A$2:A642,A642)-asetukset!$B$2))</f>
        <v/>
      </c>
    </row>
    <row r="643">
      <c r="A643" s="32"/>
      <c r="B643" s="26"/>
      <c r="C643" s="26"/>
      <c r="D643" s="15">
        <f t="shared" si="2"/>
        <v>0</v>
      </c>
      <c r="E643" s="15">
        <f t="shared" si="3"/>
        <v>0</v>
      </c>
      <c r="F643" s="15">
        <f t="shared" si="4"/>
        <v>0</v>
      </c>
      <c r="G643" s="15">
        <f t="shared" si="5"/>
        <v>0</v>
      </c>
      <c r="H643" s="18" t="str">
        <f t="shared" si="6"/>
        <v/>
      </c>
      <c r="I643" s="18" t="str">
        <f t="shared" si="7"/>
        <v/>
      </c>
      <c r="J643" s="18" t="str">
        <f t="shared" si="8"/>
        <v>-</v>
      </c>
      <c r="K643" s="27" t="str">
        <f t="shared" ref="K643:L643" si="653">IF(A643="","",WEEKDAY(B643,2))</f>
        <v/>
      </c>
      <c r="L643" s="27" t="str">
        <f t="shared" si="653"/>
        <v/>
      </c>
      <c r="M643" s="20">
        <f t="shared" si="10"/>
        <v>0</v>
      </c>
      <c r="N643" s="20">
        <f t="shared" si="14"/>
        <v>0</v>
      </c>
      <c r="O643" s="21" t="str">
        <f>IF(A643="","",IF(G643&gt;=asetukset!$B$3,G643-asetukset!$B$3,IF(AND(G643-E643&lt;=asetukset!$B$4,E643&gt;=asetukset!$B$3),1-E643,IF(AND(G643-E643&lt;=asetukset!$B$4,E643&lt;=asetukset!$B$3),asetukset!$B$6,0))))</f>
        <v/>
      </c>
      <c r="P643" s="20">
        <f>IF(F643&gt;D643,G643-asetukset!$B$5,IF(AND(D643=F643,E643&lt;=asetukset!$B$6),G643-E643,0))</f>
        <v>0</v>
      </c>
      <c r="Q643" s="19" t="str">
        <f>IF(and(K643=6,E643&gt;asetukset!$B$7),"", IF(and(K643&lt;&gt;6,L643=6,G643&lt;asetukset!$B$7),G643,IF(K643=6,asetukset!$B$7-E643,IF(K643=6,asetukset!$B$7-E643,IF(K643=6,asetukset!$B$7-E643,"")))))</f>
        <v/>
      </c>
      <c r="R643" s="19" t="str">
        <f t="shared" si="11"/>
        <v/>
      </c>
      <c r="S643" s="19" t="str">
        <f t="shared" si="12"/>
        <v/>
      </c>
      <c r="T643" s="21" t="str">
        <f>IF(A643="","",IF(SUMIFS($M$2:M643,$I$2:I643,I643,$A$2:A643,A643)&lt;=asetukset!$B$2,"",SUMIFS($M$2:M643,$I$2:I643,I643,$A$2:A643,A643)-asetukset!$B$2))</f>
        <v/>
      </c>
    </row>
    <row r="644">
      <c r="A644" s="32"/>
      <c r="B644" s="26"/>
      <c r="C644" s="26"/>
      <c r="D644" s="15">
        <f t="shared" si="2"/>
        <v>0</v>
      </c>
      <c r="E644" s="15">
        <f t="shared" si="3"/>
        <v>0</v>
      </c>
      <c r="F644" s="15">
        <f t="shared" si="4"/>
        <v>0</v>
      </c>
      <c r="G644" s="15">
        <f t="shared" si="5"/>
        <v>0</v>
      </c>
      <c r="H644" s="18" t="str">
        <f t="shared" si="6"/>
        <v/>
      </c>
      <c r="I644" s="18" t="str">
        <f t="shared" si="7"/>
        <v/>
      </c>
      <c r="J644" s="18" t="str">
        <f t="shared" si="8"/>
        <v>-</v>
      </c>
      <c r="K644" s="27" t="str">
        <f t="shared" ref="K644:L644" si="654">IF(A644="","",WEEKDAY(B644,2))</f>
        <v/>
      </c>
      <c r="L644" s="27" t="str">
        <f t="shared" si="654"/>
        <v/>
      </c>
      <c r="M644" s="20">
        <f t="shared" si="10"/>
        <v>0</v>
      </c>
      <c r="N644" s="20">
        <f t="shared" si="14"/>
        <v>0</v>
      </c>
      <c r="O644" s="21" t="str">
        <f>IF(A644="","",IF(G644&gt;=asetukset!$B$3,G644-asetukset!$B$3,IF(AND(G644-E644&lt;=asetukset!$B$4,E644&gt;=asetukset!$B$3),1-E644,IF(AND(G644-E644&lt;=asetukset!$B$4,E644&lt;=asetukset!$B$3),asetukset!$B$6,0))))</f>
        <v/>
      </c>
      <c r="P644" s="20">
        <f>IF(F644&gt;D644,G644-asetukset!$B$5,IF(AND(D644=F644,E644&lt;=asetukset!$B$6),G644-E644,0))</f>
        <v>0</v>
      </c>
      <c r="Q644" s="19" t="str">
        <f>IF(and(K644=6,E644&gt;asetukset!$B$7),"", IF(and(K644&lt;&gt;6,L644=6,G644&lt;asetukset!$B$7),G644,IF(K644=6,asetukset!$B$7-E644,IF(K644=6,asetukset!$B$7-E644,IF(K644=6,asetukset!$B$7-E644,"")))))</f>
        <v/>
      </c>
      <c r="R644" s="19" t="str">
        <f t="shared" si="11"/>
        <v/>
      </c>
      <c r="S644" s="19" t="str">
        <f t="shared" si="12"/>
        <v/>
      </c>
      <c r="T644" s="21" t="str">
        <f>IF(A644="","",IF(SUMIFS($M$2:M644,$I$2:I644,I644,$A$2:A644,A644)&lt;=asetukset!$B$2,"",SUMIFS($M$2:M644,$I$2:I644,I644,$A$2:A644,A644)-asetukset!$B$2))</f>
        <v/>
      </c>
    </row>
    <row r="645">
      <c r="A645" s="32"/>
      <c r="B645" s="26"/>
      <c r="C645" s="26"/>
      <c r="D645" s="15">
        <f t="shared" si="2"/>
        <v>0</v>
      </c>
      <c r="E645" s="15">
        <f t="shared" si="3"/>
        <v>0</v>
      </c>
      <c r="F645" s="15">
        <f t="shared" si="4"/>
        <v>0</v>
      </c>
      <c r="G645" s="15">
        <f t="shared" si="5"/>
        <v>0</v>
      </c>
      <c r="H645" s="18" t="str">
        <f t="shared" si="6"/>
        <v/>
      </c>
      <c r="I645" s="18" t="str">
        <f t="shared" si="7"/>
        <v/>
      </c>
      <c r="J645" s="18" t="str">
        <f t="shared" si="8"/>
        <v>-</v>
      </c>
      <c r="K645" s="27" t="str">
        <f t="shared" ref="K645:L645" si="655">IF(A645="","",WEEKDAY(B645,2))</f>
        <v/>
      </c>
      <c r="L645" s="27" t="str">
        <f t="shared" si="655"/>
        <v/>
      </c>
      <c r="M645" s="20">
        <f t="shared" si="10"/>
        <v>0</v>
      </c>
      <c r="N645" s="20">
        <f t="shared" si="14"/>
        <v>0</v>
      </c>
      <c r="O645" s="21" t="str">
        <f>IF(A645="","",IF(G645&gt;=asetukset!$B$3,G645-asetukset!$B$3,IF(AND(G645-E645&lt;=asetukset!$B$4,E645&gt;=asetukset!$B$3),1-E645,IF(AND(G645-E645&lt;=asetukset!$B$4,E645&lt;=asetukset!$B$3),asetukset!$B$6,0))))</f>
        <v/>
      </c>
      <c r="P645" s="20">
        <f>IF(F645&gt;D645,G645-asetukset!$B$5,IF(AND(D645=F645,E645&lt;=asetukset!$B$6),G645-E645,0))</f>
        <v>0</v>
      </c>
      <c r="Q645" s="19" t="str">
        <f>IF(and(K645=6,E645&gt;asetukset!$B$7),"", IF(and(K645&lt;&gt;6,L645=6,G645&lt;asetukset!$B$7),G645,IF(K645=6,asetukset!$B$7-E645,IF(K645=6,asetukset!$B$7-E645,IF(K645=6,asetukset!$B$7-E645,"")))))</f>
        <v/>
      </c>
      <c r="R645" s="19" t="str">
        <f t="shared" si="11"/>
        <v/>
      </c>
      <c r="S645" s="19" t="str">
        <f t="shared" si="12"/>
        <v/>
      </c>
      <c r="T645" s="21" t="str">
        <f>IF(A645="","",IF(SUMIFS($M$2:M645,$I$2:I645,I645,$A$2:A645,A645)&lt;=asetukset!$B$2,"",SUMIFS($M$2:M645,$I$2:I645,I645,$A$2:A645,A645)-asetukset!$B$2))</f>
        <v/>
      </c>
    </row>
    <row r="646">
      <c r="A646" s="32"/>
      <c r="B646" s="26"/>
      <c r="C646" s="26"/>
      <c r="D646" s="15">
        <f t="shared" si="2"/>
        <v>0</v>
      </c>
      <c r="E646" s="15">
        <f t="shared" si="3"/>
        <v>0</v>
      </c>
      <c r="F646" s="15">
        <f t="shared" si="4"/>
        <v>0</v>
      </c>
      <c r="G646" s="15">
        <f t="shared" si="5"/>
        <v>0</v>
      </c>
      <c r="H646" s="18" t="str">
        <f t="shared" si="6"/>
        <v/>
      </c>
      <c r="I646" s="18" t="str">
        <f t="shared" si="7"/>
        <v/>
      </c>
      <c r="J646" s="18" t="str">
        <f t="shared" si="8"/>
        <v>-</v>
      </c>
      <c r="K646" s="27" t="str">
        <f t="shared" ref="K646:L646" si="656">IF(A646="","",WEEKDAY(B646,2))</f>
        <v/>
      </c>
      <c r="L646" s="27" t="str">
        <f t="shared" si="656"/>
        <v/>
      </c>
      <c r="M646" s="20">
        <f t="shared" si="10"/>
        <v>0</v>
      </c>
      <c r="N646" s="20">
        <f t="shared" si="14"/>
        <v>0</v>
      </c>
      <c r="O646" s="21" t="str">
        <f>IF(A646="","",IF(G646&gt;=asetukset!$B$3,G646-asetukset!$B$3,IF(AND(G646-E646&lt;=asetukset!$B$4,E646&gt;=asetukset!$B$3),1-E646,IF(AND(G646-E646&lt;=asetukset!$B$4,E646&lt;=asetukset!$B$3),asetukset!$B$6,0))))</f>
        <v/>
      </c>
      <c r="P646" s="20">
        <f>IF(F646&gt;D646,G646-asetukset!$B$5,IF(AND(D646=F646,E646&lt;=asetukset!$B$6),G646-E646,0))</f>
        <v>0</v>
      </c>
      <c r="Q646" s="19" t="str">
        <f>IF(and(K646=6,E646&gt;asetukset!$B$7),"", IF(and(K646&lt;&gt;6,L646=6,G646&lt;asetukset!$B$7),G646,IF(K646=6,asetukset!$B$7-E646,IF(K646=6,asetukset!$B$7-E646,IF(K646=6,asetukset!$B$7-E646,"")))))</f>
        <v/>
      </c>
      <c r="R646" s="19" t="str">
        <f t="shared" si="11"/>
        <v/>
      </c>
      <c r="S646" s="19" t="str">
        <f t="shared" si="12"/>
        <v/>
      </c>
      <c r="T646" s="21" t="str">
        <f>IF(A646="","",IF(SUMIFS($M$2:M646,$I$2:I646,I646,$A$2:A646,A646)&lt;=asetukset!$B$2,"",SUMIFS($M$2:M646,$I$2:I646,I646,$A$2:A646,A646)-asetukset!$B$2))</f>
        <v/>
      </c>
    </row>
    <row r="647">
      <c r="A647" s="32"/>
      <c r="B647" s="26"/>
      <c r="C647" s="26"/>
      <c r="D647" s="15">
        <f t="shared" si="2"/>
        <v>0</v>
      </c>
      <c r="E647" s="15">
        <f t="shared" si="3"/>
        <v>0</v>
      </c>
      <c r="F647" s="15">
        <f t="shared" si="4"/>
        <v>0</v>
      </c>
      <c r="G647" s="15">
        <f t="shared" si="5"/>
        <v>0</v>
      </c>
      <c r="H647" s="18" t="str">
        <f t="shared" si="6"/>
        <v/>
      </c>
      <c r="I647" s="18" t="str">
        <f t="shared" si="7"/>
        <v/>
      </c>
      <c r="J647" s="18" t="str">
        <f t="shared" si="8"/>
        <v>-</v>
      </c>
      <c r="K647" s="27" t="str">
        <f t="shared" ref="K647:L647" si="657">IF(A647="","",WEEKDAY(B647,2))</f>
        <v/>
      </c>
      <c r="L647" s="27" t="str">
        <f t="shared" si="657"/>
        <v/>
      </c>
      <c r="M647" s="20">
        <f t="shared" si="10"/>
        <v>0</v>
      </c>
      <c r="N647" s="20">
        <f t="shared" si="14"/>
        <v>0</v>
      </c>
      <c r="O647" s="21" t="str">
        <f>IF(A647="","",IF(G647&gt;=asetukset!$B$3,G647-asetukset!$B$3,IF(AND(G647-E647&lt;=asetukset!$B$4,E647&gt;=asetukset!$B$3),1-E647,IF(AND(G647-E647&lt;=asetukset!$B$4,E647&lt;=asetukset!$B$3),asetukset!$B$6,0))))</f>
        <v/>
      </c>
      <c r="P647" s="20">
        <f>IF(F647&gt;D647,G647-asetukset!$B$5,IF(AND(D647=F647,E647&lt;=asetukset!$B$6),G647-E647,0))</f>
        <v>0</v>
      </c>
      <c r="Q647" s="19" t="str">
        <f>IF(and(K647=6,E647&gt;asetukset!$B$7),"", IF(and(K647&lt;&gt;6,L647=6,G647&lt;asetukset!$B$7),G647,IF(K647=6,asetukset!$B$7-E647,IF(K647=6,asetukset!$B$7-E647,IF(K647=6,asetukset!$B$7-E647,"")))))</f>
        <v/>
      </c>
      <c r="R647" s="19" t="str">
        <f t="shared" si="11"/>
        <v/>
      </c>
      <c r="S647" s="19" t="str">
        <f t="shared" si="12"/>
        <v/>
      </c>
      <c r="T647" s="21" t="str">
        <f>IF(A647="","",IF(SUMIFS($M$2:M647,$I$2:I647,I647,$A$2:A647,A647)&lt;=asetukset!$B$2,"",SUMIFS($M$2:M647,$I$2:I647,I647,$A$2:A647,A647)-asetukset!$B$2))</f>
        <v/>
      </c>
    </row>
    <row r="648">
      <c r="A648" s="32"/>
      <c r="B648" s="26"/>
      <c r="C648" s="26"/>
      <c r="D648" s="15">
        <f t="shared" si="2"/>
        <v>0</v>
      </c>
      <c r="E648" s="15">
        <f t="shared" si="3"/>
        <v>0</v>
      </c>
      <c r="F648" s="15">
        <f t="shared" si="4"/>
        <v>0</v>
      </c>
      <c r="G648" s="15">
        <f t="shared" si="5"/>
        <v>0</v>
      </c>
      <c r="H648" s="18" t="str">
        <f t="shared" si="6"/>
        <v/>
      </c>
      <c r="I648" s="18" t="str">
        <f t="shared" si="7"/>
        <v/>
      </c>
      <c r="J648" s="18" t="str">
        <f t="shared" si="8"/>
        <v>-</v>
      </c>
      <c r="K648" s="27" t="str">
        <f t="shared" ref="K648:L648" si="658">IF(A648="","",WEEKDAY(B648,2))</f>
        <v/>
      </c>
      <c r="L648" s="27" t="str">
        <f t="shared" si="658"/>
        <v/>
      </c>
      <c r="M648" s="20">
        <f t="shared" si="10"/>
        <v>0</v>
      </c>
      <c r="N648" s="20">
        <f t="shared" si="14"/>
        <v>0</v>
      </c>
      <c r="O648" s="21" t="str">
        <f>IF(A648="","",IF(G648&gt;=asetukset!$B$3,G648-asetukset!$B$3,IF(AND(G648-E648&lt;=asetukset!$B$4,E648&gt;=asetukset!$B$3),1-E648,IF(AND(G648-E648&lt;=asetukset!$B$4,E648&lt;=asetukset!$B$3),asetukset!$B$6,0))))</f>
        <v/>
      </c>
      <c r="P648" s="20">
        <f>IF(F648&gt;D648,G648-asetukset!$B$5,IF(AND(D648=F648,E648&lt;=asetukset!$B$6),G648-E648,0))</f>
        <v>0</v>
      </c>
      <c r="Q648" s="19" t="str">
        <f>IF(and(K648=6,E648&gt;asetukset!$B$7),"", IF(and(K648&lt;&gt;6,L648=6,G648&lt;asetukset!$B$7),G648,IF(K648=6,asetukset!$B$7-E648,IF(K648=6,asetukset!$B$7-E648,IF(K648=6,asetukset!$B$7-E648,"")))))</f>
        <v/>
      </c>
      <c r="R648" s="19" t="str">
        <f t="shared" si="11"/>
        <v/>
      </c>
      <c r="S648" s="19" t="str">
        <f t="shared" si="12"/>
        <v/>
      </c>
      <c r="T648" s="21" t="str">
        <f>IF(A648="","",IF(SUMIFS($M$2:M648,$I$2:I648,I648,$A$2:A648,A648)&lt;=asetukset!$B$2,"",SUMIFS($M$2:M648,$I$2:I648,I648,$A$2:A648,A648)-asetukset!$B$2))</f>
        <v/>
      </c>
    </row>
    <row r="649">
      <c r="A649" s="32"/>
      <c r="B649" s="26"/>
      <c r="C649" s="26"/>
      <c r="D649" s="15">
        <f t="shared" si="2"/>
        <v>0</v>
      </c>
      <c r="E649" s="15">
        <f t="shared" si="3"/>
        <v>0</v>
      </c>
      <c r="F649" s="15">
        <f t="shared" si="4"/>
        <v>0</v>
      </c>
      <c r="G649" s="15">
        <f t="shared" si="5"/>
        <v>0</v>
      </c>
      <c r="H649" s="18" t="str">
        <f t="shared" si="6"/>
        <v/>
      </c>
      <c r="I649" s="18" t="str">
        <f t="shared" si="7"/>
        <v/>
      </c>
      <c r="J649" s="18" t="str">
        <f t="shared" si="8"/>
        <v>-</v>
      </c>
      <c r="K649" s="27" t="str">
        <f t="shared" ref="K649:L649" si="659">IF(A649="","",WEEKDAY(B649,2))</f>
        <v/>
      </c>
      <c r="L649" s="27" t="str">
        <f t="shared" si="659"/>
        <v/>
      </c>
      <c r="M649" s="20">
        <f t="shared" si="10"/>
        <v>0</v>
      </c>
      <c r="N649" s="20">
        <f t="shared" si="14"/>
        <v>0</v>
      </c>
      <c r="O649" s="21" t="str">
        <f>IF(A649="","",IF(G649&gt;=asetukset!$B$3,G649-asetukset!$B$3,IF(AND(G649-E649&lt;=asetukset!$B$4,E649&gt;=asetukset!$B$3),1-E649,IF(AND(G649-E649&lt;=asetukset!$B$4,E649&lt;=asetukset!$B$3),asetukset!$B$6,0))))</f>
        <v/>
      </c>
      <c r="P649" s="20">
        <f>IF(F649&gt;D649,G649-asetukset!$B$5,IF(AND(D649=F649,E649&lt;=asetukset!$B$6),G649-E649,0))</f>
        <v>0</v>
      </c>
      <c r="Q649" s="19" t="str">
        <f>IF(and(K649=6,E649&gt;asetukset!$B$7),"", IF(and(K649&lt;&gt;6,L649=6,G649&lt;asetukset!$B$7),G649,IF(K649=6,asetukset!$B$7-E649,IF(K649=6,asetukset!$B$7-E649,IF(K649=6,asetukset!$B$7-E649,"")))))</f>
        <v/>
      </c>
      <c r="R649" s="19" t="str">
        <f t="shared" si="11"/>
        <v/>
      </c>
      <c r="S649" s="19" t="str">
        <f t="shared" si="12"/>
        <v/>
      </c>
      <c r="T649" s="21" t="str">
        <f>IF(A649="","",IF(SUMIFS($M$2:M649,$I$2:I649,I649,$A$2:A649,A649)&lt;=asetukset!$B$2,"",SUMIFS($M$2:M649,$I$2:I649,I649,$A$2:A649,A649)-asetukset!$B$2))</f>
        <v/>
      </c>
    </row>
    <row r="650">
      <c r="A650" s="32"/>
      <c r="B650" s="26"/>
      <c r="C650" s="26"/>
      <c r="D650" s="15">
        <f t="shared" si="2"/>
        <v>0</v>
      </c>
      <c r="E650" s="15">
        <f t="shared" si="3"/>
        <v>0</v>
      </c>
      <c r="F650" s="15">
        <f t="shared" si="4"/>
        <v>0</v>
      </c>
      <c r="G650" s="15">
        <f t="shared" si="5"/>
        <v>0</v>
      </c>
      <c r="H650" s="18" t="str">
        <f t="shared" si="6"/>
        <v/>
      </c>
      <c r="I650" s="18" t="str">
        <f t="shared" si="7"/>
        <v/>
      </c>
      <c r="J650" s="18" t="str">
        <f t="shared" si="8"/>
        <v>-</v>
      </c>
      <c r="K650" s="27" t="str">
        <f t="shared" ref="K650:L650" si="660">IF(A650="","",WEEKDAY(B650,2))</f>
        <v/>
      </c>
      <c r="L650" s="27" t="str">
        <f t="shared" si="660"/>
        <v/>
      </c>
      <c r="M650" s="20">
        <f t="shared" si="10"/>
        <v>0</v>
      </c>
      <c r="N650" s="20">
        <f t="shared" si="14"/>
        <v>0</v>
      </c>
      <c r="O650" s="21" t="str">
        <f>IF(A650="","",IF(G650&gt;=asetukset!$B$3,G650-asetukset!$B$3,IF(AND(G650-E650&lt;=asetukset!$B$4,E650&gt;=asetukset!$B$3),1-E650,IF(AND(G650-E650&lt;=asetukset!$B$4,E650&lt;=asetukset!$B$3),asetukset!$B$6,0))))</f>
        <v/>
      </c>
      <c r="P650" s="20">
        <f>IF(F650&gt;D650,G650-asetukset!$B$5,IF(AND(D650=F650,E650&lt;=asetukset!$B$6),G650-E650,0))</f>
        <v>0</v>
      </c>
      <c r="Q650" s="19" t="str">
        <f>IF(and(K650=6,E650&gt;asetukset!$B$7),"", IF(and(K650&lt;&gt;6,L650=6,G650&lt;asetukset!$B$7),G650,IF(K650=6,asetukset!$B$7-E650,IF(K650=6,asetukset!$B$7-E650,IF(K650=6,asetukset!$B$7-E650,"")))))</f>
        <v/>
      </c>
      <c r="R650" s="19" t="str">
        <f t="shared" si="11"/>
        <v/>
      </c>
      <c r="S650" s="19" t="str">
        <f t="shared" si="12"/>
        <v/>
      </c>
      <c r="T650" s="21" t="str">
        <f>IF(A650="","",IF(SUMIFS($M$2:M650,$I$2:I650,I650,$A$2:A650,A650)&lt;=asetukset!$B$2,"",SUMIFS($M$2:M650,$I$2:I650,I650,$A$2:A650,A650)-asetukset!$B$2))</f>
        <v/>
      </c>
    </row>
    <row r="651">
      <c r="A651" s="32"/>
      <c r="B651" s="26"/>
      <c r="C651" s="26"/>
      <c r="D651" s="15">
        <f t="shared" si="2"/>
        <v>0</v>
      </c>
      <c r="E651" s="15">
        <f t="shared" si="3"/>
        <v>0</v>
      </c>
      <c r="F651" s="15">
        <f t="shared" si="4"/>
        <v>0</v>
      </c>
      <c r="G651" s="15">
        <f t="shared" si="5"/>
        <v>0</v>
      </c>
      <c r="H651" s="18" t="str">
        <f t="shared" si="6"/>
        <v/>
      </c>
      <c r="I651" s="18" t="str">
        <f t="shared" si="7"/>
        <v/>
      </c>
      <c r="J651" s="18" t="str">
        <f t="shared" si="8"/>
        <v>-</v>
      </c>
      <c r="K651" s="27" t="str">
        <f t="shared" ref="K651:L651" si="661">IF(A651="","",WEEKDAY(B651,2))</f>
        <v/>
      </c>
      <c r="L651" s="27" t="str">
        <f t="shared" si="661"/>
        <v/>
      </c>
      <c r="M651" s="20">
        <f t="shared" si="10"/>
        <v>0</v>
      </c>
      <c r="N651" s="20">
        <f t="shared" si="14"/>
        <v>0</v>
      </c>
      <c r="O651" s="21" t="str">
        <f>IF(A651="","",IF(G651&gt;=asetukset!$B$3,G651-asetukset!$B$3,IF(AND(G651-E651&lt;=asetukset!$B$4,E651&gt;=asetukset!$B$3),1-E651,IF(AND(G651-E651&lt;=asetukset!$B$4,E651&lt;=asetukset!$B$3),asetukset!$B$6,0))))</f>
        <v/>
      </c>
      <c r="P651" s="20">
        <f>IF(F651&gt;D651,G651-asetukset!$B$5,IF(AND(D651=F651,E651&lt;=asetukset!$B$6),G651-E651,0))</f>
        <v>0</v>
      </c>
      <c r="Q651" s="19" t="str">
        <f>IF(and(K651=6,E651&gt;asetukset!$B$7),"", IF(and(K651&lt;&gt;6,L651=6,G651&lt;asetukset!$B$7),G651,IF(K651=6,asetukset!$B$7-E651,IF(K651=6,asetukset!$B$7-E651,IF(K651=6,asetukset!$B$7-E651,"")))))</f>
        <v/>
      </c>
      <c r="R651" s="19" t="str">
        <f t="shared" si="11"/>
        <v/>
      </c>
      <c r="S651" s="19" t="str">
        <f t="shared" si="12"/>
        <v/>
      </c>
      <c r="T651" s="21" t="str">
        <f>IF(A651="","",IF(SUMIFS($M$2:M651,$I$2:I651,I651,$A$2:A651,A651)&lt;=asetukset!$B$2,"",SUMIFS($M$2:M651,$I$2:I651,I651,$A$2:A651,A651)-asetukset!$B$2))</f>
        <v/>
      </c>
    </row>
    <row r="652">
      <c r="A652" s="32"/>
      <c r="B652" s="26"/>
      <c r="C652" s="26"/>
      <c r="D652" s="15">
        <f t="shared" si="2"/>
        <v>0</v>
      </c>
      <c r="E652" s="15">
        <f t="shared" si="3"/>
        <v>0</v>
      </c>
      <c r="F652" s="15">
        <f t="shared" si="4"/>
        <v>0</v>
      </c>
      <c r="G652" s="15">
        <f t="shared" si="5"/>
        <v>0</v>
      </c>
      <c r="H652" s="18" t="str">
        <f t="shared" si="6"/>
        <v/>
      </c>
      <c r="I652" s="18" t="str">
        <f t="shared" si="7"/>
        <v/>
      </c>
      <c r="J652" s="18" t="str">
        <f t="shared" si="8"/>
        <v>-</v>
      </c>
      <c r="K652" s="27" t="str">
        <f t="shared" ref="K652:L652" si="662">IF(A652="","",WEEKDAY(B652,2))</f>
        <v/>
      </c>
      <c r="L652" s="27" t="str">
        <f t="shared" si="662"/>
        <v/>
      </c>
      <c r="M652" s="20">
        <f t="shared" si="10"/>
        <v>0</v>
      </c>
      <c r="N652" s="20">
        <f t="shared" si="14"/>
        <v>0</v>
      </c>
      <c r="O652" s="21" t="str">
        <f>IF(A652="","",IF(G652&gt;=asetukset!$B$3,G652-asetukset!$B$3,IF(AND(G652-E652&lt;=asetukset!$B$4,E652&gt;=asetukset!$B$3),1-E652,IF(AND(G652-E652&lt;=asetukset!$B$4,E652&lt;=asetukset!$B$3),asetukset!$B$6,0))))</f>
        <v/>
      </c>
      <c r="P652" s="20">
        <f>IF(F652&gt;D652,G652-asetukset!$B$5,IF(AND(D652=F652,E652&lt;=asetukset!$B$6),G652-E652,0))</f>
        <v>0</v>
      </c>
      <c r="Q652" s="19" t="str">
        <f>IF(and(K652=6,E652&gt;asetukset!$B$7),"", IF(and(K652&lt;&gt;6,L652=6,G652&lt;asetukset!$B$7),G652,IF(K652=6,asetukset!$B$7-E652,IF(K652=6,asetukset!$B$7-E652,IF(K652=6,asetukset!$B$7-E652,"")))))</f>
        <v/>
      </c>
      <c r="R652" s="19" t="str">
        <f t="shared" si="11"/>
        <v/>
      </c>
      <c r="S652" s="19" t="str">
        <f t="shared" si="12"/>
        <v/>
      </c>
      <c r="T652" s="21" t="str">
        <f>IF(A652="","",IF(SUMIFS($M$2:M652,$I$2:I652,I652,$A$2:A652,A652)&lt;=asetukset!$B$2,"",SUMIFS($M$2:M652,$I$2:I652,I652,$A$2:A652,A652)-asetukset!$B$2))</f>
        <v/>
      </c>
    </row>
    <row r="653">
      <c r="A653" s="32"/>
      <c r="B653" s="26"/>
      <c r="C653" s="26"/>
      <c r="D653" s="15">
        <f t="shared" si="2"/>
        <v>0</v>
      </c>
      <c r="E653" s="15">
        <f t="shared" si="3"/>
        <v>0</v>
      </c>
      <c r="F653" s="15">
        <f t="shared" si="4"/>
        <v>0</v>
      </c>
      <c r="G653" s="15">
        <f t="shared" si="5"/>
        <v>0</v>
      </c>
      <c r="H653" s="18" t="str">
        <f t="shared" si="6"/>
        <v/>
      </c>
      <c r="I653" s="18" t="str">
        <f t="shared" si="7"/>
        <v/>
      </c>
      <c r="J653" s="18" t="str">
        <f t="shared" si="8"/>
        <v>-</v>
      </c>
      <c r="K653" s="27" t="str">
        <f t="shared" ref="K653:L653" si="663">IF(A653="","",WEEKDAY(B653,2))</f>
        <v/>
      </c>
      <c r="L653" s="27" t="str">
        <f t="shared" si="663"/>
        <v/>
      </c>
      <c r="M653" s="20">
        <f t="shared" si="10"/>
        <v>0</v>
      </c>
      <c r="N653" s="20">
        <f t="shared" si="14"/>
        <v>0</v>
      </c>
      <c r="O653" s="21" t="str">
        <f>IF(A653="","",IF(G653&gt;=asetukset!$B$3,G653-asetukset!$B$3,IF(AND(G653-E653&lt;=asetukset!$B$4,E653&gt;=asetukset!$B$3),1-E653,IF(AND(G653-E653&lt;=asetukset!$B$4,E653&lt;=asetukset!$B$3),asetukset!$B$6,0))))</f>
        <v/>
      </c>
      <c r="P653" s="20">
        <f>IF(F653&gt;D653,G653-asetukset!$B$5,IF(AND(D653=F653,E653&lt;=asetukset!$B$6),G653-E653,0))</f>
        <v>0</v>
      </c>
      <c r="Q653" s="19" t="str">
        <f>IF(and(K653=6,E653&gt;asetukset!$B$7),"", IF(and(K653&lt;&gt;6,L653=6,G653&lt;asetukset!$B$7),G653,IF(K653=6,asetukset!$B$7-E653,IF(K653=6,asetukset!$B$7-E653,IF(K653=6,asetukset!$B$7-E653,"")))))</f>
        <v/>
      </c>
      <c r="R653" s="19" t="str">
        <f t="shared" si="11"/>
        <v/>
      </c>
      <c r="S653" s="19" t="str">
        <f t="shared" si="12"/>
        <v/>
      </c>
      <c r="T653" s="21" t="str">
        <f>IF(A653="","",IF(SUMIFS($M$2:M653,$I$2:I653,I653,$A$2:A653,A653)&lt;=asetukset!$B$2,"",SUMIFS($M$2:M653,$I$2:I653,I653,$A$2:A653,A653)-asetukset!$B$2))</f>
        <v/>
      </c>
    </row>
    <row r="654">
      <c r="A654" s="32"/>
      <c r="B654" s="26"/>
      <c r="C654" s="26"/>
      <c r="D654" s="15">
        <f t="shared" si="2"/>
        <v>0</v>
      </c>
      <c r="E654" s="15">
        <f t="shared" si="3"/>
        <v>0</v>
      </c>
      <c r="F654" s="15">
        <f t="shared" si="4"/>
        <v>0</v>
      </c>
      <c r="G654" s="15">
        <f t="shared" si="5"/>
        <v>0</v>
      </c>
      <c r="H654" s="18" t="str">
        <f t="shared" si="6"/>
        <v/>
      </c>
      <c r="I654" s="18" t="str">
        <f t="shared" si="7"/>
        <v/>
      </c>
      <c r="J654" s="18" t="str">
        <f t="shared" si="8"/>
        <v>-</v>
      </c>
      <c r="K654" s="27" t="str">
        <f t="shared" ref="K654:L654" si="664">IF(A654="","",WEEKDAY(B654,2))</f>
        <v/>
      </c>
      <c r="L654" s="27" t="str">
        <f t="shared" si="664"/>
        <v/>
      </c>
      <c r="M654" s="20">
        <f t="shared" si="10"/>
        <v>0</v>
      </c>
      <c r="N654" s="20">
        <f t="shared" si="14"/>
        <v>0</v>
      </c>
      <c r="O654" s="21" t="str">
        <f>IF(A654="","",IF(G654&gt;=asetukset!$B$3,G654-asetukset!$B$3,IF(AND(G654-E654&lt;=asetukset!$B$4,E654&gt;=asetukset!$B$3),1-E654,IF(AND(G654-E654&lt;=asetukset!$B$4,E654&lt;=asetukset!$B$3),asetukset!$B$6,0))))</f>
        <v/>
      </c>
      <c r="P654" s="20">
        <f>IF(F654&gt;D654,G654-asetukset!$B$5,IF(AND(D654=F654,E654&lt;=asetukset!$B$6),G654-E654,0))</f>
        <v>0</v>
      </c>
      <c r="Q654" s="19" t="str">
        <f>IF(and(K654=6,E654&gt;asetukset!$B$7),"", IF(and(K654&lt;&gt;6,L654=6,G654&lt;asetukset!$B$7),G654,IF(K654=6,asetukset!$B$7-E654,IF(K654=6,asetukset!$B$7-E654,IF(K654=6,asetukset!$B$7-E654,"")))))</f>
        <v/>
      </c>
      <c r="R654" s="19" t="str">
        <f t="shared" si="11"/>
        <v/>
      </c>
      <c r="S654" s="19" t="str">
        <f t="shared" si="12"/>
        <v/>
      </c>
      <c r="T654" s="21" t="str">
        <f>IF(A654="","",IF(SUMIFS($M$2:M654,$I$2:I654,I654,$A$2:A654,A654)&lt;=asetukset!$B$2,"",SUMIFS($M$2:M654,$I$2:I654,I654,$A$2:A654,A654)-asetukset!$B$2))</f>
        <v/>
      </c>
    </row>
    <row r="655">
      <c r="A655" s="32"/>
      <c r="B655" s="26"/>
      <c r="C655" s="26"/>
      <c r="D655" s="15">
        <f t="shared" si="2"/>
        <v>0</v>
      </c>
      <c r="E655" s="15">
        <f t="shared" si="3"/>
        <v>0</v>
      </c>
      <c r="F655" s="15">
        <f t="shared" si="4"/>
        <v>0</v>
      </c>
      <c r="G655" s="15">
        <f t="shared" si="5"/>
        <v>0</v>
      </c>
      <c r="H655" s="18" t="str">
        <f t="shared" si="6"/>
        <v/>
      </c>
      <c r="I655" s="18" t="str">
        <f t="shared" si="7"/>
        <v/>
      </c>
      <c r="J655" s="18" t="str">
        <f t="shared" si="8"/>
        <v>-</v>
      </c>
      <c r="K655" s="27" t="str">
        <f t="shared" ref="K655:L655" si="665">IF(A655="","",WEEKDAY(B655,2))</f>
        <v/>
      </c>
      <c r="L655" s="27" t="str">
        <f t="shared" si="665"/>
        <v/>
      </c>
      <c r="M655" s="20">
        <f t="shared" si="10"/>
        <v>0</v>
      </c>
      <c r="N655" s="20">
        <f t="shared" si="14"/>
        <v>0</v>
      </c>
      <c r="O655" s="21" t="str">
        <f>IF(A655="","",IF(G655&gt;=asetukset!$B$3,G655-asetukset!$B$3,IF(AND(G655-E655&lt;=asetukset!$B$4,E655&gt;=asetukset!$B$3),1-E655,IF(AND(G655-E655&lt;=asetukset!$B$4,E655&lt;=asetukset!$B$3),asetukset!$B$6,0))))</f>
        <v/>
      </c>
      <c r="P655" s="20">
        <f>IF(F655&gt;D655,G655-asetukset!$B$5,IF(AND(D655=F655,E655&lt;=asetukset!$B$6),G655-E655,0))</f>
        <v>0</v>
      </c>
      <c r="Q655" s="19" t="str">
        <f>IF(and(K655=6,E655&gt;asetukset!$B$7),"", IF(and(K655&lt;&gt;6,L655=6,G655&lt;asetukset!$B$7),G655,IF(K655=6,asetukset!$B$7-E655,IF(K655=6,asetukset!$B$7-E655,IF(K655=6,asetukset!$B$7-E655,"")))))</f>
        <v/>
      </c>
      <c r="R655" s="19" t="str">
        <f t="shared" si="11"/>
        <v/>
      </c>
      <c r="S655" s="19" t="str">
        <f t="shared" si="12"/>
        <v/>
      </c>
      <c r="T655" s="21" t="str">
        <f>IF(A655="","",IF(SUMIFS($M$2:M655,$I$2:I655,I655,$A$2:A655,A655)&lt;=asetukset!$B$2,"",SUMIFS($M$2:M655,$I$2:I655,I655,$A$2:A655,A655)-asetukset!$B$2))</f>
        <v/>
      </c>
    </row>
    <row r="656">
      <c r="A656" s="32"/>
      <c r="B656" s="26"/>
      <c r="C656" s="26"/>
      <c r="D656" s="15">
        <f t="shared" si="2"/>
        <v>0</v>
      </c>
      <c r="E656" s="15">
        <f t="shared" si="3"/>
        <v>0</v>
      </c>
      <c r="F656" s="15">
        <f t="shared" si="4"/>
        <v>0</v>
      </c>
      <c r="G656" s="15">
        <f t="shared" si="5"/>
        <v>0</v>
      </c>
      <c r="H656" s="18" t="str">
        <f t="shared" si="6"/>
        <v/>
      </c>
      <c r="I656" s="18" t="str">
        <f t="shared" si="7"/>
        <v/>
      </c>
      <c r="J656" s="18" t="str">
        <f t="shared" si="8"/>
        <v>-</v>
      </c>
      <c r="K656" s="27" t="str">
        <f t="shared" ref="K656:L656" si="666">IF(A656="","",WEEKDAY(B656,2))</f>
        <v/>
      </c>
      <c r="L656" s="27" t="str">
        <f t="shared" si="666"/>
        <v/>
      </c>
      <c r="M656" s="20">
        <f t="shared" si="10"/>
        <v>0</v>
      </c>
      <c r="N656" s="20">
        <f t="shared" si="14"/>
        <v>0</v>
      </c>
      <c r="O656" s="21" t="str">
        <f>IF(A656="","",IF(G656&gt;=asetukset!$B$3,G656-asetukset!$B$3,IF(AND(G656-E656&lt;=asetukset!$B$4,E656&gt;=asetukset!$B$3),1-E656,IF(AND(G656-E656&lt;=asetukset!$B$4,E656&lt;=asetukset!$B$3),asetukset!$B$6,0))))</f>
        <v/>
      </c>
      <c r="P656" s="20">
        <f>IF(F656&gt;D656,G656-asetukset!$B$5,IF(AND(D656=F656,E656&lt;=asetukset!$B$6),G656-E656,0))</f>
        <v>0</v>
      </c>
      <c r="Q656" s="19" t="str">
        <f>IF(and(K656=6,E656&gt;asetukset!$B$7),"", IF(and(K656&lt;&gt;6,L656=6,G656&lt;asetukset!$B$7),G656,IF(K656=6,asetukset!$B$7-E656,IF(K656=6,asetukset!$B$7-E656,IF(K656=6,asetukset!$B$7-E656,"")))))</f>
        <v/>
      </c>
      <c r="R656" s="19" t="str">
        <f t="shared" si="11"/>
        <v/>
      </c>
      <c r="S656" s="19" t="str">
        <f t="shared" si="12"/>
        <v/>
      </c>
      <c r="T656" s="21" t="str">
        <f>IF(A656="","",IF(SUMIFS($M$2:M656,$I$2:I656,I656,$A$2:A656,A656)&lt;=asetukset!$B$2,"",SUMIFS($M$2:M656,$I$2:I656,I656,$A$2:A656,A656)-asetukset!$B$2))</f>
        <v/>
      </c>
    </row>
    <row r="657">
      <c r="A657" s="32"/>
      <c r="B657" s="26"/>
      <c r="C657" s="26"/>
      <c r="D657" s="15">
        <f t="shared" si="2"/>
        <v>0</v>
      </c>
      <c r="E657" s="15">
        <f t="shared" si="3"/>
        <v>0</v>
      </c>
      <c r="F657" s="15">
        <f t="shared" si="4"/>
        <v>0</v>
      </c>
      <c r="G657" s="15">
        <f t="shared" si="5"/>
        <v>0</v>
      </c>
      <c r="H657" s="18" t="str">
        <f t="shared" si="6"/>
        <v/>
      </c>
      <c r="I657" s="18" t="str">
        <f t="shared" si="7"/>
        <v/>
      </c>
      <c r="J657" s="18" t="str">
        <f t="shared" si="8"/>
        <v>-</v>
      </c>
      <c r="K657" s="27" t="str">
        <f t="shared" ref="K657:L657" si="667">IF(A657="","",WEEKDAY(B657,2))</f>
        <v/>
      </c>
      <c r="L657" s="27" t="str">
        <f t="shared" si="667"/>
        <v/>
      </c>
      <c r="M657" s="20">
        <f t="shared" si="10"/>
        <v>0</v>
      </c>
      <c r="N657" s="20">
        <f t="shared" si="14"/>
        <v>0</v>
      </c>
      <c r="O657" s="21" t="str">
        <f>IF(A657="","",IF(G657&gt;=asetukset!$B$3,G657-asetukset!$B$3,IF(AND(G657-E657&lt;=asetukset!$B$4,E657&gt;=asetukset!$B$3),1-E657,IF(AND(G657-E657&lt;=asetukset!$B$4,E657&lt;=asetukset!$B$3),asetukset!$B$6,0))))</f>
        <v/>
      </c>
      <c r="P657" s="20">
        <f>IF(F657&gt;D657,G657-asetukset!$B$5,IF(AND(D657=F657,E657&lt;=asetukset!$B$6),G657-E657,0))</f>
        <v>0</v>
      </c>
      <c r="Q657" s="19" t="str">
        <f>IF(and(K657=6,E657&gt;asetukset!$B$7),"", IF(and(K657&lt;&gt;6,L657=6,G657&lt;asetukset!$B$7),G657,IF(K657=6,asetukset!$B$7-E657,IF(K657=6,asetukset!$B$7-E657,IF(K657=6,asetukset!$B$7-E657,"")))))</f>
        <v/>
      </c>
      <c r="R657" s="19" t="str">
        <f t="shared" si="11"/>
        <v/>
      </c>
      <c r="S657" s="19" t="str">
        <f t="shared" si="12"/>
        <v/>
      </c>
      <c r="T657" s="21" t="str">
        <f>IF(A657="","",IF(SUMIFS($M$2:M657,$I$2:I657,I657,$A$2:A657,A657)&lt;=asetukset!$B$2,"",SUMIFS($M$2:M657,$I$2:I657,I657,$A$2:A657,A657)-asetukset!$B$2))</f>
        <v/>
      </c>
    </row>
    <row r="658">
      <c r="A658" s="32"/>
      <c r="B658" s="26"/>
      <c r="C658" s="26"/>
      <c r="D658" s="15">
        <f t="shared" si="2"/>
        <v>0</v>
      </c>
      <c r="E658" s="15">
        <f t="shared" si="3"/>
        <v>0</v>
      </c>
      <c r="F658" s="15">
        <f t="shared" si="4"/>
        <v>0</v>
      </c>
      <c r="G658" s="15">
        <f t="shared" si="5"/>
        <v>0</v>
      </c>
      <c r="H658" s="18" t="str">
        <f t="shared" si="6"/>
        <v/>
      </c>
      <c r="I658" s="18" t="str">
        <f t="shared" si="7"/>
        <v/>
      </c>
      <c r="J658" s="18" t="str">
        <f t="shared" si="8"/>
        <v>-</v>
      </c>
      <c r="K658" s="27" t="str">
        <f t="shared" ref="K658:L658" si="668">IF(A658="","",WEEKDAY(B658,2))</f>
        <v/>
      </c>
      <c r="L658" s="27" t="str">
        <f t="shared" si="668"/>
        <v/>
      </c>
      <c r="M658" s="20">
        <f t="shared" si="10"/>
        <v>0</v>
      </c>
      <c r="N658" s="20">
        <f t="shared" si="14"/>
        <v>0</v>
      </c>
      <c r="O658" s="21" t="str">
        <f>IF(A658="","",IF(G658&gt;=asetukset!$B$3,G658-asetukset!$B$3,IF(AND(G658-E658&lt;=asetukset!$B$4,E658&gt;=asetukset!$B$3),1-E658,IF(AND(G658-E658&lt;=asetukset!$B$4,E658&lt;=asetukset!$B$3),asetukset!$B$6,0))))</f>
        <v/>
      </c>
      <c r="P658" s="20">
        <f>IF(F658&gt;D658,G658-asetukset!$B$5,IF(AND(D658=F658,E658&lt;=asetukset!$B$6),G658-E658,0))</f>
        <v>0</v>
      </c>
      <c r="Q658" s="19" t="str">
        <f>IF(and(K658=6,E658&gt;asetukset!$B$7),"", IF(and(K658&lt;&gt;6,L658=6,G658&lt;asetukset!$B$7),G658,IF(K658=6,asetukset!$B$7-E658,IF(K658=6,asetukset!$B$7-E658,IF(K658=6,asetukset!$B$7-E658,"")))))</f>
        <v/>
      </c>
      <c r="R658" s="19" t="str">
        <f t="shared" si="11"/>
        <v/>
      </c>
      <c r="S658" s="19" t="str">
        <f t="shared" si="12"/>
        <v/>
      </c>
      <c r="T658" s="21" t="str">
        <f>IF(A658="","",IF(SUMIFS($M$2:M658,$I$2:I658,I658,$A$2:A658,A658)&lt;=asetukset!$B$2,"",SUMIFS($M$2:M658,$I$2:I658,I658,$A$2:A658,A658)-asetukset!$B$2))</f>
        <v/>
      </c>
    </row>
    <row r="659">
      <c r="A659" s="32"/>
      <c r="B659" s="26"/>
      <c r="C659" s="26"/>
      <c r="D659" s="15">
        <f t="shared" si="2"/>
        <v>0</v>
      </c>
      <c r="E659" s="15">
        <f t="shared" si="3"/>
        <v>0</v>
      </c>
      <c r="F659" s="15">
        <f t="shared" si="4"/>
        <v>0</v>
      </c>
      <c r="G659" s="15">
        <f t="shared" si="5"/>
        <v>0</v>
      </c>
      <c r="H659" s="18" t="str">
        <f t="shared" si="6"/>
        <v/>
      </c>
      <c r="I659" s="18" t="str">
        <f t="shared" si="7"/>
        <v/>
      </c>
      <c r="J659" s="18" t="str">
        <f t="shared" si="8"/>
        <v>-</v>
      </c>
      <c r="K659" s="27" t="str">
        <f t="shared" ref="K659:L659" si="669">IF(A659="","",WEEKDAY(B659,2))</f>
        <v/>
      </c>
      <c r="L659" s="27" t="str">
        <f t="shared" si="669"/>
        <v/>
      </c>
      <c r="M659" s="20">
        <f t="shared" si="10"/>
        <v>0</v>
      </c>
      <c r="N659" s="20">
        <f t="shared" si="14"/>
        <v>0</v>
      </c>
      <c r="O659" s="21" t="str">
        <f>IF(A659="","",IF(G659&gt;=asetukset!$B$3,G659-asetukset!$B$3,IF(AND(G659-E659&lt;=asetukset!$B$4,E659&gt;=asetukset!$B$3),1-E659,IF(AND(G659-E659&lt;=asetukset!$B$4,E659&lt;=asetukset!$B$3),asetukset!$B$6,0))))</f>
        <v/>
      </c>
      <c r="P659" s="20">
        <f>IF(F659&gt;D659,G659-asetukset!$B$5,IF(AND(D659=F659,E659&lt;=asetukset!$B$6),G659-E659,0))</f>
        <v>0</v>
      </c>
      <c r="Q659" s="19" t="str">
        <f>IF(and(K659=6,E659&gt;asetukset!$B$7),"", IF(and(K659&lt;&gt;6,L659=6,G659&lt;asetukset!$B$7),G659,IF(K659=6,asetukset!$B$7-E659,IF(K659=6,asetukset!$B$7-E659,IF(K659=6,asetukset!$B$7-E659,"")))))</f>
        <v/>
      </c>
      <c r="R659" s="19" t="str">
        <f t="shared" si="11"/>
        <v/>
      </c>
      <c r="S659" s="19" t="str">
        <f t="shared" si="12"/>
        <v/>
      </c>
      <c r="T659" s="21" t="str">
        <f>IF(A659="","",IF(SUMIFS($M$2:M659,$I$2:I659,I659,$A$2:A659,A659)&lt;=asetukset!$B$2,"",SUMIFS($M$2:M659,$I$2:I659,I659,$A$2:A659,A659)-asetukset!$B$2))</f>
        <v/>
      </c>
    </row>
    <row r="660">
      <c r="A660" s="32"/>
      <c r="B660" s="26"/>
      <c r="C660" s="26"/>
      <c r="D660" s="15">
        <f t="shared" si="2"/>
        <v>0</v>
      </c>
      <c r="E660" s="15">
        <f t="shared" si="3"/>
        <v>0</v>
      </c>
      <c r="F660" s="15">
        <f t="shared" si="4"/>
        <v>0</v>
      </c>
      <c r="G660" s="15">
        <f t="shared" si="5"/>
        <v>0</v>
      </c>
      <c r="H660" s="18" t="str">
        <f t="shared" si="6"/>
        <v/>
      </c>
      <c r="I660" s="18" t="str">
        <f t="shared" si="7"/>
        <v/>
      </c>
      <c r="J660" s="18" t="str">
        <f t="shared" si="8"/>
        <v>-</v>
      </c>
      <c r="K660" s="27" t="str">
        <f t="shared" ref="K660:L660" si="670">IF(A660="","",WEEKDAY(B660,2))</f>
        <v/>
      </c>
      <c r="L660" s="27" t="str">
        <f t="shared" si="670"/>
        <v/>
      </c>
      <c r="M660" s="20">
        <f t="shared" si="10"/>
        <v>0</v>
      </c>
      <c r="N660" s="20">
        <f t="shared" si="14"/>
        <v>0</v>
      </c>
      <c r="O660" s="21" t="str">
        <f>IF(A660="","",IF(G660&gt;=asetukset!$B$3,G660-asetukset!$B$3,IF(AND(G660-E660&lt;=asetukset!$B$4,E660&gt;=asetukset!$B$3),1-E660,IF(AND(G660-E660&lt;=asetukset!$B$4,E660&lt;=asetukset!$B$3),asetukset!$B$6,0))))</f>
        <v/>
      </c>
      <c r="P660" s="20">
        <f>IF(F660&gt;D660,G660-asetukset!$B$5,IF(AND(D660=F660,E660&lt;=asetukset!$B$6),G660-E660,0))</f>
        <v>0</v>
      </c>
      <c r="Q660" s="19" t="str">
        <f>IF(and(K660=6,E660&gt;asetukset!$B$7),"", IF(and(K660&lt;&gt;6,L660=6,G660&lt;asetukset!$B$7),G660,IF(K660=6,asetukset!$B$7-E660,IF(K660=6,asetukset!$B$7-E660,IF(K660=6,asetukset!$B$7-E660,"")))))</f>
        <v/>
      </c>
      <c r="R660" s="19" t="str">
        <f t="shared" si="11"/>
        <v/>
      </c>
      <c r="S660" s="19" t="str">
        <f t="shared" si="12"/>
        <v/>
      </c>
      <c r="T660" s="21" t="str">
        <f>IF(A660="","",IF(SUMIFS($M$2:M660,$I$2:I660,I660,$A$2:A660,A660)&lt;=asetukset!$B$2,"",SUMIFS($M$2:M660,$I$2:I660,I660,$A$2:A660,A660)-asetukset!$B$2))</f>
        <v/>
      </c>
    </row>
    <row r="661">
      <c r="A661" s="32"/>
      <c r="B661" s="26"/>
      <c r="C661" s="26"/>
      <c r="D661" s="15">
        <f t="shared" si="2"/>
        <v>0</v>
      </c>
      <c r="E661" s="15">
        <f t="shared" si="3"/>
        <v>0</v>
      </c>
      <c r="F661" s="15">
        <f t="shared" si="4"/>
        <v>0</v>
      </c>
      <c r="G661" s="15">
        <f t="shared" si="5"/>
        <v>0</v>
      </c>
      <c r="H661" s="18" t="str">
        <f t="shared" si="6"/>
        <v/>
      </c>
      <c r="I661" s="18" t="str">
        <f t="shared" si="7"/>
        <v/>
      </c>
      <c r="J661" s="18" t="str">
        <f t="shared" si="8"/>
        <v>-</v>
      </c>
      <c r="K661" s="27" t="str">
        <f t="shared" ref="K661:L661" si="671">IF(A661="","",WEEKDAY(B661,2))</f>
        <v/>
      </c>
      <c r="L661" s="27" t="str">
        <f t="shared" si="671"/>
        <v/>
      </c>
      <c r="M661" s="20">
        <f t="shared" si="10"/>
        <v>0</v>
      </c>
      <c r="N661" s="20">
        <f t="shared" si="14"/>
        <v>0</v>
      </c>
      <c r="O661" s="21" t="str">
        <f>IF(A661="","",IF(G661&gt;=asetukset!$B$3,G661-asetukset!$B$3,IF(AND(G661-E661&lt;=asetukset!$B$4,E661&gt;=asetukset!$B$3),1-E661,IF(AND(G661-E661&lt;=asetukset!$B$4,E661&lt;=asetukset!$B$3),asetukset!$B$6,0))))</f>
        <v/>
      </c>
      <c r="P661" s="20">
        <f>IF(F661&gt;D661,G661-asetukset!$B$5,IF(AND(D661=F661,E661&lt;=asetukset!$B$6),G661-E661,0))</f>
        <v>0</v>
      </c>
      <c r="Q661" s="19" t="str">
        <f>IF(and(K661=6,E661&gt;asetukset!$B$7),"", IF(and(K661&lt;&gt;6,L661=6,G661&lt;asetukset!$B$7),G661,IF(K661=6,asetukset!$B$7-E661,IF(K661=6,asetukset!$B$7-E661,IF(K661=6,asetukset!$B$7-E661,"")))))</f>
        <v/>
      </c>
      <c r="R661" s="19" t="str">
        <f t="shared" si="11"/>
        <v/>
      </c>
      <c r="S661" s="19" t="str">
        <f t="shared" si="12"/>
        <v/>
      </c>
      <c r="T661" s="21" t="str">
        <f>IF(A661="","",IF(SUMIFS($M$2:M661,$I$2:I661,I661,$A$2:A661,A661)&lt;=asetukset!$B$2,"",SUMIFS($M$2:M661,$I$2:I661,I661,$A$2:A661,A661)-asetukset!$B$2))</f>
        <v/>
      </c>
    </row>
    <row r="662">
      <c r="A662" s="32"/>
      <c r="B662" s="26"/>
      <c r="C662" s="26"/>
      <c r="D662" s="15">
        <f t="shared" si="2"/>
        <v>0</v>
      </c>
      <c r="E662" s="15">
        <f t="shared" si="3"/>
        <v>0</v>
      </c>
      <c r="F662" s="15">
        <f t="shared" si="4"/>
        <v>0</v>
      </c>
      <c r="G662" s="15">
        <f t="shared" si="5"/>
        <v>0</v>
      </c>
      <c r="H662" s="18" t="str">
        <f t="shared" si="6"/>
        <v/>
      </c>
      <c r="I662" s="18" t="str">
        <f t="shared" si="7"/>
        <v/>
      </c>
      <c r="J662" s="18" t="str">
        <f t="shared" si="8"/>
        <v>-</v>
      </c>
      <c r="K662" s="27" t="str">
        <f t="shared" ref="K662:L662" si="672">IF(A662="","",WEEKDAY(B662,2))</f>
        <v/>
      </c>
      <c r="L662" s="27" t="str">
        <f t="shared" si="672"/>
        <v/>
      </c>
      <c r="M662" s="20">
        <f t="shared" si="10"/>
        <v>0</v>
      </c>
      <c r="N662" s="20">
        <f t="shared" si="14"/>
        <v>0</v>
      </c>
      <c r="O662" s="21" t="str">
        <f>IF(A662="","",IF(G662&gt;=asetukset!$B$3,G662-asetukset!$B$3,IF(AND(G662-E662&lt;=asetukset!$B$4,E662&gt;=asetukset!$B$3),1-E662,IF(AND(G662-E662&lt;=asetukset!$B$4,E662&lt;=asetukset!$B$3),asetukset!$B$6,0))))</f>
        <v/>
      </c>
      <c r="P662" s="20">
        <f>IF(F662&gt;D662,G662-asetukset!$B$5,IF(AND(D662=F662,E662&lt;=asetukset!$B$6),G662-E662,0))</f>
        <v>0</v>
      </c>
      <c r="Q662" s="19" t="str">
        <f>IF(and(K662=6,E662&gt;asetukset!$B$7),"", IF(and(K662&lt;&gt;6,L662=6,G662&lt;asetukset!$B$7),G662,IF(K662=6,asetukset!$B$7-E662,IF(K662=6,asetukset!$B$7-E662,IF(K662=6,asetukset!$B$7-E662,"")))))</f>
        <v/>
      </c>
      <c r="R662" s="19" t="str">
        <f t="shared" si="11"/>
        <v/>
      </c>
      <c r="S662" s="19" t="str">
        <f t="shared" si="12"/>
        <v/>
      </c>
      <c r="T662" s="21" t="str">
        <f>IF(A662="","",IF(SUMIFS($M$2:M662,$I$2:I662,I662,$A$2:A662,A662)&lt;=asetukset!$B$2,"",SUMIFS($M$2:M662,$I$2:I662,I662,$A$2:A662,A662)-asetukset!$B$2))</f>
        <v/>
      </c>
    </row>
    <row r="663">
      <c r="A663" s="32"/>
      <c r="B663" s="26"/>
      <c r="C663" s="26"/>
      <c r="D663" s="15">
        <f t="shared" si="2"/>
        <v>0</v>
      </c>
      <c r="E663" s="15">
        <f t="shared" si="3"/>
        <v>0</v>
      </c>
      <c r="F663" s="15">
        <f t="shared" si="4"/>
        <v>0</v>
      </c>
      <c r="G663" s="15">
        <f t="shared" si="5"/>
        <v>0</v>
      </c>
      <c r="H663" s="18" t="str">
        <f t="shared" si="6"/>
        <v/>
      </c>
      <c r="I663" s="18" t="str">
        <f t="shared" si="7"/>
        <v/>
      </c>
      <c r="J663" s="18" t="str">
        <f t="shared" si="8"/>
        <v>-</v>
      </c>
      <c r="K663" s="27" t="str">
        <f t="shared" ref="K663:L663" si="673">IF(A663="","",WEEKDAY(B663,2))</f>
        <v/>
      </c>
      <c r="L663" s="27" t="str">
        <f t="shared" si="673"/>
        <v/>
      </c>
      <c r="M663" s="20">
        <f t="shared" si="10"/>
        <v>0</v>
      </c>
      <c r="N663" s="20">
        <f t="shared" si="14"/>
        <v>0</v>
      </c>
      <c r="O663" s="21" t="str">
        <f>IF(A663="","",IF(G663&gt;=asetukset!$B$3,G663-asetukset!$B$3,IF(AND(G663-E663&lt;=asetukset!$B$4,E663&gt;=asetukset!$B$3),1-E663,IF(AND(G663-E663&lt;=asetukset!$B$4,E663&lt;=asetukset!$B$3),asetukset!$B$6,0))))</f>
        <v/>
      </c>
      <c r="P663" s="20">
        <f>IF(F663&gt;D663,G663-asetukset!$B$5,IF(AND(D663=F663,E663&lt;=asetukset!$B$6),G663-E663,0))</f>
        <v>0</v>
      </c>
      <c r="Q663" s="19" t="str">
        <f>IF(and(K663=6,E663&gt;asetukset!$B$7),"", IF(and(K663&lt;&gt;6,L663=6,G663&lt;asetukset!$B$7),G663,IF(K663=6,asetukset!$B$7-E663,IF(K663=6,asetukset!$B$7-E663,IF(K663=6,asetukset!$B$7-E663,"")))))</f>
        <v/>
      </c>
      <c r="R663" s="19" t="str">
        <f t="shared" si="11"/>
        <v/>
      </c>
      <c r="S663" s="19" t="str">
        <f t="shared" si="12"/>
        <v/>
      </c>
      <c r="T663" s="21" t="str">
        <f>IF(A663="","",IF(SUMIFS($M$2:M663,$I$2:I663,I663,$A$2:A663,A663)&lt;=asetukset!$B$2,"",SUMIFS($M$2:M663,$I$2:I663,I663,$A$2:A663,A663)-asetukset!$B$2))</f>
        <v/>
      </c>
    </row>
    <row r="664">
      <c r="A664" s="32"/>
      <c r="B664" s="26"/>
      <c r="C664" s="26"/>
      <c r="D664" s="15">
        <f t="shared" si="2"/>
        <v>0</v>
      </c>
      <c r="E664" s="15">
        <f t="shared" si="3"/>
        <v>0</v>
      </c>
      <c r="F664" s="15">
        <f t="shared" si="4"/>
        <v>0</v>
      </c>
      <c r="G664" s="15">
        <f t="shared" si="5"/>
        <v>0</v>
      </c>
      <c r="H664" s="18" t="str">
        <f t="shared" si="6"/>
        <v/>
      </c>
      <c r="I664" s="18" t="str">
        <f t="shared" si="7"/>
        <v/>
      </c>
      <c r="J664" s="18" t="str">
        <f t="shared" si="8"/>
        <v>-</v>
      </c>
      <c r="K664" s="27" t="str">
        <f t="shared" ref="K664:L664" si="674">IF(A664="","",WEEKDAY(B664,2))</f>
        <v/>
      </c>
      <c r="L664" s="27" t="str">
        <f t="shared" si="674"/>
        <v/>
      </c>
      <c r="M664" s="20">
        <f t="shared" si="10"/>
        <v>0</v>
      </c>
      <c r="N664" s="20">
        <f t="shared" si="14"/>
        <v>0</v>
      </c>
      <c r="O664" s="21" t="str">
        <f>IF(A664="","",IF(G664&gt;=asetukset!$B$3,G664-asetukset!$B$3,IF(AND(G664-E664&lt;=asetukset!$B$4,E664&gt;=asetukset!$B$3),1-E664,IF(AND(G664-E664&lt;=asetukset!$B$4,E664&lt;=asetukset!$B$3),asetukset!$B$6,0))))</f>
        <v/>
      </c>
      <c r="P664" s="20">
        <f>IF(F664&gt;D664,G664-asetukset!$B$5,IF(AND(D664=F664,E664&lt;=asetukset!$B$6),G664-E664,0))</f>
        <v>0</v>
      </c>
      <c r="Q664" s="19" t="str">
        <f>IF(and(K664=6,E664&gt;asetukset!$B$7),"", IF(and(K664&lt;&gt;6,L664=6,G664&lt;asetukset!$B$7),G664,IF(K664=6,asetukset!$B$7-E664,IF(K664=6,asetukset!$B$7-E664,IF(K664=6,asetukset!$B$7-E664,"")))))</f>
        <v/>
      </c>
      <c r="R664" s="19" t="str">
        <f t="shared" si="11"/>
        <v/>
      </c>
      <c r="S664" s="19" t="str">
        <f t="shared" si="12"/>
        <v/>
      </c>
      <c r="T664" s="21" t="str">
        <f>IF(A664="","",IF(SUMIFS($M$2:M664,$I$2:I664,I664,$A$2:A664,A664)&lt;=asetukset!$B$2,"",SUMIFS($M$2:M664,$I$2:I664,I664,$A$2:A664,A664)-asetukset!$B$2))</f>
        <v/>
      </c>
    </row>
    <row r="665">
      <c r="A665" s="32"/>
      <c r="B665" s="26"/>
      <c r="C665" s="26"/>
      <c r="D665" s="15">
        <f t="shared" si="2"/>
        <v>0</v>
      </c>
      <c r="E665" s="15">
        <f t="shared" si="3"/>
        <v>0</v>
      </c>
      <c r="F665" s="15">
        <f t="shared" si="4"/>
        <v>0</v>
      </c>
      <c r="G665" s="15">
        <f t="shared" si="5"/>
        <v>0</v>
      </c>
      <c r="H665" s="18" t="str">
        <f t="shared" si="6"/>
        <v/>
      </c>
      <c r="I665" s="18" t="str">
        <f t="shared" si="7"/>
        <v/>
      </c>
      <c r="J665" s="18" t="str">
        <f t="shared" si="8"/>
        <v>-</v>
      </c>
      <c r="K665" s="27" t="str">
        <f t="shared" ref="K665:L665" si="675">IF(A665="","",WEEKDAY(B665,2))</f>
        <v/>
      </c>
      <c r="L665" s="27" t="str">
        <f t="shared" si="675"/>
        <v/>
      </c>
      <c r="M665" s="20">
        <f t="shared" si="10"/>
        <v>0</v>
      </c>
      <c r="N665" s="20">
        <f t="shared" si="14"/>
        <v>0</v>
      </c>
      <c r="O665" s="21" t="str">
        <f>IF(A665="","",IF(G665&gt;=asetukset!$B$3,G665-asetukset!$B$3,IF(AND(G665-E665&lt;=asetukset!$B$4,E665&gt;=asetukset!$B$3),1-E665,IF(AND(G665-E665&lt;=asetukset!$B$4,E665&lt;=asetukset!$B$3),asetukset!$B$6,0))))</f>
        <v/>
      </c>
      <c r="P665" s="20">
        <f>IF(F665&gt;D665,G665-asetukset!$B$5,IF(AND(D665=F665,E665&lt;=asetukset!$B$6),G665-E665,0))</f>
        <v>0</v>
      </c>
      <c r="Q665" s="19" t="str">
        <f>IF(and(K665=6,E665&gt;asetukset!$B$7),"", IF(and(K665&lt;&gt;6,L665=6,G665&lt;asetukset!$B$7),G665,IF(K665=6,asetukset!$B$7-E665,IF(K665=6,asetukset!$B$7-E665,IF(K665=6,asetukset!$B$7-E665,"")))))</f>
        <v/>
      </c>
      <c r="R665" s="19" t="str">
        <f t="shared" si="11"/>
        <v/>
      </c>
      <c r="S665" s="19" t="str">
        <f t="shared" si="12"/>
        <v/>
      </c>
      <c r="T665" s="21" t="str">
        <f>IF(A665="","",IF(SUMIFS($M$2:M665,$I$2:I665,I665,$A$2:A665,A665)&lt;=asetukset!$B$2,"",SUMIFS($M$2:M665,$I$2:I665,I665,$A$2:A665,A665)-asetukset!$B$2))</f>
        <v/>
      </c>
    </row>
    <row r="666">
      <c r="A666" s="32"/>
      <c r="B666" s="26"/>
      <c r="C666" s="26"/>
      <c r="D666" s="15">
        <f t="shared" si="2"/>
        <v>0</v>
      </c>
      <c r="E666" s="15">
        <f t="shared" si="3"/>
        <v>0</v>
      </c>
      <c r="F666" s="15">
        <f t="shared" si="4"/>
        <v>0</v>
      </c>
      <c r="G666" s="15">
        <f t="shared" si="5"/>
        <v>0</v>
      </c>
      <c r="H666" s="18" t="str">
        <f t="shared" si="6"/>
        <v/>
      </c>
      <c r="I666" s="18" t="str">
        <f t="shared" si="7"/>
        <v/>
      </c>
      <c r="J666" s="18" t="str">
        <f t="shared" si="8"/>
        <v>-</v>
      </c>
      <c r="K666" s="27" t="str">
        <f t="shared" ref="K666:L666" si="676">IF(A666="","",WEEKDAY(B666,2))</f>
        <v/>
      </c>
      <c r="L666" s="27" t="str">
        <f t="shared" si="676"/>
        <v/>
      </c>
      <c r="M666" s="20">
        <f t="shared" si="10"/>
        <v>0</v>
      </c>
      <c r="N666" s="20">
        <f t="shared" si="14"/>
        <v>0</v>
      </c>
      <c r="O666" s="21" t="str">
        <f>IF(A666="","",IF(G666&gt;=asetukset!$B$3,G666-asetukset!$B$3,IF(AND(G666-E666&lt;=asetukset!$B$4,E666&gt;=asetukset!$B$3),1-E666,IF(AND(G666-E666&lt;=asetukset!$B$4,E666&lt;=asetukset!$B$3),asetukset!$B$6,0))))</f>
        <v/>
      </c>
      <c r="P666" s="20">
        <f>IF(F666&gt;D666,G666-asetukset!$B$5,IF(AND(D666=F666,E666&lt;=asetukset!$B$6),G666-E666,0))</f>
        <v>0</v>
      </c>
      <c r="Q666" s="19" t="str">
        <f>IF(and(K666=6,E666&gt;asetukset!$B$7),"", IF(and(K666&lt;&gt;6,L666=6,G666&lt;asetukset!$B$7),G666,IF(K666=6,asetukset!$B$7-E666,IF(K666=6,asetukset!$B$7-E666,IF(K666=6,asetukset!$B$7-E666,"")))))</f>
        <v/>
      </c>
      <c r="R666" s="19" t="str">
        <f t="shared" si="11"/>
        <v/>
      </c>
      <c r="S666" s="19" t="str">
        <f t="shared" si="12"/>
        <v/>
      </c>
      <c r="T666" s="21" t="str">
        <f>IF(A666="","",IF(SUMIFS($M$2:M666,$I$2:I666,I666,$A$2:A666,A666)&lt;=asetukset!$B$2,"",SUMIFS($M$2:M666,$I$2:I666,I666,$A$2:A666,A666)-asetukset!$B$2))</f>
        <v/>
      </c>
    </row>
    <row r="667">
      <c r="A667" s="32"/>
      <c r="B667" s="26"/>
      <c r="C667" s="26"/>
      <c r="D667" s="15">
        <f t="shared" si="2"/>
        <v>0</v>
      </c>
      <c r="E667" s="15">
        <f t="shared" si="3"/>
        <v>0</v>
      </c>
      <c r="F667" s="15">
        <f t="shared" si="4"/>
        <v>0</v>
      </c>
      <c r="G667" s="15">
        <f t="shared" si="5"/>
        <v>0</v>
      </c>
      <c r="H667" s="18" t="str">
        <f t="shared" si="6"/>
        <v/>
      </c>
      <c r="I667" s="18" t="str">
        <f t="shared" si="7"/>
        <v/>
      </c>
      <c r="J667" s="18" t="str">
        <f t="shared" si="8"/>
        <v>-</v>
      </c>
      <c r="K667" s="27" t="str">
        <f t="shared" ref="K667:L667" si="677">IF(A667="","",WEEKDAY(B667,2))</f>
        <v/>
      </c>
      <c r="L667" s="27" t="str">
        <f t="shared" si="677"/>
        <v/>
      </c>
      <c r="M667" s="20">
        <f t="shared" si="10"/>
        <v>0</v>
      </c>
      <c r="N667" s="20">
        <f t="shared" si="14"/>
        <v>0</v>
      </c>
      <c r="O667" s="21" t="str">
        <f>IF(A667="","",IF(G667&gt;=asetukset!$B$3,G667-asetukset!$B$3,IF(AND(G667-E667&lt;=asetukset!$B$4,E667&gt;=asetukset!$B$3),1-E667,IF(AND(G667-E667&lt;=asetukset!$B$4,E667&lt;=asetukset!$B$3),asetukset!$B$6,0))))</f>
        <v/>
      </c>
      <c r="P667" s="20">
        <f>IF(F667&gt;D667,G667-asetukset!$B$5,IF(AND(D667=F667,E667&lt;=asetukset!$B$6),G667-E667,0))</f>
        <v>0</v>
      </c>
      <c r="Q667" s="19" t="str">
        <f>IF(and(K667=6,E667&gt;asetukset!$B$7),"", IF(and(K667&lt;&gt;6,L667=6,G667&lt;asetukset!$B$7),G667,IF(K667=6,asetukset!$B$7-E667,IF(K667=6,asetukset!$B$7-E667,IF(K667=6,asetukset!$B$7-E667,"")))))</f>
        <v/>
      </c>
      <c r="R667" s="19" t="str">
        <f t="shared" si="11"/>
        <v/>
      </c>
      <c r="S667" s="19" t="str">
        <f t="shared" si="12"/>
        <v/>
      </c>
      <c r="T667" s="21" t="str">
        <f>IF(A667="","",IF(SUMIFS($M$2:M667,$I$2:I667,I667,$A$2:A667,A667)&lt;=asetukset!$B$2,"",SUMIFS($M$2:M667,$I$2:I667,I667,$A$2:A667,A667)-asetukset!$B$2))</f>
        <v/>
      </c>
    </row>
    <row r="668">
      <c r="A668" s="32"/>
      <c r="B668" s="26"/>
      <c r="C668" s="26"/>
      <c r="D668" s="15">
        <f t="shared" si="2"/>
        <v>0</v>
      </c>
      <c r="E668" s="15">
        <f t="shared" si="3"/>
        <v>0</v>
      </c>
      <c r="F668" s="15">
        <f t="shared" si="4"/>
        <v>0</v>
      </c>
      <c r="G668" s="15">
        <f t="shared" si="5"/>
        <v>0</v>
      </c>
      <c r="H668" s="18" t="str">
        <f t="shared" si="6"/>
        <v/>
      </c>
      <c r="I668" s="18" t="str">
        <f t="shared" si="7"/>
        <v/>
      </c>
      <c r="J668" s="18" t="str">
        <f t="shared" si="8"/>
        <v>-</v>
      </c>
      <c r="K668" s="27" t="str">
        <f t="shared" ref="K668:L668" si="678">IF(A668="","",WEEKDAY(B668,2))</f>
        <v/>
      </c>
      <c r="L668" s="27" t="str">
        <f t="shared" si="678"/>
        <v/>
      </c>
      <c r="M668" s="20">
        <f t="shared" si="10"/>
        <v>0</v>
      </c>
      <c r="N668" s="20">
        <f t="shared" si="14"/>
        <v>0</v>
      </c>
      <c r="O668" s="21" t="str">
        <f>IF(A668="","",IF(G668&gt;=asetukset!$B$3,G668-asetukset!$B$3,IF(AND(G668-E668&lt;=asetukset!$B$4,E668&gt;=asetukset!$B$3),1-E668,IF(AND(G668-E668&lt;=asetukset!$B$4,E668&lt;=asetukset!$B$3),asetukset!$B$6,0))))</f>
        <v/>
      </c>
      <c r="P668" s="20">
        <f>IF(F668&gt;D668,G668-asetukset!$B$5,IF(AND(D668=F668,E668&lt;=asetukset!$B$6),G668-E668,0))</f>
        <v>0</v>
      </c>
      <c r="Q668" s="19" t="str">
        <f>IF(and(K668=6,E668&gt;asetukset!$B$7),"", IF(and(K668&lt;&gt;6,L668=6,G668&lt;asetukset!$B$7),G668,IF(K668=6,asetukset!$B$7-E668,IF(K668=6,asetukset!$B$7-E668,IF(K668=6,asetukset!$B$7-E668,"")))))</f>
        <v/>
      </c>
      <c r="R668" s="19" t="str">
        <f t="shared" si="11"/>
        <v/>
      </c>
      <c r="S668" s="19" t="str">
        <f t="shared" si="12"/>
        <v/>
      </c>
      <c r="T668" s="21" t="str">
        <f>IF(A668="","",IF(SUMIFS($M$2:M668,$I$2:I668,I668,$A$2:A668,A668)&lt;=asetukset!$B$2,"",SUMIFS($M$2:M668,$I$2:I668,I668,$A$2:A668,A668)-asetukset!$B$2))</f>
        <v/>
      </c>
    </row>
    <row r="669">
      <c r="A669" s="32"/>
      <c r="B669" s="26"/>
      <c r="C669" s="26"/>
      <c r="D669" s="15">
        <f t="shared" si="2"/>
        <v>0</v>
      </c>
      <c r="E669" s="15">
        <f t="shared" si="3"/>
        <v>0</v>
      </c>
      <c r="F669" s="15">
        <f t="shared" si="4"/>
        <v>0</v>
      </c>
      <c r="G669" s="15">
        <f t="shared" si="5"/>
        <v>0</v>
      </c>
      <c r="H669" s="18" t="str">
        <f t="shared" si="6"/>
        <v/>
      </c>
      <c r="I669" s="18" t="str">
        <f t="shared" si="7"/>
        <v/>
      </c>
      <c r="J669" s="18" t="str">
        <f t="shared" si="8"/>
        <v>-</v>
      </c>
      <c r="K669" s="27" t="str">
        <f t="shared" ref="K669:L669" si="679">IF(A669="","",WEEKDAY(B669,2))</f>
        <v/>
      </c>
      <c r="L669" s="27" t="str">
        <f t="shared" si="679"/>
        <v/>
      </c>
      <c r="M669" s="20">
        <f t="shared" si="10"/>
        <v>0</v>
      </c>
      <c r="N669" s="20">
        <f t="shared" si="14"/>
        <v>0</v>
      </c>
      <c r="O669" s="21" t="str">
        <f>IF(A669="","",IF(G669&gt;=asetukset!$B$3,G669-asetukset!$B$3,IF(AND(G669-E669&lt;=asetukset!$B$4,E669&gt;=asetukset!$B$3),1-E669,IF(AND(G669-E669&lt;=asetukset!$B$4,E669&lt;=asetukset!$B$3),asetukset!$B$6,0))))</f>
        <v/>
      </c>
      <c r="P669" s="20">
        <f>IF(F669&gt;D669,G669-asetukset!$B$5,IF(AND(D669=F669,E669&lt;=asetukset!$B$6),G669-E669,0))</f>
        <v>0</v>
      </c>
      <c r="Q669" s="19" t="str">
        <f>IF(and(K669=6,E669&gt;asetukset!$B$7),"", IF(and(K669&lt;&gt;6,L669=6,G669&lt;asetukset!$B$7),G669,IF(K669=6,asetukset!$B$7-E669,IF(K669=6,asetukset!$B$7-E669,IF(K669=6,asetukset!$B$7-E669,"")))))</f>
        <v/>
      </c>
      <c r="R669" s="19" t="str">
        <f t="shared" si="11"/>
        <v/>
      </c>
      <c r="S669" s="19" t="str">
        <f t="shared" si="12"/>
        <v/>
      </c>
      <c r="T669" s="21" t="str">
        <f>IF(A669="","",IF(SUMIFS($M$2:M669,$I$2:I669,I669,$A$2:A669,A669)&lt;=asetukset!$B$2,"",SUMIFS($M$2:M669,$I$2:I669,I669,$A$2:A669,A669)-asetukset!$B$2))</f>
        <v/>
      </c>
    </row>
    <row r="670">
      <c r="A670" s="32"/>
      <c r="B670" s="26"/>
      <c r="C670" s="26"/>
      <c r="D670" s="15">
        <f t="shared" si="2"/>
        <v>0</v>
      </c>
      <c r="E670" s="15">
        <f t="shared" si="3"/>
        <v>0</v>
      </c>
      <c r="F670" s="15">
        <f t="shared" si="4"/>
        <v>0</v>
      </c>
      <c r="G670" s="15">
        <f t="shared" si="5"/>
        <v>0</v>
      </c>
      <c r="H670" s="18" t="str">
        <f t="shared" si="6"/>
        <v/>
      </c>
      <c r="I670" s="18" t="str">
        <f t="shared" si="7"/>
        <v/>
      </c>
      <c r="J670" s="18" t="str">
        <f t="shared" si="8"/>
        <v>-</v>
      </c>
      <c r="K670" s="27" t="str">
        <f t="shared" ref="K670:L670" si="680">IF(A670="","",WEEKDAY(B670,2))</f>
        <v/>
      </c>
      <c r="L670" s="27" t="str">
        <f t="shared" si="680"/>
        <v/>
      </c>
      <c r="M670" s="20">
        <f t="shared" si="10"/>
        <v>0</v>
      </c>
      <c r="N670" s="20">
        <f t="shared" si="14"/>
        <v>0</v>
      </c>
      <c r="O670" s="21" t="str">
        <f>IF(A670="","",IF(G670&gt;=asetukset!$B$3,G670-asetukset!$B$3,IF(AND(G670-E670&lt;=asetukset!$B$4,E670&gt;=asetukset!$B$3),1-E670,IF(AND(G670-E670&lt;=asetukset!$B$4,E670&lt;=asetukset!$B$3),asetukset!$B$6,0))))</f>
        <v/>
      </c>
      <c r="P670" s="20">
        <f>IF(F670&gt;D670,G670-asetukset!$B$5,IF(AND(D670=F670,E670&lt;=asetukset!$B$6),G670-E670,0))</f>
        <v>0</v>
      </c>
      <c r="Q670" s="19" t="str">
        <f>IF(and(K670=6,E670&gt;asetukset!$B$7),"", IF(and(K670&lt;&gt;6,L670=6,G670&lt;asetukset!$B$7),G670,IF(K670=6,asetukset!$B$7-E670,IF(K670=6,asetukset!$B$7-E670,IF(K670=6,asetukset!$B$7-E670,"")))))</f>
        <v/>
      </c>
      <c r="R670" s="19" t="str">
        <f t="shared" si="11"/>
        <v/>
      </c>
      <c r="S670" s="19" t="str">
        <f t="shared" si="12"/>
        <v/>
      </c>
      <c r="T670" s="21" t="str">
        <f>IF(A670="","",IF(SUMIFS($M$2:M670,$I$2:I670,I670,$A$2:A670,A670)&lt;=asetukset!$B$2,"",SUMIFS($M$2:M670,$I$2:I670,I670,$A$2:A670,A670)-asetukset!$B$2))</f>
        <v/>
      </c>
    </row>
    <row r="671">
      <c r="A671" s="32"/>
      <c r="B671" s="26"/>
      <c r="C671" s="26"/>
      <c r="D671" s="15">
        <f t="shared" si="2"/>
        <v>0</v>
      </c>
      <c r="E671" s="15">
        <f t="shared" si="3"/>
        <v>0</v>
      </c>
      <c r="F671" s="15">
        <f t="shared" si="4"/>
        <v>0</v>
      </c>
      <c r="G671" s="15">
        <f t="shared" si="5"/>
        <v>0</v>
      </c>
      <c r="H671" s="18" t="str">
        <f t="shared" si="6"/>
        <v/>
      </c>
      <c r="I671" s="18" t="str">
        <f t="shared" si="7"/>
        <v/>
      </c>
      <c r="J671" s="18" t="str">
        <f t="shared" si="8"/>
        <v>-</v>
      </c>
      <c r="K671" s="27" t="str">
        <f t="shared" ref="K671:L671" si="681">IF(A671="","",WEEKDAY(B671,2))</f>
        <v/>
      </c>
      <c r="L671" s="27" t="str">
        <f t="shared" si="681"/>
        <v/>
      </c>
      <c r="M671" s="20">
        <f t="shared" si="10"/>
        <v>0</v>
      </c>
      <c r="N671" s="20">
        <f t="shared" si="14"/>
        <v>0</v>
      </c>
      <c r="O671" s="21" t="str">
        <f>IF(A671="","",IF(G671&gt;=asetukset!$B$3,G671-asetukset!$B$3,IF(AND(G671-E671&lt;=asetukset!$B$4,E671&gt;=asetukset!$B$3),1-E671,IF(AND(G671-E671&lt;=asetukset!$B$4,E671&lt;=asetukset!$B$3),asetukset!$B$6,0))))</f>
        <v/>
      </c>
      <c r="P671" s="20">
        <f>IF(F671&gt;D671,G671-asetukset!$B$5,IF(AND(D671=F671,E671&lt;=asetukset!$B$6),G671-E671,0))</f>
        <v>0</v>
      </c>
      <c r="Q671" s="19" t="str">
        <f>IF(and(K671=6,E671&gt;asetukset!$B$7),"", IF(and(K671&lt;&gt;6,L671=6,G671&lt;asetukset!$B$7),G671,IF(K671=6,asetukset!$B$7-E671,IF(K671=6,asetukset!$B$7-E671,IF(K671=6,asetukset!$B$7-E671,"")))))</f>
        <v/>
      </c>
      <c r="R671" s="19" t="str">
        <f t="shared" si="11"/>
        <v/>
      </c>
      <c r="S671" s="19" t="str">
        <f t="shared" si="12"/>
        <v/>
      </c>
      <c r="T671" s="21" t="str">
        <f>IF(A671="","",IF(SUMIFS($M$2:M671,$I$2:I671,I671,$A$2:A671,A671)&lt;=asetukset!$B$2,"",SUMIFS($M$2:M671,$I$2:I671,I671,$A$2:A671,A671)-asetukset!$B$2))</f>
        <v/>
      </c>
    </row>
    <row r="672">
      <c r="A672" s="32"/>
      <c r="B672" s="26"/>
      <c r="C672" s="26"/>
      <c r="D672" s="15">
        <f t="shared" si="2"/>
        <v>0</v>
      </c>
      <c r="E672" s="15">
        <f t="shared" si="3"/>
        <v>0</v>
      </c>
      <c r="F672" s="15">
        <f t="shared" si="4"/>
        <v>0</v>
      </c>
      <c r="G672" s="15">
        <f t="shared" si="5"/>
        <v>0</v>
      </c>
      <c r="H672" s="18" t="str">
        <f t="shared" si="6"/>
        <v/>
      </c>
      <c r="I672" s="18" t="str">
        <f t="shared" si="7"/>
        <v/>
      </c>
      <c r="J672" s="18" t="str">
        <f t="shared" si="8"/>
        <v>-</v>
      </c>
      <c r="K672" s="27" t="str">
        <f t="shared" ref="K672:L672" si="682">IF(A672="","",WEEKDAY(B672,2))</f>
        <v/>
      </c>
      <c r="L672" s="27" t="str">
        <f t="shared" si="682"/>
        <v/>
      </c>
      <c r="M672" s="20">
        <f t="shared" si="10"/>
        <v>0</v>
      </c>
      <c r="N672" s="20">
        <f t="shared" si="14"/>
        <v>0</v>
      </c>
      <c r="O672" s="21" t="str">
        <f>IF(A672="","",IF(G672&gt;=asetukset!$B$3,G672-asetukset!$B$3,IF(AND(G672-E672&lt;=asetukset!$B$4,E672&gt;=asetukset!$B$3),1-E672,IF(AND(G672-E672&lt;=asetukset!$B$4,E672&lt;=asetukset!$B$3),asetukset!$B$6,0))))</f>
        <v/>
      </c>
      <c r="P672" s="20">
        <f>IF(F672&gt;D672,G672-asetukset!$B$5,IF(AND(D672=F672,E672&lt;=asetukset!$B$6),G672-E672,0))</f>
        <v>0</v>
      </c>
      <c r="Q672" s="19" t="str">
        <f>IF(and(K672=6,E672&gt;asetukset!$B$7),"", IF(and(K672&lt;&gt;6,L672=6,G672&lt;asetukset!$B$7),G672,IF(K672=6,asetukset!$B$7-E672,IF(K672=6,asetukset!$B$7-E672,IF(K672=6,asetukset!$B$7-E672,"")))))</f>
        <v/>
      </c>
      <c r="R672" s="19" t="str">
        <f t="shared" si="11"/>
        <v/>
      </c>
      <c r="S672" s="19" t="str">
        <f t="shared" si="12"/>
        <v/>
      </c>
      <c r="T672" s="21" t="str">
        <f>IF(A672="","",IF(SUMIFS($M$2:M672,$I$2:I672,I672,$A$2:A672,A672)&lt;=asetukset!$B$2,"",SUMIFS($M$2:M672,$I$2:I672,I672,$A$2:A672,A672)-asetukset!$B$2))</f>
        <v/>
      </c>
    </row>
    <row r="673">
      <c r="A673" s="32"/>
      <c r="B673" s="26"/>
      <c r="C673" s="26"/>
      <c r="D673" s="15">
        <f t="shared" si="2"/>
        <v>0</v>
      </c>
      <c r="E673" s="15">
        <f t="shared" si="3"/>
        <v>0</v>
      </c>
      <c r="F673" s="15">
        <f t="shared" si="4"/>
        <v>0</v>
      </c>
      <c r="G673" s="15">
        <f t="shared" si="5"/>
        <v>0</v>
      </c>
      <c r="H673" s="18" t="str">
        <f t="shared" si="6"/>
        <v/>
      </c>
      <c r="I673" s="18" t="str">
        <f t="shared" si="7"/>
        <v/>
      </c>
      <c r="J673" s="18" t="str">
        <f t="shared" si="8"/>
        <v>-</v>
      </c>
      <c r="K673" s="27" t="str">
        <f t="shared" ref="K673:L673" si="683">IF(A673="","",WEEKDAY(B673,2))</f>
        <v/>
      </c>
      <c r="L673" s="27" t="str">
        <f t="shared" si="683"/>
        <v/>
      </c>
      <c r="M673" s="20">
        <f t="shared" si="10"/>
        <v>0</v>
      </c>
      <c r="N673" s="20">
        <f t="shared" si="14"/>
        <v>0</v>
      </c>
      <c r="O673" s="21" t="str">
        <f>IF(A673="","",IF(G673&gt;=asetukset!$B$3,G673-asetukset!$B$3,IF(AND(G673-E673&lt;=asetukset!$B$4,E673&gt;=asetukset!$B$3),1-E673,IF(AND(G673-E673&lt;=asetukset!$B$4,E673&lt;=asetukset!$B$3),asetukset!$B$6,0))))</f>
        <v/>
      </c>
      <c r="P673" s="20">
        <f>IF(F673&gt;D673,G673-asetukset!$B$5,IF(AND(D673=F673,E673&lt;=asetukset!$B$6),G673-E673,0))</f>
        <v>0</v>
      </c>
      <c r="Q673" s="19" t="str">
        <f>IF(and(K673=6,E673&gt;asetukset!$B$7),"", IF(and(K673&lt;&gt;6,L673=6,G673&lt;asetukset!$B$7),G673,IF(K673=6,asetukset!$B$7-E673,IF(K673=6,asetukset!$B$7-E673,IF(K673=6,asetukset!$B$7-E673,"")))))</f>
        <v/>
      </c>
      <c r="R673" s="19" t="str">
        <f t="shared" si="11"/>
        <v/>
      </c>
      <c r="S673" s="19" t="str">
        <f t="shared" si="12"/>
        <v/>
      </c>
      <c r="T673" s="21" t="str">
        <f>IF(A673="","",IF(SUMIFS($M$2:M673,$I$2:I673,I673,$A$2:A673,A673)&lt;=asetukset!$B$2,"",SUMIFS($M$2:M673,$I$2:I673,I673,$A$2:A673,A673)-asetukset!$B$2))</f>
        <v/>
      </c>
    </row>
    <row r="674">
      <c r="A674" s="32"/>
      <c r="B674" s="26"/>
      <c r="C674" s="26"/>
      <c r="D674" s="15">
        <f t="shared" si="2"/>
        <v>0</v>
      </c>
      <c r="E674" s="15">
        <f t="shared" si="3"/>
        <v>0</v>
      </c>
      <c r="F674" s="15">
        <f t="shared" si="4"/>
        <v>0</v>
      </c>
      <c r="G674" s="15">
        <f t="shared" si="5"/>
        <v>0</v>
      </c>
      <c r="H674" s="18" t="str">
        <f t="shared" si="6"/>
        <v/>
      </c>
      <c r="I674" s="18" t="str">
        <f t="shared" si="7"/>
        <v/>
      </c>
      <c r="J674" s="18" t="str">
        <f t="shared" si="8"/>
        <v>-</v>
      </c>
      <c r="K674" s="27" t="str">
        <f t="shared" ref="K674:L674" si="684">IF(A674="","",WEEKDAY(B674,2))</f>
        <v/>
      </c>
      <c r="L674" s="27" t="str">
        <f t="shared" si="684"/>
        <v/>
      </c>
      <c r="M674" s="20">
        <f t="shared" si="10"/>
        <v>0</v>
      </c>
      <c r="N674" s="20">
        <f t="shared" si="14"/>
        <v>0</v>
      </c>
      <c r="O674" s="21" t="str">
        <f>IF(A674="","",IF(G674&gt;=asetukset!$B$3,G674-asetukset!$B$3,IF(AND(G674-E674&lt;=asetukset!$B$4,E674&gt;=asetukset!$B$3),1-E674,IF(AND(G674-E674&lt;=asetukset!$B$4,E674&lt;=asetukset!$B$3),asetukset!$B$6,0))))</f>
        <v/>
      </c>
      <c r="P674" s="20">
        <f>IF(F674&gt;D674,G674-asetukset!$B$5,IF(AND(D674=F674,E674&lt;=asetukset!$B$6),G674-E674,0))</f>
        <v>0</v>
      </c>
      <c r="Q674" s="19" t="str">
        <f>IF(and(K674=6,E674&gt;asetukset!$B$7),"", IF(and(K674&lt;&gt;6,L674=6,G674&lt;asetukset!$B$7),G674,IF(K674=6,asetukset!$B$7-E674,IF(K674=6,asetukset!$B$7-E674,IF(K674=6,asetukset!$B$7-E674,"")))))</f>
        <v/>
      </c>
      <c r="R674" s="19" t="str">
        <f t="shared" si="11"/>
        <v/>
      </c>
      <c r="S674" s="19" t="str">
        <f t="shared" si="12"/>
        <v/>
      </c>
      <c r="T674" s="21" t="str">
        <f>IF(A674="","",IF(SUMIFS($M$2:M674,$I$2:I674,I674,$A$2:A674,A674)&lt;=asetukset!$B$2,"",SUMIFS($M$2:M674,$I$2:I674,I674,$A$2:A674,A674)-asetukset!$B$2))</f>
        <v/>
      </c>
    </row>
    <row r="675">
      <c r="A675" s="32"/>
      <c r="B675" s="26"/>
      <c r="C675" s="26"/>
      <c r="D675" s="15">
        <f t="shared" si="2"/>
        <v>0</v>
      </c>
      <c r="E675" s="15">
        <f t="shared" si="3"/>
        <v>0</v>
      </c>
      <c r="F675" s="15">
        <f t="shared" si="4"/>
        <v>0</v>
      </c>
      <c r="G675" s="15">
        <f t="shared" si="5"/>
        <v>0</v>
      </c>
      <c r="H675" s="18" t="str">
        <f t="shared" si="6"/>
        <v/>
      </c>
      <c r="I675" s="18" t="str">
        <f t="shared" si="7"/>
        <v/>
      </c>
      <c r="J675" s="18" t="str">
        <f t="shared" si="8"/>
        <v>-</v>
      </c>
      <c r="K675" s="27" t="str">
        <f t="shared" ref="K675:L675" si="685">IF(A675="","",WEEKDAY(B675,2))</f>
        <v/>
      </c>
      <c r="L675" s="27" t="str">
        <f t="shared" si="685"/>
        <v/>
      </c>
      <c r="M675" s="20">
        <f t="shared" si="10"/>
        <v>0</v>
      </c>
      <c r="N675" s="20">
        <f t="shared" si="14"/>
        <v>0</v>
      </c>
      <c r="O675" s="21" t="str">
        <f>IF(A675="","",IF(G675&gt;=asetukset!$B$3,G675-asetukset!$B$3,IF(AND(G675-E675&lt;=asetukset!$B$4,E675&gt;=asetukset!$B$3),1-E675,IF(AND(G675-E675&lt;=asetukset!$B$4,E675&lt;=asetukset!$B$3),asetukset!$B$6,0))))</f>
        <v/>
      </c>
      <c r="P675" s="20">
        <f>IF(F675&gt;D675,G675-asetukset!$B$5,IF(AND(D675=F675,E675&lt;=asetukset!$B$6),G675-E675,0))</f>
        <v>0</v>
      </c>
      <c r="Q675" s="19" t="str">
        <f>IF(and(K675=6,E675&gt;asetukset!$B$7),"", IF(and(K675&lt;&gt;6,L675=6,G675&lt;asetukset!$B$7),G675,IF(K675=6,asetukset!$B$7-E675,IF(K675=6,asetukset!$B$7-E675,IF(K675=6,asetukset!$B$7-E675,"")))))</f>
        <v/>
      </c>
      <c r="R675" s="19" t="str">
        <f t="shared" si="11"/>
        <v/>
      </c>
      <c r="S675" s="19" t="str">
        <f t="shared" si="12"/>
        <v/>
      </c>
      <c r="T675" s="21" t="str">
        <f>IF(A675="","",IF(SUMIFS($M$2:M675,$I$2:I675,I675,$A$2:A675,A675)&lt;=asetukset!$B$2,"",SUMIFS($M$2:M675,$I$2:I675,I675,$A$2:A675,A675)-asetukset!$B$2))</f>
        <v/>
      </c>
    </row>
    <row r="676">
      <c r="A676" s="32"/>
      <c r="B676" s="26"/>
      <c r="C676" s="26"/>
      <c r="D676" s="15">
        <f t="shared" si="2"/>
        <v>0</v>
      </c>
      <c r="E676" s="15">
        <f t="shared" si="3"/>
        <v>0</v>
      </c>
      <c r="F676" s="15">
        <f t="shared" si="4"/>
        <v>0</v>
      </c>
      <c r="G676" s="15">
        <f t="shared" si="5"/>
        <v>0</v>
      </c>
      <c r="H676" s="18" t="str">
        <f t="shared" si="6"/>
        <v/>
      </c>
      <c r="I676" s="18" t="str">
        <f t="shared" si="7"/>
        <v/>
      </c>
      <c r="J676" s="18" t="str">
        <f t="shared" si="8"/>
        <v>-</v>
      </c>
      <c r="K676" s="27" t="str">
        <f t="shared" ref="K676:L676" si="686">IF(A676="","",WEEKDAY(B676,2))</f>
        <v/>
      </c>
      <c r="L676" s="27" t="str">
        <f t="shared" si="686"/>
        <v/>
      </c>
      <c r="M676" s="20">
        <f t="shared" si="10"/>
        <v>0</v>
      </c>
      <c r="N676" s="20">
        <f t="shared" si="14"/>
        <v>0</v>
      </c>
      <c r="O676" s="21" t="str">
        <f>IF(A676="","",IF(G676&gt;=asetukset!$B$3,G676-asetukset!$B$3,IF(AND(G676-E676&lt;=asetukset!$B$4,E676&gt;=asetukset!$B$3),1-E676,IF(AND(G676-E676&lt;=asetukset!$B$4,E676&lt;=asetukset!$B$3),asetukset!$B$6,0))))</f>
        <v/>
      </c>
      <c r="P676" s="20">
        <f>IF(F676&gt;D676,G676-asetukset!$B$5,IF(AND(D676=F676,E676&lt;=asetukset!$B$6),G676-E676,0))</f>
        <v>0</v>
      </c>
      <c r="Q676" s="19" t="str">
        <f>IF(and(K676=6,E676&gt;asetukset!$B$7),"", IF(and(K676&lt;&gt;6,L676=6,G676&lt;asetukset!$B$7),G676,IF(K676=6,asetukset!$B$7-E676,IF(K676=6,asetukset!$B$7-E676,IF(K676=6,asetukset!$B$7-E676,"")))))</f>
        <v/>
      </c>
      <c r="R676" s="19" t="str">
        <f t="shared" si="11"/>
        <v/>
      </c>
      <c r="S676" s="19" t="str">
        <f t="shared" si="12"/>
        <v/>
      </c>
      <c r="T676" s="21" t="str">
        <f>IF(A676="","",IF(SUMIFS($M$2:M676,$I$2:I676,I676,$A$2:A676,A676)&lt;=asetukset!$B$2,"",SUMIFS($M$2:M676,$I$2:I676,I676,$A$2:A676,A676)-asetukset!$B$2))</f>
        <v/>
      </c>
    </row>
    <row r="677">
      <c r="A677" s="32"/>
      <c r="B677" s="26"/>
      <c r="C677" s="26"/>
      <c r="D677" s="15">
        <f t="shared" si="2"/>
        <v>0</v>
      </c>
      <c r="E677" s="15">
        <f t="shared" si="3"/>
        <v>0</v>
      </c>
      <c r="F677" s="15">
        <f t="shared" si="4"/>
        <v>0</v>
      </c>
      <c r="G677" s="15">
        <f t="shared" si="5"/>
        <v>0</v>
      </c>
      <c r="H677" s="18" t="str">
        <f t="shared" si="6"/>
        <v/>
      </c>
      <c r="I677" s="18" t="str">
        <f t="shared" si="7"/>
        <v/>
      </c>
      <c r="J677" s="18" t="str">
        <f t="shared" si="8"/>
        <v>-</v>
      </c>
      <c r="K677" s="27" t="str">
        <f t="shared" ref="K677:L677" si="687">IF(A677="","",WEEKDAY(B677,2))</f>
        <v/>
      </c>
      <c r="L677" s="27" t="str">
        <f t="shared" si="687"/>
        <v/>
      </c>
      <c r="M677" s="20">
        <f t="shared" si="10"/>
        <v>0</v>
      </c>
      <c r="N677" s="20">
        <f t="shared" si="14"/>
        <v>0</v>
      </c>
      <c r="O677" s="21" t="str">
        <f>IF(A677="","",IF(G677&gt;=asetukset!$B$3,G677-asetukset!$B$3,IF(AND(G677-E677&lt;=asetukset!$B$4,E677&gt;=asetukset!$B$3),1-E677,IF(AND(G677-E677&lt;=asetukset!$B$4,E677&lt;=asetukset!$B$3),asetukset!$B$6,0))))</f>
        <v/>
      </c>
      <c r="P677" s="20">
        <f>IF(F677&gt;D677,G677-asetukset!$B$5,IF(AND(D677=F677,E677&lt;=asetukset!$B$6),G677-E677,0))</f>
        <v>0</v>
      </c>
      <c r="Q677" s="19" t="str">
        <f>IF(and(K677=6,E677&gt;asetukset!$B$7),"", IF(and(K677&lt;&gt;6,L677=6,G677&lt;asetukset!$B$7),G677,IF(K677=6,asetukset!$B$7-E677,IF(K677=6,asetukset!$B$7-E677,IF(K677=6,asetukset!$B$7-E677,"")))))</f>
        <v/>
      </c>
      <c r="R677" s="19" t="str">
        <f t="shared" si="11"/>
        <v/>
      </c>
      <c r="S677" s="19" t="str">
        <f t="shared" si="12"/>
        <v/>
      </c>
      <c r="T677" s="21" t="str">
        <f>IF(A677="","",IF(SUMIFS($M$2:M677,$I$2:I677,I677,$A$2:A677,A677)&lt;=asetukset!$B$2,"",SUMIFS($M$2:M677,$I$2:I677,I677,$A$2:A677,A677)-asetukset!$B$2))</f>
        <v/>
      </c>
    </row>
    <row r="678">
      <c r="A678" s="32"/>
      <c r="B678" s="26"/>
      <c r="C678" s="26"/>
      <c r="D678" s="15">
        <f t="shared" si="2"/>
        <v>0</v>
      </c>
      <c r="E678" s="15">
        <f t="shared" si="3"/>
        <v>0</v>
      </c>
      <c r="F678" s="15">
        <f t="shared" si="4"/>
        <v>0</v>
      </c>
      <c r="G678" s="15">
        <f t="shared" si="5"/>
        <v>0</v>
      </c>
      <c r="H678" s="18" t="str">
        <f t="shared" si="6"/>
        <v/>
      </c>
      <c r="I678" s="18" t="str">
        <f t="shared" si="7"/>
        <v/>
      </c>
      <c r="J678" s="18" t="str">
        <f t="shared" si="8"/>
        <v>-</v>
      </c>
      <c r="K678" s="27" t="str">
        <f t="shared" ref="K678:L678" si="688">IF(A678="","",WEEKDAY(B678,2))</f>
        <v/>
      </c>
      <c r="L678" s="27" t="str">
        <f t="shared" si="688"/>
        <v/>
      </c>
      <c r="M678" s="20">
        <f t="shared" si="10"/>
        <v>0</v>
      </c>
      <c r="N678" s="20">
        <f t="shared" si="14"/>
        <v>0</v>
      </c>
      <c r="O678" s="21" t="str">
        <f>IF(A678="","",IF(G678&gt;=asetukset!$B$3,G678-asetukset!$B$3,IF(AND(G678-E678&lt;=asetukset!$B$4,E678&gt;=asetukset!$B$3),1-E678,IF(AND(G678-E678&lt;=asetukset!$B$4,E678&lt;=asetukset!$B$3),asetukset!$B$6,0))))</f>
        <v/>
      </c>
      <c r="P678" s="20">
        <f>IF(F678&gt;D678,G678-asetukset!$B$5,IF(AND(D678=F678,E678&lt;=asetukset!$B$6),G678-E678,0))</f>
        <v>0</v>
      </c>
      <c r="Q678" s="19" t="str">
        <f>IF(and(K678=6,E678&gt;asetukset!$B$7),"", IF(and(K678&lt;&gt;6,L678=6,G678&lt;asetukset!$B$7),G678,IF(K678=6,asetukset!$B$7-E678,IF(K678=6,asetukset!$B$7-E678,IF(K678=6,asetukset!$B$7-E678,"")))))</f>
        <v/>
      </c>
      <c r="R678" s="19" t="str">
        <f t="shared" si="11"/>
        <v/>
      </c>
      <c r="S678" s="19" t="str">
        <f t="shared" si="12"/>
        <v/>
      </c>
      <c r="T678" s="21" t="str">
        <f>IF(A678="","",IF(SUMIFS($M$2:M678,$I$2:I678,I678,$A$2:A678,A678)&lt;=asetukset!$B$2,"",SUMIFS($M$2:M678,$I$2:I678,I678,$A$2:A678,A678)-asetukset!$B$2))</f>
        <v/>
      </c>
    </row>
    <row r="679">
      <c r="A679" s="32"/>
      <c r="B679" s="26"/>
      <c r="C679" s="26"/>
      <c r="D679" s="15">
        <f t="shared" si="2"/>
        <v>0</v>
      </c>
      <c r="E679" s="15">
        <f t="shared" si="3"/>
        <v>0</v>
      </c>
      <c r="F679" s="15">
        <f t="shared" si="4"/>
        <v>0</v>
      </c>
      <c r="G679" s="15">
        <f t="shared" si="5"/>
        <v>0</v>
      </c>
      <c r="H679" s="18" t="str">
        <f t="shared" si="6"/>
        <v/>
      </c>
      <c r="I679" s="18" t="str">
        <f t="shared" si="7"/>
        <v/>
      </c>
      <c r="J679" s="18" t="str">
        <f t="shared" si="8"/>
        <v>-</v>
      </c>
      <c r="K679" s="27" t="str">
        <f t="shared" ref="K679:L679" si="689">IF(A679="","",WEEKDAY(B679,2))</f>
        <v/>
      </c>
      <c r="L679" s="27" t="str">
        <f t="shared" si="689"/>
        <v/>
      </c>
      <c r="M679" s="20">
        <f t="shared" si="10"/>
        <v>0</v>
      </c>
      <c r="N679" s="20">
        <f t="shared" si="14"/>
        <v>0</v>
      </c>
      <c r="O679" s="21" t="str">
        <f>IF(A679="","",IF(G679&gt;=asetukset!$B$3,G679-asetukset!$B$3,IF(AND(G679-E679&lt;=asetukset!$B$4,E679&gt;=asetukset!$B$3),1-E679,IF(AND(G679-E679&lt;=asetukset!$B$4,E679&lt;=asetukset!$B$3),asetukset!$B$6,0))))</f>
        <v/>
      </c>
      <c r="P679" s="20">
        <f>IF(F679&gt;D679,G679-asetukset!$B$5,IF(AND(D679=F679,E679&lt;=asetukset!$B$6),G679-E679,0))</f>
        <v>0</v>
      </c>
      <c r="Q679" s="19" t="str">
        <f>IF(and(K679=6,E679&gt;asetukset!$B$7),"", IF(and(K679&lt;&gt;6,L679=6,G679&lt;asetukset!$B$7),G679,IF(K679=6,asetukset!$B$7-E679,IF(K679=6,asetukset!$B$7-E679,IF(K679=6,asetukset!$B$7-E679,"")))))</f>
        <v/>
      </c>
      <c r="R679" s="19" t="str">
        <f t="shared" si="11"/>
        <v/>
      </c>
      <c r="S679" s="19" t="str">
        <f t="shared" si="12"/>
        <v/>
      </c>
      <c r="T679" s="21" t="str">
        <f>IF(A679="","",IF(SUMIFS($M$2:M679,$I$2:I679,I679,$A$2:A679,A679)&lt;=asetukset!$B$2,"",SUMIFS($M$2:M679,$I$2:I679,I679,$A$2:A679,A679)-asetukset!$B$2))</f>
        <v/>
      </c>
    </row>
    <row r="680">
      <c r="A680" s="32"/>
      <c r="B680" s="26"/>
      <c r="C680" s="26"/>
      <c r="D680" s="15">
        <f t="shared" si="2"/>
        <v>0</v>
      </c>
      <c r="E680" s="15">
        <f t="shared" si="3"/>
        <v>0</v>
      </c>
      <c r="F680" s="15">
        <f t="shared" si="4"/>
        <v>0</v>
      </c>
      <c r="G680" s="15">
        <f t="shared" si="5"/>
        <v>0</v>
      </c>
      <c r="H680" s="18" t="str">
        <f t="shared" si="6"/>
        <v/>
      </c>
      <c r="I680" s="18" t="str">
        <f t="shared" si="7"/>
        <v/>
      </c>
      <c r="J680" s="18" t="str">
        <f t="shared" si="8"/>
        <v>-</v>
      </c>
      <c r="K680" s="27" t="str">
        <f t="shared" ref="K680:L680" si="690">IF(A680="","",WEEKDAY(B680,2))</f>
        <v/>
      </c>
      <c r="L680" s="27" t="str">
        <f t="shared" si="690"/>
        <v/>
      </c>
      <c r="M680" s="20">
        <f t="shared" si="10"/>
        <v>0</v>
      </c>
      <c r="N680" s="20">
        <f t="shared" si="14"/>
        <v>0</v>
      </c>
      <c r="O680" s="21" t="str">
        <f>IF(A680="","",IF(G680&gt;=asetukset!$B$3,G680-asetukset!$B$3,IF(AND(G680-E680&lt;=asetukset!$B$4,E680&gt;=asetukset!$B$3),1-E680,IF(AND(G680-E680&lt;=asetukset!$B$4,E680&lt;=asetukset!$B$3),asetukset!$B$6,0))))</f>
        <v/>
      </c>
      <c r="P680" s="20">
        <f>IF(F680&gt;D680,G680-asetukset!$B$5,IF(AND(D680=F680,E680&lt;=asetukset!$B$6),G680-E680,0))</f>
        <v>0</v>
      </c>
      <c r="Q680" s="19" t="str">
        <f>IF(and(K680=6,E680&gt;asetukset!$B$7),"", IF(and(K680&lt;&gt;6,L680=6,G680&lt;asetukset!$B$7),G680,IF(K680=6,asetukset!$B$7-E680,IF(K680=6,asetukset!$B$7-E680,IF(K680=6,asetukset!$B$7-E680,"")))))</f>
        <v/>
      </c>
      <c r="R680" s="19" t="str">
        <f t="shared" si="11"/>
        <v/>
      </c>
      <c r="S680" s="19" t="str">
        <f t="shared" si="12"/>
        <v/>
      </c>
      <c r="T680" s="21" t="str">
        <f>IF(A680="","",IF(SUMIFS($M$2:M680,$I$2:I680,I680,$A$2:A680,A680)&lt;=asetukset!$B$2,"",SUMIFS($M$2:M680,$I$2:I680,I680,$A$2:A680,A680)-asetukset!$B$2))</f>
        <v/>
      </c>
    </row>
    <row r="681">
      <c r="A681" s="32"/>
      <c r="B681" s="26"/>
      <c r="C681" s="26"/>
      <c r="D681" s="15">
        <f t="shared" si="2"/>
        <v>0</v>
      </c>
      <c r="E681" s="15">
        <f t="shared" si="3"/>
        <v>0</v>
      </c>
      <c r="F681" s="15">
        <f t="shared" si="4"/>
        <v>0</v>
      </c>
      <c r="G681" s="15">
        <f t="shared" si="5"/>
        <v>0</v>
      </c>
      <c r="H681" s="18" t="str">
        <f t="shared" si="6"/>
        <v/>
      </c>
      <c r="I681" s="18" t="str">
        <f t="shared" si="7"/>
        <v/>
      </c>
      <c r="J681" s="18" t="str">
        <f t="shared" si="8"/>
        <v>-</v>
      </c>
      <c r="K681" s="27" t="str">
        <f t="shared" ref="K681:L681" si="691">IF(A681="","",WEEKDAY(B681,2))</f>
        <v/>
      </c>
      <c r="L681" s="27" t="str">
        <f t="shared" si="691"/>
        <v/>
      </c>
      <c r="M681" s="20">
        <f t="shared" si="10"/>
        <v>0</v>
      </c>
      <c r="N681" s="20">
        <f t="shared" si="14"/>
        <v>0</v>
      </c>
      <c r="O681" s="21" t="str">
        <f>IF(A681="","",IF(G681&gt;=asetukset!$B$3,G681-asetukset!$B$3,IF(AND(G681-E681&lt;=asetukset!$B$4,E681&gt;=asetukset!$B$3),1-E681,IF(AND(G681-E681&lt;=asetukset!$B$4,E681&lt;=asetukset!$B$3),asetukset!$B$6,0))))</f>
        <v/>
      </c>
      <c r="P681" s="20">
        <f>IF(F681&gt;D681,G681-asetukset!$B$5,IF(AND(D681=F681,E681&lt;=asetukset!$B$6),G681-E681,0))</f>
        <v>0</v>
      </c>
      <c r="Q681" s="19" t="str">
        <f>IF(and(K681=6,E681&gt;asetukset!$B$7),"", IF(and(K681&lt;&gt;6,L681=6,G681&lt;asetukset!$B$7),G681,IF(K681=6,asetukset!$B$7-E681,IF(K681=6,asetukset!$B$7-E681,IF(K681=6,asetukset!$B$7-E681,"")))))</f>
        <v/>
      </c>
      <c r="R681" s="19" t="str">
        <f t="shared" si="11"/>
        <v/>
      </c>
      <c r="S681" s="19" t="str">
        <f t="shared" si="12"/>
        <v/>
      </c>
      <c r="T681" s="21" t="str">
        <f>IF(A681="","",IF(SUMIFS($M$2:M681,$I$2:I681,I681,$A$2:A681,A681)&lt;=asetukset!$B$2,"",SUMIFS($M$2:M681,$I$2:I681,I681,$A$2:A681,A681)-asetukset!$B$2))</f>
        <v/>
      </c>
    </row>
    <row r="682">
      <c r="A682" s="32"/>
      <c r="B682" s="26"/>
      <c r="C682" s="26"/>
      <c r="D682" s="15">
        <f t="shared" si="2"/>
        <v>0</v>
      </c>
      <c r="E682" s="15">
        <f t="shared" si="3"/>
        <v>0</v>
      </c>
      <c r="F682" s="15">
        <f t="shared" si="4"/>
        <v>0</v>
      </c>
      <c r="G682" s="15">
        <f t="shared" si="5"/>
        <v>0</v>
      </c>
      <c r="H682" s="18" t="str">
        <f t="shared" si="6"/>
        <v/>
      </c>
      <c r="I682" s="18" t="str">
        <f t="shared" si="7"/>
        <v/>
      </c>
      <c r="J682" s="18" t="str">
        <f t="shared" si="8"/>
        <v>-</v>
      </c>
      <c r="K682" s="27" t="str">
        <f t="shared" ref="K682:L682" si="692">IF(A682="","",WEEKDAY(B682,2))</f>
        <v/>
      </c>
      <c r="L682" s="27" t="str">
        <f t="shared" si="692"/>
        <v/>
      </c>
      <c r="M682" s="20">
        <f t="shared" si="10"/>
        <v>0</v>
      </c>
      <c r="N682" s="20">
        <f t="shared" si="14"/>
        <v>0</v>
      </c>
      <c r="O682" s="21" t="str">
        <f>IF(A682="","",IF(G682&gt;=asetukset!$B$3,G682-asetukset!$B$3,IF(AND(G682-E682&lt;=asetukset!$B$4,E682&gt;=asetukset!$B$3),1-E682,IF(AND(G682-E682&lt;=asetukset!$B$4,E682&lt;=asetukset!$B$3),asetukset!$B$6,0))))</f>
        <v/>
      </c>
      <c r="P682" s="20">
        <f>IF(F682&gt;D682,G682-asetukset!$B$5,IF(AND(D682=F682,E682&lt;=asetukset!$B$6),G682-E682,0))</f>
        <v>0</v>
      </c>
      <c r="Q682" s="19" t="str">
        <f>IF(and(K682=6,E682&gt;asetukset!$B$7),"", IF(and(K682&lt;&gt;6,L682=6,G682&lt;asetukset!$B$7),G682,IF(K682=6,asetukset!$B$7-E682,IF(K682=6,asetukset!$B$7-E682,IF(K682=6,asetukset!$B$7-E682,"")))))</f>
        <v/>
      </c>
      <c r="R682" s="19" t="str">
        <f t="shared" si="11"/>
        <v/>
      </c>
      <c r="S682" s="19" t="str">
        <f t="shared" si="12"/>
        <v/>
      </c>
      <c r="T682" s="21" t="str">
        <f>IF(A682="","",IF(SUMIFS($M$2:M682,$I$2:I682,I682,$A$2:A682,A682)&lt;=asetukset!$B$2,"",SUMIFS($M$2:M682,$I$2:I682,I682,$A$2:A682,A682)-asetukset!$B$2))</f>
        <v/>
      </c>
    </row>
    <row r="683">
      <c r="A683" s="32"/>
      <c r="B683" s="26"/>
      <c r="C683" s="26"/>
      <c r="D683" s="15">
        <f t="shared" si="2"/>
        <v>0</v>
      </c>
      <c r="E683" s="15">
        <f t="shared" si="3"/>
        <v>0</v>
      </c>
      <c r="F683" s="15">
        <f t="shared" si="4"/>
        <v>0</v>
      </c>
      <c r="G683" s="15">
        <f t="shared" si="5"/>
        <v>0</v>
      </c>
      <c r="H683" s="18" t="str">
        <f t="shared" si="6"/>
        <v/>
      </c>
      <c r="I683" s="18" t="str">
        <f t="shared" si="7"/>
        <v/>
      </c>
      <c r="J683" s="18" t="str">
        <f t="shared" si="8"/>
        <v>-</v>
      </c>
      <c r="K683" s="27" t="str">
        <f t="shared" ref="K683:L683" si="693">IF(A683="","",WEEKDAY(B683,2))</f>
        <v/>
      </c>
      <c r="L683" s="27" t="str">
        <f t="shared" si="693"/>
        <v/>
      </c>
      <c r="M683" s="20">
        <f t="shared" si="10"/>
        <v>0</v>
      </c>
      <c r="N683" s="20">
        <f t="shared" si="14"/>
        <v>0</v>
      </c>
      <c r="O683" s="21" t="str">
        <f>IF(A683="","",IF(G683&gt;=asetukset!$B$3,G683-asetukset!$B$3,IF(AND(G683-E683&lt;=asetukset!$B$4,E683&gt;=asetukset!$B$3),1-E683,IF(AND(G683-E683&lt;=asetukset!$B$4,E683&lt;=asetukset!$B$3),asetukset!$B$6,0))))</f>
        <v/>
      </c>
      <c r="P683" s="20">
        <f>IF(F683&gt;D683,G683-asetukset!$B$5,IF(AND(D683=F683,E683&lt;=asetukset!$B$6),G683-E683,0))</f>
        <v>0</v>
      </c>
      <c r="Q683" s="19" t="str">
        <f>IF(and(K683=6,E683&gt;asetukset!$B$7),"", IF(and(K683&lt;&gt;6,L683=6,G683&lt;asetukset!$B$7),G683,IF(K683=6,asetukset!$B$7-E683,IF(K683=6,asetukset!$B$7-E683,IF(K683=6,asetukset!$B$7-E683,"")))))</f>
        <v/>
      </c>
      <c r="R683" s="19" t="str">
        <f t="shared" si="11"/>
        <v/>
      </c>
      <c r="S683" s="19" t="str">
        <f t="shared" si="12"/>
        <v/>
      </c>
      <c r="T683" s="21" t="str">
        <f>IF(A683="","",IF(SUMIFS($M$2:M683,$I$2:I683,I683,$A$2:A683,A683)&lt;=asetukset!$B$2,"",SUMIFS($M$2:M683,$I$2:I683,I683,$A$2:A683,A683)-asetukset!$B$2))</f>
        <v/>
      </c>
    </row>
    <row r="684">
      <c r="A684" s="32"/>
      <c r="B684" s="26"/>
      <c r="C684" s="26"/>
      <c r="D684" s="15">
        <f t="shared" si="2"/>
        <v>0</v>
      </c>
      <c r="E684" s="15">
        <f t="shared" si="3"/>
        <v>0</v>
      </c>
      <c r="F684" s="15">
        <f t="shared" si="4"/>
        <v>0</v>
      </c>
      <c r="G684" s="15">
        <f t="shared" si="5"/>
        <v>0</v>
      </c>
      <c r="H684" s="18" t="str">
        <f t="shared" si="6"/>
        <v/>
      </c>
      <c r="I684" s="18" t="str">
        <f t="shared" si="7"/>
        <v/>
      </c>
      <c r="J684" s="18" t="str">
        <f t="shared" si="8"/>
        <v>-</v>
      </c>
      <c r="K684" s="27" t="str">
        <f t="shared" ref="K684:L684" si="694">IF(A684="","",WEEKDAY(B684,2))</f>
        <v/>
      </c>
      <c r="L684" s="27" t="str">
        <f t="shared" si="694"/>
        <v/>
      </c>
      <c r="M684" s="20">
        <f t="shared" si="10"/>
        <v>0</v>
      </c>
      <c r="N684" s="20">
        <f t="shared" si="14"/>
        <v>0</v>
      </c>
      <c r="O684" s="21" t="str">
        <f>IF(A684="","",IF(G684&gt;=asetukset!$B$3,G684-asetukset!$B$3,IF(AND(G684-E684&lt;=asetukset!$B$4,E684&gt;=asetukset!$B$3),1-E684,IF(AND(G684-E684&lt;=asetukset!$B$4,E684&lt;=asetukset!$B$3),asetukset!$B$6,0))))</f>
        <v/>
      </c>
      <c r="P684" s="20">
        <f>IF(F684&gt;D684,G684-asetukset!$B$5,IF(AND(D684=F684,E684&lt;=asetukset!$B$6),G684-E684,0))</f>
        <v>0</v>
      </c>
      <c r="Q684" s="19" t="str">
        <f>IF(and(K684=6,E684&gt;asetukset!$B$7),"", IF(and(K684&lt;&gt;6,L684=6,G684&lt;asetukset!$B$7),G684,IF(K684=6,asetukset!$B$7-E684,IF(K684=6,asetukset!$B$7-E684,IF(K684=6,asetukset!$B$7-E684,"")))))</f>
        <v/>
      </c>
      <c r="R684" s="19" t="str">
        <f t="shared" si="11"/>
        <v/>
      </c>
      <c r="S684" s="19" t="str">
        <f t="shared" si="12"/>
        <v/>
      </c>
      <c r="T684" s="21" t="str">
        <f>IF(A684="","",IF(SUMIFS($M$2:M684,$I$2:I684,I684,$A$2:A684,A684)&lt;=asetukset!$B$2,"",SUMIFS($M$2:M684,$I$2:I684,I684,$A$2:A684,A684)-asetukset!$B$2))</f>
        <v/>
      </c>
    </row>
    <row r="685">
      <c r="A685" s="32"/>
      <c r="B685" s="26"/>
      <c r="C685" s="26"/>
      <c r="D685" s="15">
        <f t="shared" si="2"/>
        <v>0</v>
      </c>
      <c r="E685" s="15">
        <f t="shared" si="3"/>
        <v>0</v>
      </c>
      <c r="F685" s="15">
        <f t="shared" si="4"/>
        <v>0</v>
      </c>
      <c r="G685" s="15">
        <f t="shared" si="5"/>
        <v>0</v>
      </c>
      <c r="H685" s="18" t="str">
        <f t="shared" si="6"/>
        <v/>
      </c>
      <c r="I685" s="18" t="str">
        <f t="shared" si="7"/>
        <v/>
      </c>
      <c r="J685" s="18" t="str">
        <f t="shared" si="8"/>
        <v>-</v>
      </c>
      <c r="K685" s="27" t="str">
        <f t="shared" ref="K685:L685" si="695">IF(A685="","",WEEKDAY(B685,2))</f>
        <v/>
      </c>
      <c r="L685" s="27" t="str">
        <f t="shared" si="695"/>
        <v/>
      </c>
      <c r="M685" s="20">
        <f t="shared" si="10"/>
        <v>0</v>
      </c>
      <c r="N685" s="20">
        <f t="shared" si="14"/>
        <v>0</v>
      </c>
      <c r="O685" s="21" t="str">
        <f>IF(A685="","",IF(G685&gt;=asetukset!$B$3,G685-asetukset!$B$3,IF(AND(G685-E685&lt;=asetukset!$B$4,E685&gt;=asetukset!$B$3),1-E685,IF(AND(G685-E685&lt;=asetukset!$B$4,E685&lt;=asetukset!$B$3),asetukset!$B$6,0))))</f>
        <v/>
      </c>
      <c r="P685" s="20">
        <f>IF(F685&gt;D685,G685-asetukset!$B$5,IF(AND(D685=F685,E685&lt;=asetukset!$B$6),G685-E685,0))</f>
        <v>0</v>
      </c>
      <c r="Q685" s="19" t="str">
        <f>IF(and(K685=6,E685&gt;asetukset!$B$7),"", IF(and(K685&lt;&gt;6,L685=6,G685&lt;asetukset!$B$7),G685,IF(K685=6,asetukset!$B$7-E685,IF(K685=6,asetukset!$B$7-E685,IF(K685=6,asetukset!$B$7-E685,"")))))</f>
        <v/>
      </c>
      <c r="R685" s="19" t="str">
        <f t="shared" si="11"/>
        <v/>
      </c>
      <c r="S685" s="19" t="str">
        <f t="shared" si="12"/>
        <v/>
      </c>
      <c r="T685" s="21" t="str">
        <f>IF(A685="","",IF(SUMIFS($M$2:M685,$I$2:I685,I685,$A$2:A685,A685)&lt;=asetukset!$B$2,"",SUMIFS($M$2:M685,$I$2:I685,I685,$A$2:A685,A685)-asetukset!$B$2))</f>
        <v/>
      </c>
    </row>
    <row r="686">
      <c r="A686" s="32"/>
      <c r="B686" s="26"/>
      <c r="C686" s="26"/>
      <c r="D686" s="15">
        <f t="shared" si="2"/>
        <v>0</v>
      </c>
      <c r="E686" s="15">
        <f t="shared" si="3"/>
        <v>0</v>
      </c>
      <c r="F686" s="15">
        <f t="shared" si="4"/>
        <v>0</v>
      </c>
      <c r="G686" s="15">
        <f t="shared" si="5"/>
        <v>0</v>
      </c>
      <c r="H686" s="18" t="str">
        <f t="shared" si="6"/>
        <v/>
      </c>
      <c r="I686" s="18" t="str">
        <f t="shared" si="7"/>
        <v/>
      </c>
      <c r="J686" s="18" t="str">
        <f t="shared" si="8"/>
        <v>-</v>
      </c>
      <c r="K686" s="27" t="str">
        <f t="shared" ref="K686:L686" si="696">IF(A686="","",WEEKDAY(B686,2))</f>
        <v/>
      </c>
      <c r="L686" s="27" t="str">
        <f t="shared" si="696"/>
        <v/>
      </c>
      <c r="M686" s="20">
        <f t="shared" si="10"/>
        <v>0</v>
      </c>
      <c r="N686" s="20">
        <f t="shared" si="14"/>
        <v>0</v>
      </c>
      <c r="O686" s="21" t="str">
        <f>IF(A686="","",IF(G686&gt;=asetukset!$B$3,G686-asetukset!$B$3,IF(AND(G686-E686&lt;=asetukset!$B$4,E686&gt;=asetukset!$B$3),1-E686,IF(AND(G686-E686&lt;=asetukset!$B$4,E686&lt;=asetukset!$B$3),asetukset!$B$6,0))))</f>
        <v/>
      </c>
      <c r="P686" s="20">
        <f>IF(F686&gt;D686,G686-asetukset!$B$5,IF(AND(D686=F686,E686&lt;=asetukset!$B$6),G686-E686,0))</f>
        <v>0</v>
      </c>
      <c r="Q686" s="19" t="str">
        <f>IF(and(K686=6,E686&gt;asetukset!$B$7),"", IF(and(K686&lt;&gt;6,L686=6,G686&lt;asetukset!$B$7),G686,IF(K686=6,asetukset!$B$7-E686,IF(K686=6,asetukset!$B$7-E686,IF(K686=6,asetukset!$B$7-E686,"")))))</f>
        <v/>
      </c>
      <c r="R686" s="19" t="str">
        <f t="shared" si="11"/>
        <v/>
      </c>
      <c r="S686" s="19" t="str">
        <f t="shared" si="12"/>
        <v/>
      </c>
      <c r="T686" s="21" t="str">
        <f>IF(A686="","",IF(SUMIFS($M$2:M686,$I$2:I686,I686,$A$2:A686,A686)&lt;=asetukset!$B$2,"",SUMIFS($M$2:M686,$I$2:I686,I686,$A$2:A686,A686)-asetukset!$B$2))</f>
        <v/>
      </c>
    </row>
    <row r="687">
      <c r="A687" s="32"/>
      <c r="B687" s="26"/>
      <c r="C687" s="26"/>
      <c r="D687" s="15">
        <f t="shared" si="2"/>
        <v>0</v>
      </c>
      <c r="E687" s="15">
        <f t="shared" si="3"/>
        <v>0</v>
      </c>
      <c r="F687" s="15">
        <f t="shared" si="4"/>
        <v>0</v>
      </c>
      <c r="G687" s="15">
        <f t="shared" si="5"/>
        <v>0</v>
      </c>
      <c r="H687" s="18" t="str">
        <f t="shared" si="6"/>
        <v/>
      </c>
      <c r="I687" s="18" t="str">
        <f t="shared" si="7"/>
        <v/>
      </c>
      <c r="J687" s="18" t="str">
        <f t="shared" si="8"/>
        <v>-</v>
      </c>
      <c r="K687" s="27" t="str">
        <f t="shared" ref="K687:L687" si="697">IF(A687="","",WEEKDAY(B687,2))</f>
        <v/>
      </c>
      <c r="L687" s="27" t="str">
        <f t="shared" si="697"/>
        <v/>
      </c>
      <c r="M687" s="20">
        <f t="shared" si="10"/>
        <v>0</v>
      </c>
      <c r="N687" s="20">
        <f t="shared" si="14"/>
        <v>0</v>
      </c>
      <c r="O687" s="21" t="str">
        <f>IF(A687="","",IF(G687&gt;=asetukset!$B$3,G687-asetukset!$B$3,IF(AND(G687-E687&lt;=asetukset!$B$4,E687&gt;=asetukset!$B$3),1-E687,IF(AND(G687-E687&lt;=asetukset!$B$4,E687&lt;=asetukset!$B$3),asetukset!$B$6,0))))</f>
        <v/>
      </c>
      <c r="P687" s="20">
        <f>IF(F687&gt;D687,G687-asetukset!$B$5,IF(AND(D687=F687,E687&lt;=asetukset!$B$6),G687-E687,0))</f>
        <v>0</v>
      </c>
      <c r="Q687" s="19" t="str">
        <f>IF(and(K687=6,E687&gt;asetukset!$B$7),"", IF(and(K687&lt;&gt;6,L687=6,G687&lt;asetukset!$B$7),G687,IF(K687=6,asetukset!$B$7-E687,IF(K687=6,asetukset!$B$7-E687,IF(K687=6,asetukset!$B$7-E687,"")))))</f>
        <v/>
      </c>
      <c r="R687" s="19" t="str">
        <f t="shared" si="11"/>
        <v/>
      </c>
      <c r="S687" s="19" t="str">
        <f t="shared" si="12"/>
        <v/>
      </c>
      <c r="T687" s="21" t="str">
        <f>IF(A687="","",IF(SUMIFS($M$2:M687,$I$2:I687,I687,$A$2:A687,A687)&lt;=asetukset!$B$2,"",SUMIFS($M$2:M687,$I$2:I687,I687,$A$2:A687,A687)-asetukset!$B$2))</f>
        <v/>
      </c>
    </row>
    <row r="688">
      <c r="A688" s="32"/>
      <c r="B688" s="26"/>
      <c r="C688" s="26"/>
      <c r="D688" s="15">
        <f t="shared" si="2"/>
        <v>0</v>
      </c>
      <c r="E688" s="15">
        <f t="shared" si="3"/>
        <v>0</v>
      </c>
      <c r="F688" s="15">
        <f t="shared" si="4"/>
        <v>0</v>
      </c>
      <c r="G688" s="15">
        <f t="shared" si="5"/>
        <v>0</v>
      </c>
      <c r="H688" s="18" t="str">
        <f t="shared" si="6"/>
        <v/>
      </c>
      <c r="I688" s="18" t="str">
        <f t="shared" si="7"/>
        <v/>
      </c>
      <c r="J688" s="18" t="str">
        <f t="shared" si="8"/>
        <v>-</v>
      </c>
      <c r="K688" s="27" t="str">
        <f t="shared" ref="K688:L688" si="698">IF(A688="","",WEEKDAY(B688,2))</f>
        <v/>
      </c>
      <c r="L688" s="27" t="str">
        <f t="shared" si="698"/>
        <v/>
      </c>
      <c r="M688" s="20">
        <f t="shared" si="10"/>
        <v>0</v>
      </c>
      <c r="N688" s="20">
        <f t="shared" si="14"/>
        <v>0</v>
      </c>
      <c r="O688" s="21" t="str">
        <f>IF(A688="","",IF(G688&gt;=asetukset!$B$3,G688-asetukset!$B$3,IF(AND(G688-E688&lt;=asetukset!$B$4,E688&gt;=asetukset!$B$3),1-E688,IF(AND(G688-E688&lt;=asetukset!$B$4,E688&lt;=asetukset!$B$3),asetukset!$B$6,0))))</f>
        <v/>
      </c>
      <c r="P688" s="20">
        <f>IF(F688&gt;D688,G688-asetukset!$B$5,IF(AND(D688=F688,E688&lt;=asetukset!$B$6),G688-E688,0))</f>
        <v>0</v>
      </c>
      <c r="Q688" s="19" t="str">
        <f>IF(and(K688=6,E688&gt;asetukset!$B$7),"", IF(and(K688&lt;&gt;6,L688=6,G688&lt;asetukset!$B$7),G688,IF(K688=6,asetukset!$B$7-E688,IF(K688=6,asetukset!$B$7-E688,IF(K688=6,asetukset!$B$7-E688,"")))))</f>
        <v/>
      </c>
      <c r="R688" s="19" t="str">
        <f t="shared" si="11"/>
        <v/>
      </c>
      <c r="S688" s="19" t="str">
        <f t="shared" si="12"/>
        <v/>
      </c>
      <c r="T688" s="21" t="str">
        <f>IF(A688="","",IF(SUMIFS($M$2:M688,$I$2:I688,I688,$A$2:A688,A688)&lt;=asetukset!$B$2,"",SUMIFS($M$2:M688,$I$2:I688,I688,$A$2:A688,A688)-asetukset!$B$2))</f>
        <v/>
      </c>
    </row>
    <row r="689">
      <c r="A689" s="32"/>
      <c r="B689" s="26"/>
      <c r="C689" s="26"/>
      <c r="D689" s="15">
        <f t="shared" si="2"/>
        <v>0</v>
      </c>
      <c r="E689" s="15">
        <f t="shared" si="3"/>
        <v>0</v>
      </c>
      <c r="F689" s="15">
        <f t="shared" si="4"/>
        <v>0</v>
      </c>
      <c r="G689" s="15">
        <f t="shared" si="5"/>
        <v>0</v>
      </c>
      <c r="H689" s="18" t="str">
        <f t="shared" si="6"/>
        <v/>
      </c>
      <c r="I689" s="18" t="str">
        <f t="shared" si="7"/>
        <v/>
      </c>
      <c r="J689" s="18" t="str">
        <f t="shared" si="8"/>
        <v>-</v>
      </c>
      <c r="K689" s="27" t="str">
        <f t="shared" ref="K689:L689" si="699">IF(A689="","",WEEKDAY(B689,2))</f>
        <v/>
      </c>
      <c r="L689" s="27" t="str">
        <f t="shared" si="699"/>
        <v/>
      </c>
      <c r="M689" s="20">
        <f t="shared" si="10"/>
        <v>0</v>
      </c>
      <c r="N689" s="20">
        <f t="shared" si="14"/>
        <v>0</v>
      </c>
      <c r="O689" s="21" t="str">
        <f>IF(A689="","",IF(G689&gt;=asetukset!$B$3,G689-asetukset!$B$3,IF(AND(G689-E689&lt;=asetukset!$B$4,E689&gt;=asetukset!$B$3),1-E689,IF(AND(G689-E689&lt;=asetukset!$B$4,E689&lt;=asetukset!$B$3),asetukset!$B$6,0))))</f>
        <v/>
      </c>
      <c r="P689" s="20">
        <f>IF(F689&gt;D689,G689-asetukset!$B$5,IF(AND(D689=F689,E689&lt;=asetukset!$B$6),G689-E689,0))</f>
        <v>0</v>
      </c>
      <c r="Q689" s="19" t="str">
        <f>IF(and(K689=6,E689&gt;asetukset!$B$7),"", IF(and(K689&lt;&gt;6,L689=6,G689&lt;asetukset!$B$7),G689,IF(K689=6,asetukset!$B$7-E689,IF(K689=6,asetukset!$B$7-E689,IF(K689=6,asetukset!$B$7-E689,"")))))</f>
        <v/>
      </c>
      <c r="R689" s="19" t="str">
        <f t="shared" si="11"/>
        <v/>
      </c>
      <c r="S689" s="19" t="str">
        <f t="shared" si="12"/>
        <v/>
      </c>
      <c r="T689" s="21" t="str">
        <f>IF(A689="","",IF(SUMIFS($M$2:M689,$I$2:I689,I689,$A$2:A689,A689)&lt;=asetukset!$B$2,"",SUMIFS($M$2:M689,$I$2:I689,I689,$A$2:A689,A689)-asetukset!$B$2))</f>
        <v/>
      </c>
    </row>
    <row r="690">
      <c r="A690" s="32"/>
      <c r="B690" s="26"/>
      <c r="C690" s="26"/>
      <c r="D690" s="15">
        <f t="shared" si="2"/>
        <v>0</v>
      </c>
      <c r="E690" s="15">
        <f t="shared" si="3"/>
        <v>0</v>
      </c>
      <c r="F690" s="15">
        <f t="shared" si="4"/>
        <v>0</v>
      </c>
      <c r="G690" s="15">
        <f t="shared" si="5"/>
        <v>0</v>
      </c>
      <c r="H690" s="18" t="str">
        <f t="shared" si="6"/>
        <v/>
      </c>
      <c r="I690" s="18" t="str">
        <f t="shared" si="7"/>
        <v/>
      </c>
      <c r="J690" s="18" t="str">
        <f t="shared" si="8"/>
        <v>-</v>
      </c>
      <c r="K690" s="27" t="str">
        <f t="shared" ref="K690:L690" si="700">IF(A690="","",WEEKDAY(B690,2))</f>
        <v/>
      </c>
      <c r="L690" s="27" t="str">
        <f t="shared" si="700"/>
        <v/>
      </c>
      <c r="M690" s="20">
        <f t="shared" si="10"/>
        <v>0</v>
      </c>
      <c r="N690" s="20">
        <f t="shared" si="14"/>
        <v>0</v>
      </c>
      <c r="O690" s="21" t="str">
        <f>IF(A690="","",IF(G690&gt;=asetukset!$B$3,G690-asetukset!$B$3,IF(AND(G690-E690&lt;=asetukset!$B$4,E690&gt;=asetukset!$B$3),1-E690,IF(AND(G690-E690&lt;=asetukset!$B$4,E690&lt;=asetukset!$B$3),asetukset!$B$6,0))))</f>
        <v/>
      </c>
      <c r="P690" s="20">
        <f>IF(F690&gt;D690,G690-asetukset!$B$5,IF(AND(D690=F690,E690&lt;=asetukset!$B$6),G690-E690,0))</f>
        <v>0</v>
      </c>
      <c r="Q690" s="19" t="str">
        <f>IF(and(K690=6,E690&gt;asetukset!$B$7),"", IF(and(K690&lt;&gt;6,L690=6,G690&lt;asetukset!$B$7),G690,IF(K690=6,asetukset!$B$7-E690,IF(K690=6,asetukset!$B$7-E690,IF(K690=6,asetukset!$B$7-E690,"")))))</f>
        <v/>
      </c>
      <c r="R690" s="19" t="str">
        <f t="shared" si="11"/>
        <v/>
      </c>
      <c r="S690" s="19" t="str">
        <f t="shared" si="12"/>
        <v/>
      </c>
      <c r="T690" s="21" t="str">
        <f>IF(A690="","",IF(SUMIFS($M$2:M690,$I$2:I690,I690,$A$2:A690,A690)&lt;=asetukset!$B$2,"",SUMIFS($M$2:M690,$I$2:I690,I690,$A$2:A690,A690)-asetukset!$B$2))</f>
        <v/>
      </c>
    </row>
    <row r="691">
      <c r="A691" s="32"/>
      <c r="B691" s="26"/>
      <c r="C691" s="26"/>
      <c r="D691" s="15">
        <f t="shared" si="2"/>
        <v>0</v>
      </c>
      <c r="E691" s="15">
        <f t="shared" si="3"/>
        <v>0</v>
      </c>
      <c r="F691" s="15">
        <f t="shared" si="4"/>
        <v>0</v>
      </c>
      <c r="G691" s="15">
        <f t="shared" si="5"/>
        <v>0</v>
      </c>
      <c r="H691" s="18" t="str">
        <f t="shared" si="6"/>
        <v/>
      </c>
      <c r="I691" s="18" t="str">
        <f t="shared" si="7"/>
        <v/>
      </c>
      <c r="J691" s="18" t="str">
        <f t="shared" si="8"/>
        <v>-</v>
      </c>
      <c r="K691" s="27" t="str">
        <f t="shared" ref="K691:L691" si="701">IF(A691="","",WEEKDAY(B691,2))</f>
        <v/>
      </c>
      <c r="L691" s="27" t="str">
        <f t="shared" si="701"/>
        <v/>
      </c>
      <c r="M691" s="20">
        <f t="shared" si="10"/>
        <v>0</v>
      </c>
      <c r="N691" s="20">
        <f t="shared" si="14"/>
        <v>0</v>
      </c>
      <c r="O691" s="21" t="str">
        <f>IF(A691="","",IF(G691&gt;=asetukset!$B$3,G691-asetukset!$B$3,IF(AND(G691-E691&lt;=asetukset!$B$4,E691&gt;=asetukset!$B$3),1-E691,IF(AND(G691-E691&lt;=asetukset!$B$4,E691&lt;=asetukset!$B$3),asetukset!$B$6,0))))</f>
        <v/>
      </c>
      <c r="P691" s="20">
        <f>IF(F691&gt;D691,G691-asetukset!$B$5,IF(AND(D691=F691,E691&lt;=asetukset!$B$6),G691-E691,0))</f>
        <v>0</v>
      </c>
      <c r="Q691" s="19" t="str">
        <f>IF(and(K691=6,E691&gt;asetukset!$B$7),"", IF(and(K691&lt;&gt;6,L691=6,G691&lt;asetukset!$B$7),G691,IF(K691=6,asetukset!$B$7-E691,IF(K691=6,asetukset!$B$7-E691,IF(K691=6,asetukset!$B$7-E691,"")))))</f>
        <v/>
      </c>
      <c r="R691" s="19" t="str">
        <f t="shared" si="11"/>
        <v/>
      </c>
      <c r="S691" s="19" t="str">
        <f t="shared" si="12"/>
        <v/>
      </c>
      <c r="T691" s="21" t="str">
        <f>IF(A691="","",IF(SUMIFS($M$2:M691,$I$2:I691,I691,$A$2:A691,A691)&lt;=asetukset!$B$2,"",SUMIFS($M$2:M691,$I$2:I691,I691,$A$2:A691,A691)-asetukset!$B$2))</f>
        <v/>
      </c>
    </row>
    <row r="692">
      <c r="A692" s="32"/>
      <c r="B692" s="26"/>
      <c r="C692" s="26"/>
      <c r="D692" s="15">
        <f t="shared" si="2"/>
        <v>0</v>
      </c>
      <c r="E692" s="15">
        <f t="shared" si="3"/>
        <v>0</v>
      </c>
      <c r="F692" s="15">
        <f t="shared" si="4"/>
        <v>0</v>
      </c>
      <c r="G692" s="15">
        <f t="shared" si="5"/>
        <v>0</v>
      </c>
      <c r="H692" s="18" t="str">
        <f t="shared" si="6"/>
        <v/>
      </c>
      <c r="I692" s="18" t="str">
        <f t="shared" si="7"/>
        <v/>
      </c>
      <c r="J692" s="18" t="str">
        <f t="shared" si="8"/>
        <v>-</v>
      </c>
      <c r="K692" s="27" t="str">
        <f t="shared" ref="K692:L692" si="702">IF(A692="","",WEEKDAY(B692,2))</f>
        <v/>
      </c>
      <c r="L692" s="27" t="str">
        <f t="shared" si="702"/>
        <v/>
      </c>
      <c r="M692" s="20">
        <f t="shared" si="10"/>
        <v>0</v>
      </c>
      <c r="N692" s="20">
        <f t="shared" si="14"/>
        <v>0</v>
      </c>
      <c r="O692" s="21" t="str">
        <f>IF(A692="","",IF(G692&gt;=asetukset!$B$3,G692-asetukset!$B$3,IF(AND(G692-E692&lt;=asetukset!$B$4,E692&gt;=asetukset!$B$3),1-E692,IF(AND(G692-E692&lt;=asetukset!$B$4,E692&lt;=asetukset!$B$3),asetukset!$B$6,0))))</f>
        <v/>
      </c>
      <c r="P692" s="20">
        <f>IF(F692&gt;D692,G692-asetukset!$B$5,IF(AND(D692=F692,E692&lt;=asetukset!$B$6),G692-E692,0))</f>
        <v>0</v>
      </c>
      <c r="Q692" s="19" t="str">
        <f>IF(and(K692=6,E692&gt;asetukset!$B$7),"", IF(and(K692&lt;&gt;6,L692=6,G692&lt;asetukset!$B$7),G692,IF(K692=6,asetukset!$B$7-E692,IF(K692=6,asetukset!$B$7-E692,IF(K692=6,asetukset!$B$7-E692,"")))))</f>
        <v/>
      </c>
      <c r="R692" s="19" t="str">
        <f t="shared" si="11"/>
        <v/>
      </c>
      <c r="S692" s="19" t="str">
        <f t="shared" si="12"/>
        <v/>
      </c>
      <c r="T692" s="21" t="str">
        <f>IF(A692="","",IF(SUMIFS($M$2:M692,$I$2:I692,I692,$A$2:A692,A692)&lt;=asetukset!$B$2,"",SUMIFS($M$2:M692,$I$2:I692,I692,$A$2:A692,A692)-asetukset!$B$2))</f>
        <v/>
      </c>
    </row>
    <row r="693">
      <c r="A693" s="32"/>
      <c r="B693" s="26"/>
      <c r="C693" s="26"/>
      <c r="D693" s="15">
        <f t="shared" si="2"/>
        <v>0</v>
      </c>
      <c r="E693" s="15">
        <f t="shared" si="3"/>
        <v>0</v>
      </c>
      <c r="F693" s="15">
        <f t="shared" si="4"/>
        <v>0</v>
      </c>
      <c r="G693" s="15">
        <f t="shared" si="5"/>
        <v>0</v>
      </c>
      <c r="H693" s="18" t="str">
        <f t="shared" si="6"/>
        <v/>
      </c>
      <c r="I693" s="18" t="str">
        <f t="shared" si="7"/>
        <v/>
      </c>
      <c r="J693" s="18" t="str">
        <f t="shared" si="8"/>
        <v>-</v>
      </c>
      <c r="K693" s="27" t="str">
        <f t="shared" ref="K693:L693" si="703">IF(A693="","",WEEKDAY(B693,2))</f>
        <v/>
      </c>
      <c r="L693" s="27" t="str">
        <f t="shared" si="703"/>
        <v/>
      </c>
      <c r="M693" s="20">
        <f t="shared" si="10"/>
        <v>0</v>
      </c>
      <c r="N693" s="20">
        <f t="shared" si="14"/>
        <v>0</v>
      </c>
      <c r="O693" s="21" t="str">
        <f>IF(A693="","",IF(G693&gt;=asetukset!$B$3,G693-asetukset!$B$3,IF(AND(G693-E693&lt;=asetukset!$B$4,E693&gt;=asetukset!$B$3),1-E693,IF(AND(G693-E693&lt;=asetukset!$B$4,E693&lt;=asetukset!$B$3),asetukset!$B$6,0))))</f>
        <v/>
      </c>
      <c r="P693" s="20">
        <f>IF(F693&gt;D693,G693-asetukset!$B$5,IF(AND(D693=F693,E693&lt;=asetukset!$B$6),G693-E693,0))</f>
        <v>0</v>
      </c>
      <c r="Q693" s="19" t="str">
        <f>IF(and(K693=6,E693&gt;asetukset!$B$7),"", IF(and(K693&lt;&gt;6,L693=6,G693&lt;asetukset!$B$7),G693,IF(K693=6,asetukset!$B$7-E693,IF(K693=6,asetukset!$B$7-E693,IF(K693=6,asetukset!$B$7-E693,"")))))</f>
        <v/>
      </c>
      <c r="R693" s="19" t="str">
        <f t="shared" si="11"/>
        <v/>
      </c>
      <c r="S693" s="19" t="str">
        <f t="shared" si="12"/>
        <v/>
      </c>
      <c r="T693" s="21" t="str">
        <f>IF(A693="","",IF(SUMIFS($M$2:M693,$I$2:I693,I693,$A$2:A693,A693)&lt;=asetukset!$B$2,"",SUMIFS($M$2:M693,$I$2:I693,I693,$A$2:A693,A693)-asetukset!$B$2))</f>
        <v/>
      </c>
    </row>
    <row r="694">
      <c r="A694" s="32"/>
      <c r="B694" s="26"/>
      <c r="C694" s="26"/>
      <c r="D694" s="15">
        <f t="shared" si="2"/>
        <v>0</v>
      </c>
      <c r="E694" s="15">
        <f t="shared" si="3"/>
        <v>0</v>
      </c>
      <c r="F694" s="15">
        <f t="shared" si="4"/>
        <v>0</v>
      </c>
      <c r="G694" s="15">
        <f t="shared" si="5"/>
        <v>0</v>
      </c>
      <c r="H694" s="18" t="str">
        <f t="shared" si="6"/>
        <v/>
      </c>
      <c r="I694" s="18" t="str">
        <f t="shared" si="7"/>
        <v/>
      </c>
      <c r="J694" s="18" t="str">
        <f t="shared" si="8"/>
        <v>-</v>
      </c>
      <c r="K694" s="27" t="str">
        <f t="shared" ref="K694:L694" si="704">IF(A694="","",WEEKDAY(B694,2))</f>
        <v/>
      </c>
      <c r="L694" s="27" t="str">
        <f t="shared" si="704"/>
        <v/>
      </c>
      <c r="M694" s="20">
        <f t="shared" si="10"/>
        <v>0</v>
      </c>
      <c r="N694" s="20">
        <f t="shared" si="14"/>
        <v>0</v>
      </c>
      <c r="O694" s="21" t="str">
        <f>IF(A694="","",IF(G694&gt;=asetukset!$B$3,G694-asetukset!$B$3,IF(AND(G694-E694&lt;=asetukset!$B$4,E694&gt;=asetukset!$B$3),1-E694,IF(AND(G694-E694&lt;=asetukset!$B$4,E694&lt;=asetukset!$B$3),asetukset!$B$6,0))))</f>
        <v/>
      </c>
      <c r="P694" s="20">
        <f>IF(F694&gt;D694,G694-asetukset!$B$5,IF(AND(D694=F694,E694&lt;=asetukset!$B$6),G694-E694,0))</f>
        <v>0</v>
      </c>
      <c r="Q694" s="19" t="str">
        <f>IF(and(K694=6,E694&gt;asetukset!$B$7),"", IF(and(K694&lt;&gt;6,L694=6,G694&lt;asetukset!$B$7),G694,IF(K694=6,asetukset!$B$7-E694,IF(K694=6,asetukset!$B$7-E694,IF(K694=6,asetukset!$B$7-E694,"")))))</f>
        <v/>
      </c>
      <c r="R694" s="19" t="str">
        <f t="shared" si="11"/>
        <v/>
      </c>
      <c r="S694" s="19" t="str">
        <f t="shared" si="12"/>
        <v/>
      </c>
      <c r="T694" s="21" t="str">
        <f>IF(A694="","",IF(SUMIFS($M$2:M694,$I$2:I694,I694,$A$2:A694,A694)&lt;=asetukset!$B$2,"",SUMIFS($M$2:M694,$I$2:I694,I694,$A$2:A694,A694)-asetukset!$B$2))</f>
        <v/>
      </c>
    </row>
    <row r="695">
      <c r="A695" s="32"/>
      <c r="B695" s="26"/>
      <c r="C695" s="26"/>
      <c r="D695" s="15">
        <f t="shared" si="2"/>
        <v>0</v>
      </c>
      <c r="E695" s="15">
        <f t="shared" si="3"/>
        <v>0</v>
      </c>
      <c r="F695" s="15">
        <f t="shared" si="4"/>
        <v>0</v>
      </c>
      <c r="G695" s="15">
        <f t="shared" si="5"/>
        <v>0</v>
      </c>
      <c r="H695" s="18" t="str">
        <f t="shared" si="6"/>
        <v/>
      </c>
      <c r="I695" s="18" t="str">
        <f t="shared" si="7"/>
        <v/>
      </c>
      <c r="J695" s="18" t="str">
        <f t="shared" si="8"/>
        <v>-</v>
      </c>
      <c r="K695" s="27" t="str">
        <f t="shared" ref="K695:L695" si="705">IF(A695="","",WEEKDAY(B695,2))</f>
        <v/>
      </c>
      <c r="L695" s="27" t="str">
        <f t="shared" si="705"/>
        <v/>
      </c>
      <c r="M695" s="20">
        <f t="shared" si="10"/>
        <v>0</v>
      </c>
      <c r="N695" s="20">
        <f t="shared" si="14"/>
        <v>0</v>
      </c>
      <c r="O695" s="21" t="str">
        <f>IF(A695="","",IF(G695&gt;=asetukset!$B$3,G695-asetukset!$B$3,IF(AND(G695-E695&lt;=asetukset!$B$4,E695&gt;=asetukset!$B$3),1-E695,IF(AND(G695-E695&lt;=asetukset!$B$4,E695&lt;=asetukset!$B$3),asetukset!$B$6,0))))</f>
        <v/>
      </c>
      <c r="P695" s="20">
        <f>IF(F695&gt;D695,G695-asetukset!$B$5,IF(AND(D695=F695,E695&lt;=asetukset!$B$6),G695-E695,0))</f>
        <v>0</v>
      </c>
      <c r="Q695" s="19" t="str">
        <f>IF(and(K695=6,E695&gt;asetukset!$B$7),"", IF(and(K695&lt;&gt;6,L695=6,G695&lt;asetukset!$B$7),G695,IF(K695=6,asetukset!$B$7-E695,IF(K695=6,asetukset!$B$7-E695,IF(K695=6,asetukset!$B$7-E695,"")))))</f>
        <v/>
      </c>
      <c r="R695" s="19" t="str">
        <f t="shared" si="11"/>
        <v/>
      </c>
      <c r="S695" s="19" t="str">
        <f t="shared" si="12"/>
        <v/>
      </c>
      <c r="T695" s="21" t="str">
        <f>IF(A695="","",IF(SUMIFS($M$2:M695,$I$2:I695,I695,$A$2:A695,A695)&lt;=asetukset!$B$2,"",SUMIFS($M$2:M695,$I$2:I695,I695,$A$2:A695,A695)-asetukset!$B$2))</f>
        <v/>
      </c>
    </row>
    <row r="696">
      <c r="A696" s="32"/>
      <c r="B696" s="26"/>
      <c r="C696" s="26"/>
      <c r="D696" s="15">
        <f t="shared" si="2"/>
        <v>0</v>
      </c>
      <c r="E696" s="15">
        <f t="shared" si="3"/>
        <v>0</v>
      </c>
      <c r="F696" s="15">
        <f t="shared" si="4"/>
        <v>0</v>
      </c>
      <c r="G696" s="15">
        <f t="shared" si="5"/>
        <v>0</v>
      </c>
      <c r="H696" s="18" t="str">
        <f t="shared" si="6"/>
        <v/>
      </c>
      <c r="I696" s="18" t="str">
        <f t="shared" si="7"/>
        <v/>
      </c>
      <c r="J696" s="18" t="str">
        <f t="shared" si="8"/>
        <v>-</v>
      </c>
      <c r="K696" s="27" t="str">
        <f t="shared" ref="K696:L696" si="706">IF(A696="","",WEEKDAY(B696,2))</f>
        <v/>
      </c>
      <c r="L696" s="27" t="str">
        <f t="shared" si="706"/>
        <v/>
      </c>
      <c r="M696" s="20">
        <f t="shared" si="10"/>
        <v>0</v>
      </c>
      <c r="N696" s="20">
        <f t="shared" si="14"/>
        <v>0</v>
      </c>
      <c r="O696" s="21" t="str">
        <f>IF(A696="","",IF(G696&gt;=asetukset!$B$3,G696-asetukset!$B$3,IF(AND(G696-E696&lt;=asetukset!$B$4,E696&gt;=asetukset!$B$3),1-E696,IF(AND(G696-E696&lt;=asetukset!$B$4,E696&lt;=asetukset!$B$3),asetukset!$B$6,0))))</f>
        <v/>
      </c>
      <c r="P696" s="20">
        <f>IF(F696&gt;D696,G696-asetukset!$B$5,IF(AND(D696=F696,E696&lt;=asetukset!$B$6),G696-E696,0))</f>
        <v>0</v>
      </c>
      <c r="Q696" s="19" t="str">
        <f>IF(and(K696=6,E696&gt;asetukset!$B$7),"", IF(and(K696&lt;&gt;6,L696=6,G696&lt;asetukset!$B$7),G696,IF(K696=6,asetukset!$B$7-E696,IF(K696=6,asetukset!$B$7-E696,IF(K696=6,asetukset!$B$7-E696,"")))))</f>
        <v/>
      </c>
      <c r="R696" s="19" t="str">
        <f t="shared" si="11"/>
        <v/>
      </c>
      <c r="S696" s="19" t="str">
        <f t="shared" si="12"/>
        <v/>
      </c>
      <c r="T696" s="21" t="str">
        <f>IF(A696="","",IF(SUMIFS($M$2:M696,$I$2:I696,I696,$A$2:A696,A696)&lt;=asetukset!$B$2,"",SUMIFS($M$2:M696,$I$2:I696,I696,$A$2:A696,A696)-asetukset!$B$2))</f>
        <v/>
      </c>
    </row>
    <row r="697">
      <c r="A697" s="32"/>
      <c r="B697" s="26"/>
      <c r="C697" s="26"/>
      <c r="D697" s="15">
        <f t="shared" si="2"/>
        <v>0</v>
      </c>
      <c r="E697" s="15">
        <f t="shared" si="3"/>
        <v>0</v>
      </c>
      <c r="F697" s="15">
        <f t="shared" si="4"/>
        <v>0</v>
      </c>
      <c r="G697" s="15">
        <f t="shared" si="5"/>
        <v>0</v>
      </c>
      <c r="H697" s="18" t="str">
        <f t="shared" si="6"/>
        <v/>
      </c>
      <c r="I697" s="18" t="str">
        <f t="shared" si="7"/>
        <v/>
      </c>
      <c r="J697" s="18" t="str">
        <f t="shared" si="8"/>
        <v>-</v>
      </c>
      <c r="K697" s="27" t="str">
        <f t="shared" ref="K697:L697" si="707">IF(A697="","",WEEKDAY(B697,2))</f>
        <v/>
      </c>
      <c r="L697" s="27" t="str">
        <f t="shared" si="707"/>
        <v/>
      </c>
      <c r="M697" s="20">
        <f t="shared" si="10"/>
        <v>0</v>
      </c>
      <c r="N697" s="20">
        <f t="shared" si="14"/>
        <v>0</v>
      </c>
      <c r="O697" s="21" t="str">
        <f>IF(A697="","",IF(G697&gt;=asetukset!$B$3,G697-asetukset!$B$3,IF(AND(G697-E697&lt;=asetukset!$B$4,E697&gt;=asetukset!$B$3),1-E697,IF(AND(G697-E697&lt;=asetukset!$B$4,E697&lt;=asetukset!$B$3),asetukset!$B$6,0))))</f>
        <v/>
      </c>
      <c r="P697" s="20">
        <f>IF(F697&gt;D697,G697-asetukset!$B$5,IF(AND(D697=F697,E697&lt;=asetukset!$B$6),G697-E697,0))</f>
        <v>0</v>
      </c>
      <c r="Q697" s="19" t="str">
        <f>IF(and(K697=6,E697&gt;asetukset!$B$7),"", IF(and(K697&lt;&gt;6,L697=6,G697&lt;asetukset!$B$7),G697,IF(K697=6,asetukset!$B$7-E697,IF(K697=6,asetukset!$B$7-E697,IF(K697=6,asetukset!$B$7-E697,"")))))</f>
        <v/>
      </c>
      <c r="R697" s="19" t="str">
        <f t="shared" si="11"/>
        <v/>
      </c>
      <c r="S697" s="19" t="str">
        <f t="shared" si="12"/>
        <v/>
      </c>
      <c r="T697" s="21" t="str">
        <f>IF(A697="","",IF(SUMIFS($M$2:M697,$I$2:I697,I697,$A$2:A697,A697)&lt;=asetukset!$B$2,"",SUMIFS($M$2:M697,$I$2:I697,I697,$A$2:A697,A697)-asetukset!$B$2))</f>
        <v/>
      </c>
    </row>
    <row r="698">
      <c r="A698" s="32"/>
      <c r="B698" s="26"/>
      <c r="C698" s="26"/>
      <c r="D698" s="15">
        <f t="shared" si="2"/>
        <v>0</v>
      </c>
      <c r="E698" s="15">
        <f t="shared" si="3"/>
        <v>0</v>
      </c>
      <c r="F698" s="15">
        <f t="shared" si="4"/>
        <v>0</v>
      </c>
      <c r="G698" s="15">
        <f t="shared" si="5"/>
        <v>0</v>
      </c>
      <c r="H698" s="18" t="str">
        <f t="shared" si="6"/>
        <v/>
      </c>
      <c r="I698" s="18" t="str">
        <f t="shared" si="7"/>
        <v/>
      </c>
      <c r="J698" s="18" t="str">
        <f t="shared" si="8"/>
        <v>-</v>
      </c>
      <c r="K698" s="27" t="str">
        <f t="shared" ref="K698:L698" si="708">IF(A698="","",WEEKDAY(B698,2))</f>
        <v/>
      </c>
      <c r="L698" s="27" t="str">
        <f t="shared" si="708"/>
        <v/>
      </c>
      <c r="M698" s="20">
        <f t="shared" si="10"/>
        <v>0</v>
      </c>
      <c r="N698" s="20">
        <f t="shared" si="14"/>
        <v>0</v>
      </c>
      <c r="O698" s="21" t="str">
        <f>IF(A698="","",IF(G698&gt;=asetukset!$B$3,G698-asetukset!$B$3,IF(AND(G698-E698&lt;=asetukset!$B$4,E698&gt;=asetukset!$B$3),1-E698,IF(AND(G698-E698&lt;=asetukset!$B$4,E698&lt;=asetukset!$B$3),asetukset!$B$6,0))))</f>
        <v/>
      </c>
      <c r="P698" s="20">
        <f>IF(F698&gt;D698,G698-asetukset!$B$5,IF(AND(D698=F698,E698&lt;=asetukset!$B$6),G698-E698,0))</f>
        <v>0</v>
      </c>
      <c r="Q698" s="19" t="str">
        <f>IF(and(K698=6,E698&gt;asetukset!$B$7),"", IF(and(K698&lt;&gt;6,L698=6,G698&lt;asetukset!$B$7),G698,IF(K698=6,asetukset!$B$7-E698,IF(K698=6,asetukset!$B$7-E698,IF(K698=6,asetukset!$B$7-E698,"")))))</f>
        <v/>
      </c>
      <c r="R698" s="19" t="str">
        <f t="shared" si="11"/>
        <v/>
      </c>
      <c r="S698" s="19" t="str">
        <f t="shared" si="12"/>
        <v/>
      </c>
      <c r="T698" s="21" t="str">
        <f>IF(A698="","",IF(SUMIFS($M$2:M698,$I$2:I698,I698,$A$2:A698,A698)&lt;=asetukset!$B$2,"",SUMIFS($M$2:M698,$I$2:I698,I698,$A$2:A698,A698)-asetukset!$B$2))</f>
        <v/>
      </c>
    </row>
    <row r="699">
      <c r="A699" s="32"/>
      <c r="B699" s="26"/>
      <c r="C699" s="26"/>
      <c r="D699" s="15">
        <f t="shared" si="2"/>
        <v>0</v>
      </c>
      <c r="E699" s="15">
        <f t="shared" si="3"/>
        <v>0</v>
      </c>
      <c r="F699" s="15">
        <f t="shared" si="4"/>
        <v>0</v>
      </c>
      <c r="G699" s="15">
        <f t="shared" si="5"/>
        <v>0</v>
      </c>
      <c r="H699" s="18" t="str">
        <f t="shared" si="6"/>
        <v/>
      </c>
      <c r="I699" s="18" t="str">
        <f t="shared" si="7"/>
        <v/>
      </c>
      <c r="J699" s="18" t="str">
        <f t="shared" si="8"/>
        <v>-</v>
      </c>
      <c r="K699" s="27" t="str">
        <f t="shared" ref="K699:L699" si="709">IF(A699="","",WEEKDAY(B699,2))</f>
        <v/>
      </c>
      <c r="L699" s="27" t="str">
        <f t="shared" si="709"/>
        <v/>
      </c>
      <c r="M699" s="20">
        <f t="shared" si="10"/>
        <v>0</v>
      </c>
      <c r="N699" s="20">
        <f t="shared" si="14"/>
        <v>0</v>
      </c>
      <c r="O699" s="21" t="str">
        <f>IF(A699="","",IF(G699&gt;=asetukset!$B$3,G699-asetukset!$B$3,IF(AND(G699-E699&lt;=asetukset!$B$4,E699&gt;=asetukset!$B$3),1-E699,IF(AND(G699-E699&lt;=asetukset!$B$4,E699&lt;=asetukset!$B$3),asetukset!$B$6,0))))</f>
        <v/>
      </c>
      <c r="P699" s="20">
        <f>IF(F699&gt;D699,G699-asetukset!$B$5,IF(AND(D699=F699,E699&lt;=asetukset!$B$6),G699-E699,0))</f>
        <v>0</v>
      </c>
      <c r="Q699" s="19" t="str">
        <f>IF(and(K699=6,E699&gt;asetukset!$B$7),"", IF(and(K699&lt;&gt;6,L699=6,G699&lt;asetukset!$B$7),G699,IF(K699=6,asetukset!$B$7-E699,IF(K699=6,asetukset!$B$7-E699,IF(K699=6,asetukset!$B$7-E699,"")))))</f>
        <v/>
      </c>
      <c r="R699" s="19" t="str">
        <f t="shared" si="11"/>
        <v/>
      </c>
      <c r="S699" s="19" t="str">
        <f t="shared" si="12"/>
        <v/>
      </c>
      <c r="T699" s="21" t="str">
        <f>IF(A699="","",IF(SUMIFS($M$2:M699,$I$2:I699,I699,$A$2:A699,A699)&lt;=asetukset!$B$2,"",SUMIFS($M$2:M699,$I$2:I699,I699,$A$2:A699,A699)-asetukset!$B$2))</f>
        <v/>
      </c>
    </row>
    <row r="700">
      <c r="A700" s="32"/>
      <c r="B700" s="26"/>
      <c r="C700" s="26"/>
      <c r="D700" s="15">
        <f t="shared" si="2"/>
        <v>0</v>
      </c>
      <c r="E700" s="15">
        <f t="shared" si="3"/>
        <v>0</v>
      </c>
      <c r="F700" s="15">
        <f t="shared" si="4"/>
        <v>0</v>
      </c>
      <c r="G700" s="15">
        <f t="shared" si="5"/>
        <v>0</v>
      </c>
      <c r="H700" s="18" t="str">
        <f t="shared" si="6"/>
        <v/>
      </c>
      <c r="I700" s="18" t="str">
        <f t="shared" si="7"/>
        <v/>
      </c>
      <c r="J700" s="18" t="str">
        <f t="shared" si="8"/>
        <v>-</v>
      </c>
      <c r="K700" s="27" t="str">
        <f t="shared" ref="K700:L700" si="710">IF(A700="","",WEEKDAY(B700,2))</f>
        <v/>
      </c>
      <c r="L700" s="27" t="str">
        <f t="shared" si="710"/>
        <v/>
      </c>
      <c r="M700" s="20">
        <f t="shared" si="10"/>
        <v>0</v>
      </c>
      <c r="N700" s="20">
        <f t="shared" si="14"/>
        <v>0</v>
      </c>
      <c r="O700" s="21" t="str">
        <f>IF(A700="","",IF(G700&gt;=asetukset!$B$3,G700-asetukset!$B$3,IF(AND(G700-E700&lt;=asetukset!$B$4,E700&gt;=asetukset!$B$3),1-E700,IF(AND(G700-E700&lt;=asetukset!$B$4,E700&lt;=asetukset!$B$3),asetukset!$B$6,0))))</f>
        <v/>
      </c>
      <c r="P700" s="20">
        <f>IF(F700&gt;D700,G700-asetukset!$B$5,IF(AND(D700=F700,E700&lt;=asetukset!$B$6),G700-E700,0))</f>
        <v>0</v>
      </c>
      <c r="Q700" s="19" t="str">
        <f>IF(and(K700=6,E700&gt;asetukset!$B$7),"", IF(and(K700&lt;&gt;6,L700=6,G700&lt;asetukset!$B$7),G700,IF(K700=6,asetukset!$B$7-E700,IF(K700=6,asetukset!$B$7-E700,IF(K700=6,asetukset!$B$7-E700,"")))))</f>
        <v/>
      </c>
      <c r="R700" s="19" t="str">
        <f t="shared" si="11"/>
        <v/>
      </c>
      <c r="S700" s="19" t="str">
        <f t="shared" si="12"/>
        <v/>
      </c>
      <c r="T700" s="21" t="str">
        <f>IF(A700="","",IF(SUMIFS($M$2:M700,$I$2:I700,I700,$A$2:A700,A700)&lt;=asetukset!$B$2,"",SUMIFS($M$2:M700,$I$2:I700,I700,$A$2:A700,A700)-asetukset!$B$2))</f>
        <v/>
      </c>
    </row>
    <row r="701">
      <c r="A701" s="32"/>
      <c r="B701" s="26"/>
      <c r="C701" s="26"/>
      <c r="D701" s="15">
        <f t="shared" si="2"/>
        <v>0</v>
      </c>
      <c r="E701" s="15">
        <f t="shared" si="3"/>
        <v>0</v>
      </c>
      <c r="F701" s="15">
        <f t="shared" si="4"/>
        <v>0</v>
      </c>
      <c r="G701" s="15">
        <f t="shared" si="5"/>
        <v>0</v>
      </c>
      <c r="H701" s="18" t="str">
        <f t="shared" si="6"/>
        <v/>
      </c>
      <c r="I701" s="18" t="str">
        <f t="shared" si="7"/>
        <v/>
      </c>
      <c r="J701" s="18" t="str">
        <f t="shared" si="8"/>
        <v>-</v>
      </c>
      <c r="K701" s="27" t="str">
        <f t="shared" ref="K701:L701" si="711">IF(A701="","",WEEKDAY(B701,2))</f>
        <v/>
      </c>
      <c r="L701" s="27" t="str">
        <f t="shared" si="711"/>
        <v/>
      </c>
      <c r="M701" s="20">
        <f t="shared" si="10"/>
        <v>0</v>
      </c>
      <c r="N701" s="20">
        <f t="shared" si="14"/>
        <v>0</v>
      </c>
      <c r="O701" s="21" t="str">
        <f>IF(A701="","",IF(G701&gt;=asetukset!$B$3,G701-asetukset!$B$3,IF(AND(G701-E701&lt;=asetukset!$B$4,E701&gt;=asetukset!$B$3),1-E701,IF(AND(G701-E701&lt;=asetukset!$B$4,E701&lt;=asetukset!$B$3),asetukset!$B$6,0))))</f>
        <v/>
      </c>
      <c r="P701" s="20">
        <f>IF(F701&gt;D701,G701-asetukset!$B$5,IF(AND(D701=F701,E701&lt;=asetukset!$B$6),G701-E701,0))</f>
        <v>0</v>
      </c>
      <c r="Q701" s="19" t="str">
        <f>IF(and(K701=6,E701&gt;asetukset!$B$7),"", IF(and(K701&lt;&gt;6,L701=6,G701&lt;asetukset!$B$7),G701,IF(K701=6,asetukset!$B$7-E701,IF(K701=6,asetukset!$B$7-E701,IF(K701=6,asetukset!$B$7-E701,"")))))</f>
        <v/>
      </c>
      <c r="R701" s="19" t="str">
        <f t="shared" si="11"/>
        <v/>
      </c>
      <c r="S701" s="19" t="str">
        <f t="shared" si="12"/>
        <v/>
      </c>
      <c r="T701" s="21" t="str">
        <f>IF(A701="","",IF(SUMIFS($M$2:M701,$I$2:I701,I701,$A$2:A701,A701)&lt;=asetukset!$B$2,"",SUMIFS($M$2:M701,$I$2:I701,I701,$A$2:A701,A701)-asetukset!$B$2))</f>
        <v/>
      </c>
    </row>
    <row r="702">
      <c r="A702" s="32"/>
      <c r="B702" s="26"/>
      <c r="C702" s="26"/>
      <c r="D702" s="15">
        <f t="shared" si="2"/>
        <v>0</v>
      </c>
      <c r="E702" s="15">
        <f t="shared" si="3"/>
        <v>0</v>
      </c>
      <c r="F702" s="15">
        <f t="shared" si="4"/>
        <v>0</v>
      </c>
      <c r="G702" s="15">
        <f t="shared" si="5"/>
        <v>0</v>
      </c>
      <c r="H702" s="18" t="str">
        <f t="shared" si="6"/>
        <v/>
      </c>
      <c r="I702" s="18" t="str">
        <f t="shared" si="7"/>
        <v/>
      </c>
      <c r="J702" s="18" t="str">
        <f t="shared" si="8"/>
        <v>-</v>
      </c>
      <c r="K702" s="27" t="str">
        <f t="shared" ref="K702:L702" si="712">IF(A702="","",WEEKDAY(B702,2))</f>
        <v/>
      </c>
      <c r="L702" s="27" t="str">
        <f t="shared" si="712"/>
        <v/>
      </c>
      <c r="M702" s="20">
        <f t="shared" si="10"/>
        <v>0</v>
      </c>
      <c r="N702" s="20">
        <f t="shared" si="14"/>
        <v>0</v>
      </c>
      <c r="O702" s="21" t="str">
        <f>IF(A702="","",IF(G702&gt;=asetukset!$B$3,G702-asetukset!$B$3,IF(AND(G702-E702&lt;=asetukset!$B$4,E702&gt;=asetukset!$B$3),1-E702,IF(AND(G702-E702&lt;=asetukset!$B$4,E702&lt;=asetukset!$B$3),asetukset!$B$6,0))))</f>
        <v/>
      </c>
      <c r="P702" s="20">
        <f>IF(F702&gt;D702,G702-asetukset!$B$5,IF(AND(D702=F702,E702&lt;=asetukset!$B$6),G702-E702,0))</f>
        <v>0</v>
      </c>
      <c r="Q702" s="19" t="str">
        <f>IF(and(K702=6,E702&gt;asetukset!$B$7),"", IF(and(K702&lt;&gt;6,L702=6,G702&lt;asetukset!$B$7),G702,IF(K702=6,asetukset!$B$7-E702,IF(K702=6,asetukset!$B$7-E702,IF(K702=6,asetukset!$B$7-E702,"")))))</f>
        <v/>
      </c>
      <c r="R702" s="19" t="str">
        <f t="shared" si="11"/>
        <v/>
      </c>
      <c r="S702" s="19" t="str">
        <f t="shared" si="12"/>
        <v/>
      </c>
      <c r="T702" s="21" t="str">
        <f>IF(A702="","",IF(SUMIFS($M$2:M702,$I$2:I702,I702,$A$2:A702,A702)&lt;=asetukset!$B$2,"",SUMIFS($M$2:M702,$I$2:I702,I702,$A$2:A702,A702)-asetukset!$B$2))</f>
        <v/>
      </c>
    </row>
    <row r="703">
      <c r="A703" s="32"/>
      <c r="B703" s="26"/>
      <c r="C703" s="26"/>
      <c r="D703" s="15">
        <f t="shared" si="2"/>
        <v>0</v>
      </c>
      <c r="E703" s="15">
        <f t="shared" si="3"/>
        <v>0</v>
      </c>
      <c r="F703" s="15">
        <f t="shared" si="4"/>
        <v>0</v>
      </c>
      <c r="G703" s="15">
        <f t="shared" si="5"/>
        <v>0</v>
      </c>
      <c r="H703" s="18" t="str">
        <f t="shared" si="6"/>
        <v/>
      </c>
      <c r="I703" s="18" t="str">
        <f t="shared" si="7"/>
        <v/>
      </c>
      <c r="J703" s="18" t="str">
        <f t="shared" si="8"/>
        <v>-</v>
      </c>
      <c r="K703" s="27" t="str">
        <f t="shared" ref="K703:L703" si="713">IF(A703="","",WEEKDAY(B703,2))</f>
        <v/>
      </c>
      <c r="L703" s="27" t="str">
        <f t="shared" si="713"/>
        <v/>
      </c>
      <c r="M703" s="20">
        <f t="shared" si="10"/>
        <v>0</v>
      </c>
      <c r="N703" s="20">
        <f t="shared" si="14"/>
        <v>0</v>
      </c>
      <c r="O703" s="21" t="str">
        <f>IF(A703="","",IF(G703&gt;=asetukset!$B$3,G703-asetukset!$B$3,IF(AND(G703-E703&lt;=asetukset!$B$4,E703&gt;=asetukset!$B$3),1-E703,IF(AND(G703-E703&lt;=asetukset!$B$4,E703&lt;=asetukset!$B$3),asetukset!$B$6,0))))</f>
        <v/>
      </c>
      <c r="P703" s="20">
        <f>IF(F703&gt;D703,G703-asetukset!$B$5,IF(AND(D703=F703,E703&lt;=asetukset!$B$6),G703-E703,0))</f>
        <v>0</v>
      </c>
      <c r="Q703" s="19" t="str">
        <f>IF(and(K703=6,E703&gt;asetukset!$B$7),"", IF(and(K703&lt;&gt;6,L703=6,G703&lt;asetukset!$B$7),G703,IF(K703=6,asetukset!$B$7-E703,IF(K703=6,asetukset!$B$7-E703,IF(K703=6,asetukset!$B$7-E703,"")))))</f>
        <v/>
      </c>
      <c r="R703" s="19" t="str">
        <f t="shared" si="11"/>
        <v/>
      </c>
      <c r="S703" s="19" t="str">
        <f t="shared" si="12"/>
        <v/>
      </c>
      <c r="T703" s="21" t="str">
        <f>IF(A703="","",IF(SUMIFS($M$2:M703,$I$2:I703,I703,$A$2:A703,A703)&lt;=asetukset!$B$2,"",SUMIFS($M$2:M703,$I$2:I703,I703,$A$2:A703,A703)-asetukset!$B$2))</f>
        <v/>
      </c>
    </row>
    <row r="704">
      <c r="A704" s="32"/>
      <c r="B704" s="26"/>
      <c r="C704" s="26"/>
      <c r="D704" s="15">
        <f t="shared" si="2"/>
        <v>0</v>
      </c>
      <c r="E704" s="15">
        <f t="shared" si="3"/>
        <v>0</v>
      </c>
      <c r="F704" s="15">
        <f t="shared" si="4"/>
        <v>0</v>
      </c>
      <c r="G704" s="15">
        <f t="shared" si="5"/>
        <v>0</v>
      </c>
      <c r="H704" s="18" t="str">
        <f t="shared" si="6"/>
        <v/>
      </c>
      <c r="I704" s="18" t="str">
        <f t="shared" si="7"/>
        <v/>
      </c>
      <c r="J704" s="18" t="str">
        <f t="shared" si="8"/>
        <v>-</v>
      </c>
      <c r="K704" s="27" t="str">
        <f t="shared" ref="K704:L704" si="714">IF(A704="","",WEEKDAY(B704,2))</f>
        <v/>
      </c>
      <c r="L704" s="27" t="str">
        <f t="shared" si="714"/>
        <v/>
      </c>
      <c r="M704" s="20">
        <f t="shared" si="10"/>
        <v>0</v>
      </c>
      <c r="N704" s="20">
        <f t="shared" si="14"/>
        <v>0</v>
      </c>
      <c r="O704" s="21" t="str">
        <f>IF(A704="","",IF(G704&gt;=asetukset!$B$3,G704-asetukset!$B$3,IF(AND(G704-E704&lt;=asetukset!$B$4,E704&gt;=asetukset!$B$3),1-E704,IF(AND(G704-E704&lt;=asetukset!$B$4,E704&lt;=asetukset!$B$3),asetukset!$B$6,0))))</f>
        <v/>
      </c>
      <c r="P704" s="20">
        <f>IF(F704&gt;D704,G704-asetukset!$B$5,IF(AND(D704=F704,E704&lt;=asetukset!$B$6),G704-E704,0))</f>
        <v>0</v>
      </c>
      <c r="Q704" s="19" t="str">
        <f>IF(and(K704=6,E704&gt;asetukset!$B$7),"", IF(and(K704&lt;&gt;6,L704=6,G704&lt;asetukset!$B$7),G704,IF(K704=6,asetukset!$B$7-E704,IF(K704=6,asetukset!$B$7-E704,IF(K704=6,asetukset!$B$7-E704,"")))))</f>
        <v/>
      </c>
      <c r="R704" s="19" t="str">
        <f t="shared" si="11"/>
        <v/>
      </c>
      <c r="S704" s="19" t="str">
        <f t="shared" si="12"/>
        <v/>
      </c>
      <c r="T704" s="21" t="str">
        <f>IF(A704="","",IF(SUMIFS($M$2:M704,$I$2:I704,I704,$A$2:A704,A704)&lt;=asetukset!$B$2,"",SUMIFS($M$2:M704,$I$2:I704,I704,$A$2:A704,A704)-asetukset!$B$2))</f>
        <v/>
      </c>
    </row>
    <row r="705">
      <c r="A705" s="32"/>
      <c r="B705" s="26"/>
      <c r="C705" s="26"/>
      <c r="D705" s="15">
        <f t="shared" si="2"/>
        <v>0</v>
      </c>
      <c r="E705" s="15">
        <f t="shared" si="3"/>
        <v>0</v>
      </c>
      <c r="F705" s="15">
        <f t="shared" si="4"/>
        <v>0</v>
      </c>
      <c r="G705" s="15">
        <f t="shared" si="5"/>
        <v>0</v>
      </c>
      <c r="H705" s="18" t="str">
        <f t="shared" si="6"/>
        <v/>
      </c>
      <c r="I705" s="18" t="str">
        <f t="shared" si="7"/>
        <v/>
      </c>
      <c r="J705" s="18" t="str">
        <f t="shared" si="8"/>
        <v>-</v>
      </c>
      <c r="K705" s="27" t="str">
        <f t="shared" ref="K705:L705" si="715">IF(A705="","",WEEKDAY(B705,2))</f>
        <v/>
      </c>
      <c r="L705" s="27" t="str">
        <f t="shared" si="715"/>
        <v/>
      </c>
      <c r="M705" s="20">
        <f t="shared" si="10"/>
        <v>0</v>
      </c>
      <c r="N705" s="20">
        <f t="shared" si="14"/>
        <v>0</v>
      </c>
      <c r="O705" s="21" t="str">
        <f>IF(A705="","",IF(G705&gt;=asetukset!$B$3,G705-asetukset!$B$3,IF(AND(G705-E705&lt;=asetukset!$B$4,E705&gt;=asetukset!$B$3),1-E705,IF(AND(G705-E705&lt;=asetukset!$B$4,E705&lt;=asetukset!$B$3),asetukset!$B$6,0))))</f>
        <v/>
      </c>
      <c r="P705" s="20">
        <f>IF(F705&gt;D705,G705-asetukset!$B$5,IF(AND(D705=F705,E705&lt;=asetukset!$B$6),G705-E705,0))</f>
        <v>0</v>
      </c>
      <c r="Q705" s="19" t="str">
        <f>IF(and(K705=6,E705&gt;asetukset!$B$7),"", IF(and(K705&lt;&gt;6,L705=6,G705&lt;asetukset!$B$7),G705,IF(K705=6,asetukset!$B$7-E705,IF(K705=6,asetukset!$B$7-E705,IF(K705=6,asetukset!$B$7-E705,"")))))</f>
        <v/>
      </c>
      <c r="R705" s="19" t="str">
        <f t="shared" si="11"/>
        <v/>
      </c>
      <c r="S705" s="19" t="str">
        <f t="shared" si="12"/>
        <v/>
      </c>
      <c r="T705" s="21" t="str">
        <f>IF(A705="","",IF(SUMIFS($M$2:M705,$I$2:I705,I705,$A$2:A705,A705)&lt;=asetukset!$B$2,"",SUMIFS($M$2:M705,$I$2:I705,I705,$A$2:A705,A705)-asetukset!$B$2))</f>
        <v/>
      </c>
    </row>
    <row r="706">
      <c r="A706" s="32"/>
      <c r="B706" s="26"/>
      <c r="C706" s="26"/>
      <c r="D706" s="15">
        <f t="shared" si="2"/>
        <v>0</v>
      </c>
      <c r="E706" s="15">
        <f t="shared" si="3"/>
        <v>0</v>
      </c>
      <c r="F706" s="15">
        <f t="shared" si="4"/>
        <v>0</v>
      </c>
      <c r="G706" s="15">
        <f t="shared" si="5"/>
        <v>0</v>
      </c>
      <c r="H706" s="18" t="str">
        <f t="shared" si="6"/>
        <v/>
      </c>
      <c r="I706" s="18" t="str">
        <f t="shared" si="7"/>
        <v/>
      </c>
      <c r="J706" s="18" t="str">
        <f t="shared" si="8"/>
        <v>-</v>
      </c>
      <c r="K706" s="27" t="str">
        <f t="shared" ref="K706:L706" si="716">IF(A706="","",WEEKDAY(B706,2))</f>
        <v/>
      </c>
      <c r="L706" s="27" t="str">
        <f t="shared" si="716"/>
        <v/>
      </c>
      <c r="M706" s="20">
        <f t="shared" si="10"/>
        <v>0</v>
      </c>
      <c r="N706" s="20">
        <f t="shared" si="14"/>
        <v>0</v>
      </c>
      <c r="O706" s="21" t="str">
        <f>IF(A706="","",IF(G706&gt;=asetukset!$B$3,G706-asetukset!$B$3,IF(AND(G706-E706&lt;=asetukset!$B$4,E706&gt;=asetukset!$B$3),1-E706,IF(AND(G706-E706&lt;=asetukset!$B$4,E706&lt;=asetukset!$B$3),asetukset!$B$6,0))))</f>
        <v/>
      </c>
      <c r="P706" s="20">
        <f>IF(F706&gt;D706,G706-asetukset!$B$5,IF(AND(D706=F706,E706&lt;=asetukset!$B$6),G706-E706,0))</f>
        <v>0</v>
      </c>
      <c r="Q706" s="19" t="str">
        <f>IF(and(K706=6,E706&gt;asetukset!$B$7),"", IF(and(K706&lt;&gt;6,L706=6,G706&lt;asetukset!$B$7),G706,IF(K706=6,asetukset!$B$7-E706,IF(K706=6,asetukset!$B$7-E706,IF(K706=6,asetukset!$B$7-E706,"")))))</f>
        <v/>
      </c>
      <c r="R706" s="19" t="str">
        <f t="shared" si="11"/>
        <v/>
      </c>
      <c r="S706" s="19" t="str">
        <f t="shared" si="12"/>
        <v/>
      </c>
      <c r="T706" s="21" t="str">
        <f>IF(A706="","",IF(SUMIFS($M$2:M706,$I$2:I706,I706,$A$2:A706,A706)&lt;=asetukset!$B$2,"",SUMIFS($M$2:M706,$I$2:I706,I706,$A$2:A706,A706)-asetukset!$B$2))</f>
        <v/>
      </c>
    </row>
    <row r="707">
      <c r="A707" s="32"/>
      <c r="B707" s="26"/>
      <c r="C707" s="26"/>
      <c r="D707" s="15">
        <f t="shared" si="2"/>
        <v>0</v>
      </c>
      <c r="E707" s="15">
        <f t="shared" si="3"/>
        <v>0</v>
      </c>
      <c r="F707" s="15">
        <f t="shared" si="4"/>
        <v>0</v>
      </c>
      <c r="G707" s="15">
        <f t="shared" si="5"/>
        <v>0</v>
      </c>
      <c r="H707" s="18" t="str">
        <f t="shared" si="6"/>
        <v/>
      </c>
      <c r="I707" s="18" t="str">
        <f t="shared" si="7"/>
        <v/>
      </c>
      <c r="J707" s="18" t="str">
        <f t="shared" si="8"/>
        <v>-</v>
      </c>
      <c r="K707" s="27" t="str">
        <f t="shared" ref="K707:L707" si="717">IF(A707="","",WEEKDAY(B707,2))</f>
        <v/>
      </c>
      <c r="L707" s="27" t="str">
        <f t="shared" si="717"/>
        <v/>
      </c>
      <c r="M707" s="20">
        <f t="shared" si="10"/>
        <v>0</v>
      </c>
      <c r="N707" s="20">
        <f t="shared" si="14"/>
        <v>0</v>
      </c>
      <c r="O707" s="21" t="str">
        <f>IF(A707="","",IF(G707&gt;=asetukset!$B$3,G707-asetukset!$B$3,IF(AND(G707-E707&lt;=asetukset!$B$4,E707&gt;=asetukset!$B$3),1-E707,IF(AND(G707-E707&lt;=asetukset!$B$4,E707&lt;=asetukset!$B$3),asetukset!$B$6,0))))</f>
        <v/>
      </c>
      <c r="P707" s="20">
        <f>IF(F707&gt;D707,G707-asetukset!$B$5,IF(AND(D707=F707,E707&lt;=asetukset!$B$6),G707-E707,0))</f>
        <v>0</v>
      </c>
      <c r="Q707" s="19" t="str">
        <f>IF(and(K707=6,E707&gt;asetukset!$B$7),"", IF(and(K707&lt;&gt;6,L707=6,G707&lt;asetukset!$B$7),G707,IF(K707=6,asetukset!$B$7-E707,IF(K707=6,asetukset!$B$7-E707,IF(K707=6,asetukset!$B$7-E707,"")))))</f>
        <v/>
      </c>
      <c r="R707" s="19" t="str">
        <f t="shared" si="11"/>
        <v/>
      </c>
      <c r="S707" s="19" t="str">
        <f t="shared" si="12"/>
        <v/>
      </c>
      <c r="T707" s="21" t="str">
        <f>IF(A707="","",IF(SUMIFS($M$2:M707,$I$2:I707,I707,$A$2:A707,A707)&lt;=asetukset!$B$2,"",SUMIFS($M$2:M707,$I$2:I707,I707,$A$2:A707,A707)-asetukset!$B$2))</f>
        <v/>
      </c>
    </row>
    <row r="708">
      <c r="A708" s="32"/>
      <c r="B708" s="26"/>
      <c r="C708" s="26"/>
      <c r="D708" s="15">
        <f t="shared" si="2"/>
        <v>0</v>
      </c>
      <c r="E708" s="15">
        <f t="shared" si="3"/>
        <v>0</v>
      </c>
      <c r="F708" s="15">
        <f t="shared" si="4"/>
        <v>0</v>
      </c>
      <c r="G708" s="15">
        <f t="shared" si="5"/>
        <v>0</v>
      </c>
      <c r="H708" s="18" t="str">
        <f t="shared" si="6"/>
        <v/>
      </c>
      <c r="I708" s="18" t="str">
        <f t="shared" si="7"/>
        <v/>
      </c>
      <c r="J708" s="18" t="str">
        <f t="shared" si="8"/>
        <v>-</v>
      </c>
      <c r="K708" s="27" t="str">
        <f t="shared" ref="K708:L708" si="718">IF(A708="","",WEEKDAY(B708,2))</f>
        <v/>
      </c>
      <c r="L708" s="27" t="str">
        <f t="shared" si="718"/>
        <v/>
      </c>
      <c r="M708" s="20">
        <f t="shared" si="10"/>
        <v>0</v>
      </c>
      <c r="N708" s="20">
        <f t="shared" si="14"/>
        <v>0</v>
      </c>
      <c r="O708" s="21" t="str">
        <f>IF(A708="","",IF(G708&gt;=asetukset!$B$3,G708-asetukset!$B$3,IF(AND(G708-E708&lt;=asetukset!$B$4,E708&gt;=asetukset!$B$3),1-E708,IF(AND(G708-E708&lt;=asetukset!$B$4,E708&lt;=asetukset!$B$3),asetukset!$B$6,0))))</f>
        <v/>
      </c>
      <c r="P708" s="20">
        <f>IF(F708&gt;D708,G708-asetukset!$B$5,IF(AND(D708=F708,E708&lt;=asetukset!$B$6),G708-E708,0))</f>
        <v>0</v>
      </c>
      <c r="Q708" s="19" t="str">
        <f>IF(and(K708=6,E708&gt;asetukset!$B$7),"", IF(and(K708&lt;&gt;6,L708=6,G708&lt;asetukset!$B$7),G708,IF(K708=6,asetukset!$B$7-E708,IF(K708=6,asetukset!$B$7-E708,IF(K708=6,asetukset!$B$7-E708,"")))))</f>
        <v/>
      </c>
      <c r="R708" s="19" t="str">
        <f t="shared" si="11"/>
        <v/>
      </c>
      <c r="S708" s="19" t="str">
        <f t="shared" si="12"/>
        <v/>
      </c>
      <c r="T708" s="21" t="str">
        <f>IF(A708="","",IF(SUMIFS($M$2:M708,$I$2:I708,I708,$A$2:A708,A708)&lt;=asetukset!$B$2,"",SUMIFS($M$2:M708,$I$2:I708,I708,$A$2:A708,A708)-asetukset!$B$2))</f>
        <v/>
      </c>
    </row>
    <row r="709">
      <c r="A709" s="32"/>
      <c r="B709" s="26"/>
      <c r="C709" s="26"/>
      <c r="D709" s="15">
        <f t="shared" si="2"/>
        <v>0</v>
      </c>
      <c r="E709" s="15">
        <f t="shared" si="3"/>
        <v>0</v>
      </c>
      <c r="F709" s="15">
        <f t="shared" si="4"/>
        <v>0</v>
      </c>
      <c r="G709" s="15">
        <f t="shared" si="5"/>
        <v>0</v>
      </c>
      <c r="H709" s="18" t="str">
        <f t="shared" si="6"/>
        <v/>
      </c>
      <c r="I709" s="18" t="str">
        <f t="shared" si="7"/>
        <v/>
      </c>
      <c r="J709" s="18" t="str">
        <f t="shared" si="8"/>
        <v>-</v>
      </c>
      <c r="K709" s="27" t="str">
        <f t="shared" ref="K709:L709" si="719">IF(A709="","",WEEKDAY(B709,2))</f>
        <v/>
      </c>
      <c r="L709" s="27" t="str">
        <f t="shared" si="719"/>
        <v/>
      </c>
      <c r="M709" s="20">
        <f t="shared" si="10"/>
        <v>0</v>
      </c>
      <c r="N709" s="20">
        <f t="shared" si="14"/>
        <v>0</v>
      </c>
      <c r="O709" s="21" t="str">
        <f>IF(A709="","",IF(G709&gt;=asetukset!$B$3,G709-asetukset!$B$3,IF(AND(G709-E709&lt;=asetukset!$B$4,E709&gt;=asetukset!$B$3),1-E709,IF(AND(G709-E709&lt;=asetukset!$B$4,E709&lt;=asetukset!$B$3),asetukset!$B$6,0))))</f>
        <v/>
      </c>
      <c r="P709" s="20">
        <f>IF(F709&gt;D709,G709-asetukset!$B$5,IF(AND(D709=F709,E709&lt;=asetukset!$B$6),G709-E709,0))</f>
        <v>0</v>
      </c>
      <c r="Q709" s="19" t="str">
        <f>IF(and(K709=6,E709&gt;asetukset!$B$7),"", IF(and(K709&lt;&gt;6,L709=6,G709&lt;asetukset!$B$7),G709,IF(K709=6,asetukset!$B$7-E709,IF(K709=6,asetukset!$B$7-E709,IF(K709=6,asetukset!$B$7-E709,"")))))</f>
        <v/>
      </c>
      <c r="R709" s="19" t="str">
        <f t="shared" si="11"/>
        <v/>
      </c>
      <c r="S709" s="19" t="str">
        <f t="shared" si="12"/>
        <v/>
      </c>
      <c r="T709" s="21" t="str">
        <f>IF(A709="","",IF(SUMIFS($M$2:M709,$I$2:I709,I709,$A$2:A709,A709)&lt;=asetukset!$B$2,"",SUMIFS($M$2:M709,$I$2:I709,I709,$A$2:A709,A709)-asetukset!$B$2))</f>
        <v/>
      </c>
    </row>
    <row r="710">
      <c r="A710" s="32"/>
      <c r="B710" s="26"/>
      <c r="C710" s="26"/>
      <c r="D710" s="15">
        <f t="shared" si="2"/>
        <v>0</v>
      </c>
      <c r="E710" s="15">
        <f t="shared" si="3"/>
        <v>0</v>
      </c>
      <c r="F710" s="15">
        <f t="shared" si="4"/>
        <v>0</v>
      </c>
      <c r="G710" s="15">
        <f t="shared" si="5"/>
        <v>0</v>
      </c>
      <c r="H710" s="18" t="str">
        <f t="shared" si="6"/>
        <v/>
      </c>
      <c r="I710" s="18" t="str">
        <f t="shared" si="7"/>
        <v/>
      </c>
      <c r="J710" s="18" t="str">
        <f t="shared" si="8"/>
        <v>-</v>
      </c>
      <c r="K710" s="27" t="str">
        <f t="shared" ref="K710:L710" si="720">IF(A710="","",WEEKDAY(B710,2))</f>
        <v/>
      </c>
      <c r="L710" s="27" t="str">
        <f t="shared" si="720"/>
        <v/>
      </c>
      <c r="M710" s="20">
        <f t="shared" si="10"/>
        <v>0</v>
      </c>
      <c r="N710" s="20">
        <f t="shared" si="14"/>
        <v>0</v>
      </c>
      <c r="O710" s="21" t="str">
        <f>IF(A710="","",IF(G710&gt;=asetukset!$B$3,G710-asetukset!$B$3,IF(AND(G710-E710&lt;=asetukset!$B$4,E710&gt;=asetukset!$B$3),1-E710,IF(AND(G710-E710&lt;=asetukset!$B$4,E710&lt;=asetukset!$B$3),asetukset!$B$6,0))))</f>
        <v/>
      </c>
      <c r="P710" s="20">
        <f>IF(F710&gt;D710,G710-asetukset!$B$5,IF(AND(D710=F710,E710&lt;=asetukset!$B$6),G710-E710,0))</f>
        <v>0</v>
      </c>
      <c r="Q710" s="19" t="str">
        <f>IF(and(K710=6,E710&gt;asetukset!$B$7),"", IF(and(K710&lt;&gt;6,L710=6,G710&lt;asetukset!$B$7),G710,IF(K710=6,asetukset!$B$7-E710,IF(K710=6,asetukset!$B$7-E710,IF(K710=6,asetukset!$B$7-E710,"")))))</f>
        <v/>
      </c>
      <c r="R710" s="19" t="str">
        <f t="shared" si="11"/>
        <v/>
      </c>
      <c r="S710" s="19" t="str">
        <f t="shared" si="12"/>
        <v/>
      </c>
      <c r="T710" s="21" t="str">
        <f>IF(A710="","",IF(SUMIFS($M$2:M710,$I$2:I710,I710,$A$2:A710,A710)&lt;=asetukset!$B$2,"",SUMIFS($M$2:M710,$I$2:I710,I710,$A$2:A710,A710)-asetukset!$B$2))</f>
        <v/>
      </c>
    </row>
    <row r="711">
      <c r="A711" s="32"/>
      <c r="B711" s="26"/>
      <c r="C711" s="26"/>
      <c r="D711" s="15">
        <f t="shared" si="2"/>
        <v>0</v>
      </c>
      <c r="E711" s="15">
        <f t="shared" si="3"/>
        <v>0</v>
      </c>
      <c r="F711" s="15">
        <f t="shared" si="4"/>
        <v>0</v>
      </c>
      <c r="G711" s="15">
        <f t="shared" si="5"/>
        <v>0</v>
      </c>
      <c r="H711" s="18" t="str">
        <f t="shared" si="6"/>
        <v/>
      </c>
      <c r="I711" s="18" t="str">
        <f t="shared" si="7"/>
        <v/>
      </c>
      <c r="J711" s="18" t="str">
        <f t="shared" si="8"/>
        <v>-</v>
      </c>
      <c r="K711" s="27" t="str">
        <f t="shared" ref="K711:L711" si="721">IF(A711="","",WEEKDAY(B711,2))</f>
        <v/>
      </c>
      <c r="L711" s="27" t="str">
        <f t="shared" si="721"/>
        <v/>
      </c>
      <c r="M711" s="20">
        <f t="shared" si="10"/>
        <v>0</v>
      </c>
      <c r="N711" s="20">
        <f t="shared" si="14"/>
        <v>0</v>
      </c>
      <c r="O711" s="21" t="str">
        <f>IF(A711="","",IF(G711&gt;=asetukset!$B$3,G711-asetukset!$B$3,IF(AND(G711-E711&lt;=asetukset!$B$4,E711&gt;=asetukset!$B$3),1-E711,IF(AND(G711-E711&lt;=asetukset!$B$4,E711&lt;=asetukset!$B$3),asetukset!$B$6,0))))</f>
        <v/>
      </c>
      <c r="P711" s="20">
        <f>IF(F711&gt;D711,G711-asetukset!$B$5,IF(AND(D711=F711,E711&lt;=asetukset!$B$6),G711-E711,0))</f>
        <v>0</v>
      </c>
      <c r="Q711" s="19" t="str">
        <f>IF(and(K711=6,E711&gt;asetukset!$B$7),"", IF(and(K711&lt;&gt;6,L711=6,G711&lt;asetukset!$B$7),G711,IF(K711=6,asetukset!$B$7-E711,IF(K711=6,asetukset!$B$7-E711,IF(K711=6,asetukset!$B$7-E711,"")))))</f>
        <v/>
      </c>
      <c r="R711" s="19" t="str">
        <f t="shared" si="11"/>
        <v/>
      </c>
      <c r="S711" s="19" t="str">
        <f t="shared" si="12"/>
        <v/>
      </c>
      <c r="T711" s="21" t="str">
        <f>IF(A711="","",IF(SUMIFS($M$2:M711,$I$2:I711,I711,$A$2:A711,A711)&lt;=asetukset!$B$2,"",SUMIFS($M$2:M711,$I$2:I711,I711,$A$2:A711,A711)-asetukset!$B$2))</f>
        <v/>
      </c>
    </row>
    <row r="712">
      <c r="A712" s="32"/>
      <c r="B712" s="26"/>
      <c r="C712" s="26"/>
      <c r="D712" s="15">
        <f t="shared" si="2"/>
        <v>0</v>
      </c>
      <c r="E712" s="15">
        <f t="shared" si="3"/>
        <v>0</v>
      </c>
      <c r="F712" s="15">
        <f t="shared" si="4"/>
        <v>0</v>
      </c>
      <c r="G712" s="15">
        <f t="shared" si="5"/>
        <v>0</v>
      </c>
      <c r="H712" s="18" t="str">
        <f t="shared" si="6"/>
        <v/>
      </c>
      <c r="I712" s="18" t="str">
        <f t="shared" si="7"/>
        <v/>
      </c>
      <c r="J712" s="18" t="str">
        <f t="shared" si="8"/>
        <v>-</v>
      </c>
      <c r="K712" s="27" t="str">
        <f t="shared" ref="K712:L712" si="722">IF(A712="","",WEEKDAY(B712,2))</f>
        <v/>
      </c>
      <c r="L712" s="27" t="str">
        <f t="shared" si="722"/>
        <v/>
      </c>
      <c r="M712" s="20">
        <f t="shared" si="10"/>
        <v>0</v>
      </c>
      <c r="N712" s="20">
        <f t="shared" si="14"/>
        <v>0</v>
      </c>
      <c r="O712" s="21" t="str">
        <f>IF(A712="","",IF(G712&gt;=asetukset!$B$3,G712-asetukset!$B$3,IF(AND(G712-E712&lt;=asetukset!$B$4,E712&gt;=asetukset!$B$3),1-E712,IF(AND(G712-E712&lt;=asetukset!$B$4,E712&lt;=asetukset!$B$3),asetukset!$B$6,0))))</f>
        <v/>
      </c>
      <c r="P712" s="20">
        <f>IF(F712&gt;D712,G712-asetukset!$B$5,IF(AND(D712=F712,E712&lt;=asetukset!$B$6),G712-E712,0))</f>
        <v>0</v>
      </c>
      <c r="Q712" s="19" t="str">
        <f>IF(and(K712=6,E712&gt;asetukset!$B$7),"", IF(and(K712&lt;&gt;6,L712=6,G712&lt;asetukset!$B$7),G712,IF(K712=6,asetukset!$B$7-E712,IF(K712=6,asetukset!$B$7-E712,IF(K712=6,asetukset!$B$7-E712,"")))))</f>
        <v/>
      </c>
      <c r="R712" s="19" t="str">
        <f t="shared" si="11"/>
        <v/>
      </c>
      <c r="S712" s="19" t="str">
        <f t="shared" si="12"/>
        <v/>
      </c>
      <c r="T712" s="21" t="str">
        <f>IF(A712="","",IF(SUMIFS($M$2:M712,$I$2:I712,I712,$A$2:A712,A712)&lt;=asetukset!$B$2,"",SUMIFS($M$2:M712,$I$2:I712,I712,$A$2:A712,A712)-asetukset!$B$2))</f>
        <v/>
      </c>
    </row>
    <row r="713">
      <c r="A713" s="32"/>
      <c r="B713" s="26"/>
      <c r="C713" s="26"/>
      <c r="D713" s="15">
        <f t="shared" si="2"/>
        <v>0</v>
      </c>
      <c r="E713" s="15">
        <f t="shared" si="3"/>
        <v>0</v>
      </c>
      <c r="F713" s="15">
        <f t="shared" si="4"/>
        <v>0</v>
      </c>
      <c r="G713" s="15">
        <f t="shared" si="5"/>
        <v>0</v>
      </c>
      <c r="H713" s="18" t="str">
        <f t="shared" si="6"/>
        <v/>
      </c>
      <c r="I713" s="18" t="str">
        <f t="shared" si="7"/>
        <v/>
      </c>
      <c r="J713" s="18" t="str">
        <f t="shared" si="8"/>
        <v>-</v>
      </c>
      <c r="K713" s="27" t="str">
        <f t="shared" ref="K713:L713" si="723">IF(A713="","",WEEKDAY(B713,2))</f>
        <v/>
      </c>
      <c r="L713" s="27" t="str">
        <f t="shared" si="723"/>
        <v/>
      </c>
      <c r="M713" s="20">
        <f t="shared" si="10"/>
        <v>0</v>
      </c>
      <c r="N713" s="20">
        <f t="shared" si="14"/>
        <v>0</v>
      </c>
      <c r="O713" s="21" t="str">
        <f>IF(A713="","",IF(G713&gt;=asetukset!$B$3,G713-asetukset!$B$3,IF(AND(G713-E713&lt;=asetukset!$B$4,E713&gt;=asetukset!$B$3),1-E713,IF(AND(G713-E713&lt;=asetukset!$B$4,E713&lt;=asetukset!$B$3),asetukset!$B$6,0))))</f>
        <v/>
      </c>
      <c r="P713" s="20">
        <f>IF(F713&gt;D713,G713-asetukset!$B$5,IF(AND(D713=F713,E713&lt;=asetukset!$B$6),G713-E713,0))</f>
        <v>0</v>
      </c>
      <c r="Q713" s="19" t="str">
        <f>IF(and(K713=6,E713&gt;asetukset!$B$7),"", IF(and(K713&lt;&gt;6,L713=6,G713&lt;asetukset!$B$7),G713,IF(K713=6,asetukset!$B$7-E713,IF(K713=6,asetukset!$B$7-E713,IF(K713=6,asetukset!$B$7-E713,"")))))</f>
        <v/>
      </c>
      <c r="R713" s="19" t="str">
        <f t="shared" si="11"/>
        <v/>
      </c>
      <c r="S713" s="19" t="str">
        <f t="shared" si="12"/>
        <v/>
      </c>
      <c r="T713" s="21" t="str">
        <f>IF(A713="","",IF(SUMIFS($M$2:M713,$I$2:I713,I713,$A$2:A713,A713)&lt;=asetukset!$B$2,"",SUMIFS($M$2:M713,$I$2:I713,I713,$A$2:A713,A713)-asetukset!$B$2))</f>
        <v/>
      </c>
    </row>
    <row r="714">
      <c r="A714" s="32"/>
      <c r="B714" s="26"/>
      <c r="C714" s="26"/>
      <c r="D714" s="15">
        <f t="shared" si="2"/>
        <v>0</v>
      </c>
      <c r="E714" s="15">
        <f t="shared" si="3"/>
        <v>0</v>
      </c>
      <c r="F714" s="15">
        <f t="shared" si="4"/>
        <v>0</v>
      </c>
      <c r="G714" s="15">
        <f t="shared" si="5"/>
        <v>0</v>
      </c>
      <c r="H714" s="18" t="str">
        <f t="shared" si="6"/>
        <v/>
      </c>
      <c r="I714" s="18" t="str">
        <f t="shared" si="7"/>
        <v/>
      </c>
      <c r="J714" s="18" t="str">
        <f t="shared" si="8"/>
        <v>-</v>
      </c>
      <c r="K714" s="27" t="str">
        <f t="shared" ref="K714:L714" si="724">IF(A714="","",WEEKDAY(B714,2))</f>
        <v/>
      </c>
      <c r="L714" s="27" t="str">
        <f t="shared" si="724"/>
        <v/>
      </c>
      <c r="M714" s="20">
        <f t="shared" si="10"/>
        <v>0</v>
      </c>
      <c r="N714" s="20">
        <f t="shared" si="14"/>
        <v>0</v>
      </c>
      <c r="O714" s="21" t="str">
        <f>IF(A714="","",IF(G714&gt;=asetukset!$B$3,G714-asetukset!$B$3,IF(AND(G714-E714&lt;=asetukset!$B$4,E714&gt;=asetukset!$B$3),1-E714,IF(AND(G714-E714&lt;=asetukset!$B$4,E714&lt;=asetukset!$B$3),asetukset!$B$6,0))))</f>
        <v/>
      </c>
      <c r="P714" s="20">
        <f>IF(F714&gt;D714,G714-asetukset!$B$5,IF(AND(D714=F714,E714&lt;=asetukset!$B$6),G714-E714,0))</f>
        <v>0</v>
      </c>
      <c r="Q714" s="19" t="str">
        <f>IF(and(K714=6,E714&gt;asetukset!$B$7),"", IF(and(K714&lt;&gt;6,L714=6,G714&lt;asetukset!$B$7),G714,IF(K714=6,asetukset!$B$7-E714,IF(K714=6,asetukset!$B$7-E714,IF(K714=6,asetukset!$B$7-E714,"")))))</f>
        <v/>
      </c>
      <c r="R714" s="19" t="str">
        <f t="shared" si="11"/>
        <v/>
      </c>
      <c r="S714" s="19" t="str">
        <f t="shared" si="12"/>
        <v/>
      </c>
      <c r="T714" s="21" t="str">
        <f>IF(A714="","",IF(SUMIFS($M$2:M714,$I$2:I714,I714,$A$2:A714,A714)&lt;=asetukset!$B$2,"",SUMIFS($M$2:M714,$I$2:I714,I714,$A$2:A714,A714)-asetukset!$B$2))</f>
        <v/>
      </c>
    </row>
    <row r="715">
      <c r="A715" s="32"/>
      <c r="B715" s="26"/>
      <c r="C715" s="26"/>
      <c r="D715" s="15">
        <f t="shared" si="2"/>
        <v>0</v>
      </c>
      <c r="E715" s="15">
        <f t="shared" si="3"/>
        <v>0</v>
      </c>
      <c r="F715" s="15">
        <f t="shared" si="4"/>
        <v>0</v>
      </c>
      <c r="G715" s="15">
        <f t="shared" si="5"/>
        <v>0</v>
      </c>
      <c r="H715" s="18" t="str">
        <f t="shared" si="6"/>
        <v/>
      </c>
      <c r="I715" s="18" t="str">
        <f t="shared" si="7"/>
        <v/>
      </c>
      <c r="J715" s="18" t="str">
        <f t="shared" si="8"/>
        <v>-</v>
      </c>
      <c r="K715" s="27" t="str">
        <f t="shared" ref="K715:L715" si="725">IF(A715="","",WEEKDAY(B715,2))</f>
        <v/>
      </c>
      <c r="L715" s="27" t="str">
        <f t="shared" si="725"/>
        <v/>
      </c>
      <c r="M715" s="20">
        <f t="shared" si="10"/>
        <v>0</v>
      </c>
      <c r="N715" s="20">
        <f t="shared" si="14"/>
        <v>0</v>
      </c>
      <c r="O715" s="21" t="str">
        <f>IF(A715="","",IF(G715&gt;=asetukset!$B$3,G715-asetukset!$B$3,IF(AND(G715-E715&lt;=asetukset!$B$4,E715&gt;=asetukset!$B$3),1-E715,IF(AND(G715-E715&lt;=asetukset!$B$4,E715&lt;=asetukset!$B$3),asetukset!$B$6,0))))</f>
        <v/>
      </c>
      <c r="P715" s="20">
        <f>IF(F715&gt;D715,G715-asetukset!$B$5,IF(AND(D715=F715,E715&lt;=asetukset!$B$6),G715-E715,0))</f>
        <v>0</v>
      </c>
      <c r="Q715" s="19" t="str">
        <f>IF(and(K715=6,E715&gt;asetukset!$B$7),"", IF(and(K715&lt;&gt;6,L715=6,G715&lt;asetukset!$B$7),G715,IF(K715=6,asetukset!$B$7-E715,IF(K715=6,asetukset!$B$7-E715,IF(K715=6,asetukset!$B$7-E715,"")))))</f>
        <v/>
      </c>
      <c r="R715" s="19" t="str">
        <f t="shared" si="11"/>
        <v/>
      </c>
      <c r="S715" s="19" t="str">
        <f t="shared" si="12"/>
        <v/>
      </c>
      <c r="T715" s="21" t="str">
        <f>IF(A715="","",IF(SUMIFS($M$2:M715,$I$2:I715,I715,$A$2:A715,A715)&lt;=asetukset!$B$2,"",SUMIFS($M$2:M715,$I$2:I715,I715,$A$2:A715,A715)-asetukset!$B$2))</f>
        <v/>
      </c>
    </row>
    <row r="716">
      <c r="A716" s="32"/>
      <c r="B716" s="26"/>
      <c r="C716" s="26"/>
      <c r="D716" s="15">
        <f t="shared" si="2"/>
        <v>0</v>
      </c>
      <c r="E716" s="15">
        <f t="shared" si="3"/>
        <v>0</v>
      </c>
      <c r="F716" s="15">
        <f t="shared" si="4"/>
        <v>0</v>
      </c>
      <c r="G716" s="15">
        <f t="shared" si="5"/>
        <v>0</v>
      </c>
      <c r="H716" s="18" t="str">
        <f t="shared" si="6"/>
        <v/>
      </c>
      <c r="I716" s="18" t="str">
        <f t="shared" si="7"/>
        <v/>
      </c>
      <c r="J716" s="18" t="str">
        <f t="shared" si="8"/>
        <v>-</v>
      </c>
      <c r="K716" s="27" t="str">
        <f t="shared" ref="K716:L716" si="726">IF(A716="","",WEEKDAY(B716,2))</f>
        <v/>
      </c>
      <c r="L716" s="27" t="str">
        <f t="shared" si="726"/>
        <v/>
      </c>
      <c r="M716" s="20">
        <f t="shared" si="10"/>
        <v>0</v>
      </c>
      <c r="N716" s="20">
        <f t="shared" si="14"/>
        <v>0</v>
      </c>
      <c r="O716" s="21" t="str">
        <f>IF(A716="","",IF(G716&gt;=asetukset!$B$3,G716-asetukset!$B$3,IF(AND(G716-E716&lt;=asetukset!$B$4,E716&gt;=asetukset!$B$3),1-E716,IF(AND(G716-E716&lt;=asetukset!$B$4,E716&lt;=asetukset!$B$3),asetukset!$B$6,0))))</f>
        <v/>
      </c>
      <c r="P716" s="20">
        <f>IF(F716&gt;D716,G716-asetukset!$B$5,IF(AND(D716=F716,E716&lt;=asetukset!$B$6),G716-E716,0))</f>
        <v>0</v>
      </c>
      <c r="Q716" s="19" t="str">
        <f>IF(and(K716=6,E716&gt;asetukset!$B$7),"", IF(and(K716&lt;&gt;6,L716=6,G716&lt;asetukset!$B$7),G716,IF(K716=6,asetukset!$B$7-E716,IF(K716=6,asetukset!$B$7-E716,IF(K716=6,asetukset!$B$7-E716,"")))))</f>
        <v/>
      </c>
      <c r="R716" s="19" t="str">
        <f t="shared" si="11"/>
        <v/>
      </c>
      <c r="S716" s="19" t="str">
        <f t="shared" si="12"/>
        <v/>
      </c>
      <c r="T716" s="21" t="str">
        <f>IF(A716="","",IF(SUMIFS($M$2:M716,$I$2:I716,I716,$A$2:A716,A716)&lt;=asetukset!$B$2,"",SUMIFS($M$2:M716,$I$2:I716,I716,$A$2:A716,A716)-asetukset!$B$2))</f>
        <v/>
      </c>
    </row>
    <row r="717">
      <c r="A717" s="32"/>
      <c r="B717" s="26"/>
      <c r="C717" s="26"/>
      <c r="D717" s="15">
        <f t="shared" si="2"/>
        <v>0</v>
      </c>
      <c r="E717" s="15">
        <f t="shared" si="3"/>
        <v>0</v>
      </c>
      <c r="F717" s="15">
        <f t="shared" si="4"/>
        <v>0</v>
      </c>
      <c r="G717" s="15">
        <f t="shared" si="5"/>
        <v>0</v>
      </c>
      <c r="H717" s="18" t="str">
        <f t="shared" si="6"/>
        <v/>
      </c>
      <c r="I717" s="18" t="str">
        <f t="shared" si="7"/>
        <v/>
      </c>
      <c r="J717" s="18" t="str">
        <f t="shared" si="8"/>
        <v>-</v>
      </c>
      <c r="K717" s="27" t="str">
        <f t="shared" ref="K717:L717" si="727">IF(A717="","",WEEKDAY(B717,2))</f>
        <v/>
      </c>
      <c r="L717" s="27" t="str">
        <f t="shared" si="727"/>
        <v/>
      </c>
      <c r="M717" s="20">
        <f t="shared" si="10"/>
        <v>0</v>
      </c>
      <c r="N717" s="20">
        <f t="shared" si="14"/>
        <v>0</v>
      </c>
      <c r="O717" s="21" t="str">
        <f>IF(A717="","",IF(G717&gt;=asetukset!$B$3,G717-asetukset!$B$3,IF(AND(G717-E717&lt;=asetukset!$B$4,E717&gt;=asetukset!$B$3),1-E717,IF(AND(G717-E717&lt;=asetukset!$B$4,E717&lt;=asetukset!$B$3),asetukset!$B$6,0))))</f>
        <v/>
      </c>
      <c r="P717" s="20">
        <f>IF(F717&gt;D717,G717-asetukset!$B$5,IF(AND(D717=F717,E717&lt;=asetukset!$B$6),G717-E717,0))</f>
        <v>0</v>
      </c>
      <c r="Q717" s="19" t="str">
        <f>IF(and(K717=6,E717&gt;asetukset!$B$7),"", IF(and(K717&lt;&gt;6,L717=6,G717&lt;asetukset!$B$7),G717,IF(K717=6,asetukset!$B$7-E717,IF(K717=6,asetukset!$B$7-E717,IF(K717=6,asetukset!$B$7-E717,"")))))</f>
        <v/>
      </c>
      <c r="R717" s="19" t="str">
        <f t="shared" si="11"/>
        <v/>
      </c>
      <c r="S717" s="19" t="str">
        <f t="shared" si="12"/>
        <v/>
      </c>
      <c r="T717" s="21" t="str">
        <f>IF(A717="","",IF(SUMIFS($M$2:M717,$I$2:I717,I717,$A$2:A717,A717)&lt;=asetukset!$B$2,"",SUMIFS($M$2:M717,$I$2:I717,I717,$A$2:A717,A717)-asetukset!$B$2))</f>
        <v/>
      </c>
    </row>
    <row r="718">
      <c r="A718" s="32"/>
      <c r="B718" s="26"/>
      <c r="C718" s="26"/>
      <c r="D718" s="15">
        <f t="shared" si="2"/>
        <v>0</v>
      </c>
      <c r="E718" s="15">
        <f t="shared" si="3"/>
        <v>0</v>
      </c>
      <c r="F718" s="15">
        <f t="shared" si="4"/>
        <v>0</v>
      </c>
      <c r="G718" s="15">
        <f t="shared" si="5"/>
        <v>0</v>
      </c>
      <c r="H718" s="18" t="str">
        <f t="shared" si="6"/>
        <v/>
      </c>
      <c r="I718" s="18" t="str">
        <f t="shared" si="7"/>
        <v/>
      </c>
      <c r="J718" s="18" t="str">
        <f t="shared" si="8"/>
        <v>-</v>
      </c>
      <c r="K718" s="27" t="str">
        <f t="shared" ref="K718:L718" si="728">IF(A718="","",WEEKDAY(B718,2))</f>
        <v/>
      </c>
      <c r="L718" s="27" t="str">
        <f t="shared" si="728"/>
        <v/>
      </c>
      <c r="M718" s="20">
        <f t="shared" si="10"/>
        <v>0</v>
      </c>
      <c r="N718" s="20">
        <f t="shared" si="14"/>
        <v>0</v>
      </c>
      <c r="O718" s="21" t="str">
        <f>IF(A718="","",IF(G718&gt;=asetukset!$B$3,G718-asetukset!$B$3,IF(AND(G718-E718&lt;=asetukset!$B$4,E718&gt;=asetukset!$B$3),1-E718,IF(AND(G718-E718&lt;=asetukset!$B$4,E718&lt;=asetukset!$B$3),asetukset!$B$6,0))))</f>
        <v/>
      </c>
      <c r="P718" s="20">
        <f>IF(F718&gt;D718,G718-asetukset!$B$5,IF(AND(D718=F718,E718&lt;=asetukset!$B$6),G718-E718,0))</f>
        <v>0</v>
      </c>
      <c r="Q718" s="19" t="str">
        <f>IF(and(K718=6,E718&gt;asetukset!$B$7),"", IF(and(K718&lt;&gt;6,L718=6,G718&lt;asetukset!$B$7),G718,IF(K718=6,asetukset!$B$7-E718,IF(K718=6,asetukset!$B$7-E718,IF(K718=6,asetukset!$B$7-E718,"")))))</f>
        <v/>
      </c>
      <c r="R718" s="19" t="str">
        <f t="shared" si="11"/>
        <v/>
      </c>
      <c r="S718" s="19" t="str">
        <f t="shared" si="12"/>
        <v/>
      </c>
      <c r="T718" s="21" t="str">
        <f>IF(A718="","",IF(SUMIFS($M$2:M718,$I$2:I718,I718,$A$2:A718,A718)&lt;=asetukset!$B$2,"",SUMIFS($M$2:M718,$I$2:I718,I718,$A$2:A718,A718)-asetukset!$B$2))</f>
        <v/>
      </c>
    </row>
    <row r="719">
      <c r="A719" s="32"/>
      <c r="B719" s="26"/>
      <c r="C719" s="26"/>
      <c r="D719" s="15">
        <f t="shared" si="2"/>
        <v>0</v>
      </c>
      <c r="E719" s="15">
        <f t="shared" si="3"/>
        <v>0</v>
      </c>
      <c r="F719" s="15">
        <f t="shared" si="4"/>
        <v>0</v>
      </c>
      <c r="G719" s="15">
        <f t="shared" si="5"/>
        <v>0</v>
      </c>
      <c r="H719" s="18" t="str">
        <f t="shared" si="6"/>
        <v/>
      </c>
      <c r="I719" s="18" t="str">
        <f t="shared" si="7"/>
        <v/>
      </c>
      <c r="J719" s="18" t="str">
        <f t="shared" si="8"/>
        <v>-</v>
      </c>
      <c r="K719" s="27" t="str">
        <f t="shared" ref="K719:L719" si="729">IF(A719="","",WEEKDAY(B719,2))</f>
        <v/>
      </c>
      <c r="L719" s="27" t="str">
        <f t="shared" si="729"/>
        <v/>
      </c>
      <c r="M719" s="20">
        <f t="shared" si="10"/>
        <v>0</v>
      </c>
      <c r="N719" s="20">
        <f t="shared" si="14"/>
        <v>0</v>
      </c>
      <c r="O719" s="21" t="str">
        <f>IF(A719="","",IF(G719&gt;=asetukset!$B$3,G719-asetukset!$B$3,IF(AND(G719-E719&lt;=asetukset!$B$4,E719&gt;=asetukset!$B$3),1-E719,IF(AND(G719-E719&lt;=asetukset!$B$4,E719&lt;=asetukset!$B$3),asetukset!$B$6,0))))</f>
        <v/>
      </c>
      <c r="P719" s="20">
        <f>IF(F719&gt;D719,G719-asetukset!$B$5,IF(AND(D719=F719,E719&lt;=asetukset!$B$6),G719-E719,0))</f>
        <v>0</v>
      </c>
      <c r="Q719" s="19" t="str">
        <f>IF(and(K719=6,E719&gt;asetukset!$B$7),"", IF(and(K719&lt;&gt;6,L719=6,G719&lt;asetukset!$B$7),G719,IF(K719=6,asetukset!$B$7-E719,IF(K719=6,asetukset!$B$7-E719,IF(K719=6,asetukset!$B$7-E719,"")))))</f>
        <v/>
      </c>
      <c r="R719" s="19" t="str">
        <f t="shared" si="11"/>
        <v/>
      </c>
      <c r="S719" s="19" t="str">
        <f t="shared" si="12"/>
        <v/>
      </c>
      <c r="T719" s="21" t="str">
        <f>IF(A719="","",IF(SUMIFS($M$2:M719,$I$2:I719,I719,$A$2:A719,A719)&lt;=asetukset!$B$2,"",SUMIFS($M$2:M719,$I$2:I719,I719,$A$2:A719,A719)-asetukset!$B$2))</f>
        <v/>
      </c>
    </row>
    <row r="720">
      <c r="A720" s="32"/>
      <c r="B720" s="26"/>
      <c r="C720" s="26"/>
      <c r="D720" s="15">
        <f t="shared" si="2"/>
        <v>0</v>
      </c>
      <c r="E720" s="15">
        <f t="shared" si="3"/>
        <v>0</v>
      </c>
      <c r="F720" s="15">
        <f t="shared" si="4"/>
        <v>0</v>
      </c>
      <c r="G720" s="15">
        <f t="shared" si="5"/>
        <v>0</v>
      </c>
      <c r="H720" s="18" t="str">
        <f t="shared" si="6"/>
        <v/>
      </c>
      <c r="I720" s="18" t="str">
        <f t="shared" si="7"/>
        <v/>
      </c>
      <c r="J720" s="18" t="str">
        <f t="shared" si="8"/>
        <v>-</v>
      </c>
      <c r="K720" s="27" t="str">
        <f t="shared" ref="K720:L720" si="730">IF(A720="","",WEEKDAY(B720,2))</f>
        <v/>
      </c>
      <c r="L720" s="27" t="str">
        <f t="shared" si="730"/>
        <v/>
      </c>
      <c r="M720" s="20">
        <f t="shared" si="10"/>
        <v>0</v>
      </c>
      <c r="N720" s="20">
        <f t="shared" si="14"/>
        <v>0</v>
      </c>
      <c r="O720" s="21" t="str">
        <f>IF(A720="","",IF(G720&gt;=asetukset!$B$3,G720-asetukset!$B$3,IF(AND(G720-E720&lt;=asetukset!$B$4,E720&gt;=asetukset!$B$3),1-E720,IF(AND(G720-E720&lt;=asetukset!$B$4,E720&lt;=asetukset!$B$3),asetukset!$B$6,0))))</f>
        <v/>
      </c>
      <c r="P720" s="20">
        <f>IF(F720&gt;D720,G720-asetukset!$B$5,IF(AND(D720=F720,E720&lt;=asetukset!$B$6),G720-E720,0))</f>
        <v>0</v>
      </c>
      <c r="Q720" s="19" t="str">
        <f>IF(and(K720=6,E720&gt;asetukset!$B$7),"", IF(and(K720&lt;&gt;6,L720=6,G720&lt;asetukset!$B$7),G720,IF(K720=6,asetukset!$B$7-E720,IF(K720=6,asetukset!$B$7-E720,IF(K720=6,asetukset!$B$7-E720,"")))))</f>
        <v/>
      </c>
      <c r="R720" s="19" t="str">
        <f t="shared" si="11"/>
        <v/>
      </c>
      <c r="S720" s="19" t="str">
        <f t="shared" si="12"/>
        <v/>
      </c>
      <c r="T720" s="21" t="str">
        <f>IF(A720="","",IF(SUMIFS($M$2:M720,$I$2:I720,I720,$A$2:A720,A720)&lt;=asetukset!$B$2,"",SUMIFS($M$2:M720,$I$2:I720,I720,$A$2:A720,A720)-asetukset!$B$2))</f>
        <v/>
      </c>
    </row>
    <row r="721">
      <c r="A721" s="32"/>
      <c r="B721" s="26"/>
      <c r="C721" s="26"/>
      <c r="D721" s="15">
        <f t="shared" si="2"/>
        <v>0</v>
      </c>
      <c r="E721" s="15">
        <f t="shared" si="3"/>
        <v>0</v>
      </c>
      <c r="F721" s="15">
        <f t="shared" si="4"/>
        <v>0</v>
      </c>
      <c r="G721" s="15">
        <f t="shared" si="5"/>
        <v>0</v>
      </c>
      <c r="H721" s="18" t="str">
        <f t="shared" si="6"/>
        <v/>
      </c>
      <c r="I721" s="18" t="str">
        <f t="shared" si="7"/>
        <v/>
      </c>
      <c r="J721" s="18" t="str">
        <f t="shared" si="8"/>
        <v>-</v>
      </c>
      <c r="K721" s="27" t="str">
        <f t="shared" ref="K721:L721" si="731">IF(A721="","",WEEKDAY(B721,2))</f>
        <v/>
      </c>
      <c r="L721" s="27" t="str">
        <f t="shared" si="731"/>
        <v/>
      </c>
      <c r="M721" s="20">
        <f t="shared" si="10"/>
        <v>0</v>
      </c>
      <c r="N721" s="20">
        <f t="shared" si="14"/>
        <v>0</v>
      </c>
      <c r="O721" s="21" t="str">
        <f>IF(A721="","",IF(G721&gt;=asetukset!$B$3,G721-asetukset!$B$3,IF(AND(G721-E721&lt;=asetukset!$B$4,E721&gt;=asetukset!$B$3),1-E721,IF(AND(G721-E721&lt;=asetukset!$B$4,E721&lt;=asetukset!$B$3),asetukset!$B$6,0))))</f>
        <v/>
      </c>
      <c r="P721" s="20">
        <f>IF(F721&gt;D721,G721-asetukset!$B$5,IF(AND(D721=F721,E721&lt;=asetukset!$B$6),G721-E721,0))</f>
        <v>0</v>
      </c>
      <c r="Q721" s="19" t="str">
        <f>IF(and(K721=6,E721&gt;asetukset!$B$7),"", IF(and(K721&lt;&gt;6,L721=6,G721&lt;asetukset!$B$7),G721,IF(K721=6,asetukset!$B$7-E721,IF(K721=6,asetukset!$B$7-E721,IF(K721=6,asetukset!$B$7-E721,"")))))</f>
        <v/>
      </c>
      <c r="R721" s="19" t="str">
        <f t="shared" si="11"/>
        <v/>
      </c>
      <c r="S721" s="19" t="str">
        <f t="shared" si="12"/>
        <v/>
      </c>
      <c r="T721" s="21" t="str">
        <f>IF(A721="","",IF(SUMIFS($M$2:M721,$I$2:I721,I721,$A$2:A721,A721)&lt;=asetukset!$B$2,"",SUMIFS($M$2:M721,$I$2:I721,I721,$A$2:A721,A721)-asetukset!$B$2))</f>
        <v/>
      </c>
    </row>
    <row r="722">
      <c r="A722" s="32"/>
      <c r="B722" s="26"/>
      <c r="C722" s="26"/>
      <c r="D722" s="15">
        <f t="shared" si="2"/>
        <v>0</v>
      </c>
      <c r="E722" s="15">
        <f t="shared" si="3"/>
        <v>0</v>
      </c>
      <c r="F722" s="15">
        <f t="shared" si="4"/>
        <v>0</v>
      </c>
      <c r="G722" s="15">
        <f t="shared" si="5"/>
        <v>0</v>
      </c>
      <c r="H722" s="18" t="str">
        <f t="shared" si="6"/>
        <v/>
      </c>
      <c r="I722" s="18" t="str">
        <f t="shared" si="7"/>
        <v/>
      </c>
      <c r="J722" s="18" t="str">
        <f t="shared" si="8"/>
        <v>-</v>
      </c>
      <c r="K722" s="27" t="str">
        <f t="shared" ref="K722:L722" si="732">IF(A722="","",WEEKDAY(B722,2))</f>
        <v/>
      </c>
      <c r="L722" s="27" t="str">
        <f t="shared" si="732"/>
        <v/>
      </c>
      <c r="M722" s="20">
        <f t="shared" si="10"/>
        <v>0</v>
      </c>
      <c r="N722" s="20">
        <f t="shared" si="14"/>
        <v>0</v>
      </c>
      <c r="O722" s="21" t="str">
        <f>IF(A722="","",IF(G722&gt;=asetukset!$B$3,G722-asetukset!$B$3,IF(AND(G722-E722&lt;=asetukset!$B$4,E722&gt;=asetukset!$B$3),1-E722,IF(AND(G722-E722&lt;=asetukset!$B$4,E722&lt;=asetukset!$B$3),asetukset!$B$6,0))))</f>
        <v/>
      </c>
      <c r="P722" s="20">
        <f>IF(F722&gt;D722,G722-asetukset!$B$5,IF(AND(D722=F722,E722&lt;=asetukset!$B$6),G722-E722,0))</f>
        <v>0</v>
      </c>
      <c r="Q722" s="19" t="str">
        <f>IF(and(K722=6,E722&gt;asetukset!$B$7),"", IF(and(K722&lt;&gt;6,L722=6,G722&lt;asetukset!$B$7),G722,IF(K722=6,asetukset!$B$7-E722,IF(K722=6,asetukset!$B$7-E722,IF(K722=6,asetukset!$B$7-E722,"")))))</f>
        <v/>
      </c>
      <c r="R722" s="19" t="str">
        <f t="shared" si="11"/>
        <v/>
      </c>
      <c r="S722" s="19" t="str">
        <f t="shared" si="12"/>
        <v/>
      </c>
      <c r="T722" s="21" t="str">
        <f>IF(A722="","",IF(SUMIFS($M$2:M722,$I$2:I722,I722,$A$2:A722,A722)&lt;=asetukset!$B$2,"",SUMIFS($M$2:M722,$I$2:I722,I722,$A$2:A722,A722)-asetukset!$B$2))</f>
        <v/>
      </c>
    </row>
    <row r="723">
      <c r="A723" s="32"/>
      <c r="B723" s="26"/>
      <c r="C723" s="26"/>
      <c r="D723" s="15">
        <f t="shared" si="2"/>
        <v>0</v>
      </c>
      <c r="E723" s="15">
        <f t="shared" si="3"/>
        <v>0</v>
      </c>
      <c r="F723" s="15">
        <f t="shared" si="4"/>
        <v>0</v>
      </c>
      <c r="G723" s="15">
        <f t="shared" si="5"/>
        <v>0</v>
      </c>
      <c r="H723" s="18" t="str">
        <f t="shared" si="6"/>
        <v/>
      </c>
      <c r="I723" s="18" t="str">
        <f t="shared" si="7"/>
        <v/>
      </c>
      <c r="J723" s="18" t="str">
        <f t="shared" si="8"/>
        <v>-</v>
      </c>
      <c r="K723" s="27" t="str">
        <f t="shared" ref="K723:L723" si="733">IF(A723="","",WEEKDAY(B723,2))</f>
        <v/>
      </c>
      <c r="L723" s="27" t="str">
        <f t="shared" si="733"/>
        <v/>
      </c>
      <c r="M723" s="20">
        <f t="shared" si="10"/>
        <v>0</v>
      </c>
      <c r="N723" s="20">
        <f t="shared" si="14"/>
        <v>0</v>
      </c>
      <c r="O723" s="21" t="str">
        <f>IF(A723="","",IF(G723&gt;=asetukset!$B$3,G723-asetukset!$B$3,IF(AND(G723-E723&lt;=asetukset!$B$4,E723&gt;=asetukset!$B$3),1-E723,IF(AND(G723-E723&lt;=asetukset!$B$4,E723&lt;=asetukset!$B$3),asetukset!$B$6,0))))</f>
        <v/>
      </c>
      <c r="P723" s="20">
        <f>IF(F723&gt;D723,G723-asetukset!$B$5,IF(AND(D723=F723,E723&lt;=asetukset!$B$6),G723-E723,0))</f>
        <v>0</v>
      </c>
      <c r="Q723" s="19" t="str">
        <f>IF(and(K723=6,E723&gt;asetukset!$B$7),"", IF(and(K723&lt;&gt;6,L723=6,G723&lt;asetukset!$B$7),G723,IF(K723=6,asetukset!$B$7-E723,IF(K723=6,asetukset!$B$7-E723,IF(K723=6,asetukset!$B$7-E723,"")))))</f>
        <v/>
      </c>
      <c r="R723" s="19" t="str">
        <f t="shared" si="11"/>
        <v/>
      </c>
      <c r="S723" s="19" t="str">
        <f t="shared" si="12"/>
        <v/>
      </c>
      <c r="T723" s="21" t="str">
        <f>IF(A723="","",IF(SUMIFS($M$2:M723,$I$2:I723,I723,$A$2:A723,A723)&lt;=asetukset!$B$2,"",SUMIFS($M$2:M723,$I$2:I723,I723,$A$2:A723,A723)-asetukset!$B$2))</f>
        <v/>
      </c>
    </row>
    <row r="724">
      <c r="A724" s="32"/>
      <c r="B724" s="26"/>
      <c r="C724" s="26"/>
      <c r="D724" s="15">
        <f t="shared" si="2"/>
        <v>0</v>
      </c>
      <c r="E724" s="15">
        <f t="shared" si="3"/>
        <v>0</v>
      </c>
      <c r="F724" s="15">
        <f t="shared" si="4"/>
        <v>0</v>
      </c>
      <c r="G724" s="15">
        <f t="shared" si="5"/>
        <v>0</v>
      </c>
      <c r="H724" s="18" t="str">
        <f t="shared" si="6"/>
        <v/>
      </c>
      <c r="I724" s="18" t="str">
        <f t="shared" si="7"/>
        <v/>
      </c>
      <c r="J724" s="18" t="str">
        <f t="shared" si="8"/>
        <v>-</v>
      </c>
      <c r="K724" s="27" t="str">
        <f t="shared" ref="K724:L724" si="734">IF(A724="","",WEEKDAY(B724,2))</f>
        <v/>
      </c>
      <c r="L724" s="27" t="str">
        <f t="shared" si="734"/>
        <v/>
      </c>
      <c r="M724" s="20">
        <f t="shared" si="10"/>
        <v>0</v>
      </c>
      <c r="N724" s="20">
        <f t="shared" si="14"/>
        <v>0</v>
      </c>
      <c r="O724" s="21" t="str">
        <f>IF(A724="","",IF(G724&gt;=asetukset!$B$3,G724-asetukset!$B$3,IF(AND(G724-E724&lt;=asetukset!$B$4,E724&gt;=asetukset!$B$3),1-E724,IF(AND(G724-E724&lt;=asetukset!$B$4,E724&lt;=asetukset!$B$3),asetukset!$B$6,0))))</f>
        <v/>
      </c>
      <c r="P724" s="20">
        <f>IF(F724&gt;D724,G724-asetukset!$B$5,IF(AND(D724=F724,E724&lt;=asetukset!$B$6),G724-E724,0))</f>
        <v>0</v>
      </c>
      <c r="Q724" s="19" t="str">
        <f>IF(and(K724=6,E724&gt;asetukset!$B$7),"", IF(and(K724&lt;&gt;6,L724=6,G724&lt;asetukset!$B$7),G724,IF(K724=6,asetukset!$B$7-E724,IF(K724=6,asetukset!$B$7-E724,IF(K724=6,asetukset!$B$7-E724,"")))))</f>
        <v/>
      </c>
      <c r="R724" s="19" t="str">
        <f t="shared" si="11"/>
        <v/>
      </c>
      <c r="S724" s="19" t="str">
        <f t="shared" si="12"/>
        <v/>
      </c>
      <c r="T724" s="21" t="str">
        <f>IF(A724="","",IF(SUMIFS($M$2:M724,$I$2:I724,I724,$A$2:A724,A724)&lt;=asetukset!$B$2,"",SUMIFS($M$2:M724,$I$2:I724,I724,$A$2:A724,A724)-asetukset!$B$2))</f>
        <v/>
      </c>
    </row>
    <row r="725">
      <c r="A725" s="32"/>
      <c r="B725" s="26"/>
      <c r="C725" s="26"/>
      <c r="D725" s="15">
        <f t="shared" si="2"/>
        <v>0</v>
      </c>
      <c r="E725" s="15">
        <f t="shared" si="3"/>
        <v>0</v>
      </c>
      <c r="F725" s="15">
        <f t="shared" si="4"/>
        <v>0</v>
      </c>
      <c r="G725" s="15">
        <f t="shared" si="5"/>
        <v>0</v>
      </c>
      <c r="H725" s="18" t="str">
        <f t="shared" si="6"/>
        <v/>
      </c>
      <c r="I725" s="18" t="str">
        <f t="shared" si="7"/>
        <v/>
      </c>
      <c r="J725" s="18" t="str">
        <f t="shared" si="8"/>
        <v>-</v>
      </c>
      <c r="K725" s="27" t="str">
        <f t="shared" ref="K725:L725" si="735">IF(A725="","",WEEKDAY(B725,2))</f>
        <v/>
      </c>
      <c r="L725" s="27" t="str">
        <f t="shared" si="735"/>
        <v/>
      </c>
      <c r="M725" s="20">
        <f t="shared" si="10"/>
        <v>0</v>
      </c>
      <c r="N725" s="20">
        <f t="shared" si="14"/>
        <v>0</v>
      </c>
      <c r="O725" s="21" t="str">
        <f>IF(A725="","",IF(G725&gt;=asetukset!$B$3,G725-asetukset!$B$3,IF(AND(G725-E725&lt;=asetukset!$B$4,E725&gt;=asetukset!$B$3),1-E725,IF(AND(G725-E725&lt;=asetukset!$B$4,E725&lt;=asetukset!$B$3),asetukset!$B$6,0))))</f>
        <v/>
      </c>
      <c r="P725" s="20">
        <f>IF(F725&gt;D725,G725-asetukset!$B$5,IF(AND(D725=F725,E725&lt;=asetukset!$B$6),G725-E725,0))</f>
        <v>0</v>
      </c>
      <c r="Q725" s="19" t="str">
        <f>IF(and(K725=6,E725&gt;asetukset!$B$7),"", IF(and(K725&lt;&gt;6,L725=6,G725&lt;asetukset!$B$7),G725,IF(K725=6,asetukset!$B$7-E725,IF(K725=6,asetukset!$B$7-E725,IF(K725=6,asetukset!$B$7-E725,"")))))</f>
        <v/>
      </c>
      <c r="R725" s="19" t="str">
        <f t="shared" si="11"/>
        <v/>
      </c>
      <c r="S725" s="19" t="str">
        <f t="shared" si="12"/>
        <v/>
      </c>
      <c r="T725" s="21" t="str">
        <f>IF(A725="","",IF(SUMIFS($M$2:M725,$I$2:I725,I725,$A$2:A725,A725)&lt;=asetukset!$B$2,"",SUMIFS($M$2:M725,$I$2:I725,I725,$A$2:A725,A725)-asetukset!$B$2))</f>
        <v/>
      </c>
    </row>
    <row r="726">
      <c r="A726" s="32"/>
      <c r="B726" s="26"/>
      <c r="C726" s="26"/>
      <c r="D726" s="15">
        <f t="shared" si="2"/>
        <v>0</v>
      </c>
      <c r="E726" s="15">
        <f t="shared" si="3"/>
        <v>0</v>
      </c>
      <c r="F726" s="15">
        <f t="shared" si="4"/>
        <v>0</v>
      </c>
      <c r="G726" s="15">
        <f t="shared" si="5"/>
        <v>0</v>
      </c>
      <c r="H726" s="18" t="str">
        <f t="shared" si="6"/>
        <v/>
      </c>
      <c r="I726" s="18" t="str">
        <f t="shared" si="7"/>
        <v/>
      </c>
      <c r="J726" s="18" t="str">
        <f t="shared" si="8"/>
        <v>-</v>
      </c>
      <c r="K726" s="27" t="str">
        <f t="shared" ref="K726:L726" si="736">IF(A726="","",WEEKDAY(B726,2))</f>
        <v/>
      </c>
      <c r="L726" s="27" t="str">
        <f t="shared" si="736"/>
        <v/>
      </c>
      <c r="M726" s="20">
        <f t="shared" si="10"/>
        <v>0</v>
      </c>
      <c r="N726" s="20">
        <f t="shared" si="14"/>
        <v>0</v>
      </c>
      <c r="O726" s="21" t="str">
        <f>IF(A726="","",IF(G726&gt;=asetukset!$B$3,G726-asetukset!$B$3,IF(AND(G726-E726&lt;=asetukset!$B$4,E726&gt;=asetukset!$B$3),1-E726,IF(AND(G726-E726&lt;=asetukset!$B$4,E726&lt;=asetukset!$B$3),asetukset!$B$6,0))))</f>
        <v/>
      </c>
      <c r="P726" s="20">
        <f>IF(F726&gt;D726,G726-asetukset!$B$5,IF(AND(D726=F726,E726&lt;=asetukset!$B$6),G726-E726,0))</f>
        <v>0</v>
      </c>
      <c r="Q726" s="19" t="str">
        <f>IF(and(K726=6,E726&gt;asetukset!$B$7),"", IF(and(K726&lt;&gt;6,L726=6,G726&lt;asetukset!$B$7),G726,IF(K726=6,asetukset!$B$7-E726,IF(K726=6,asetukset!$B$7-E726,IF(K726=6,asetukset!$B$7-E726,"")))))</f>
        <v/>
      </c>
      <c r="R726" s="19" t="str">
        <f t="shared" si="11"/>
        <v/>
      </c>
      <c r="S726" s="19" t="str">
        <f t="shared" si="12"/>
        <v/>
      </c>
      <c r="T726" s="21" t="str">
        <f>IF(A726="","",IF(SUMIFS($M$2:M726,$I$2:I726,I726,$A$2:A726,A726)&lt;=asetukset!$B$2,"",SUMIFS($M$2:M726,$I$2:I726,I726,$A$2:A726,A726)-asetukset!$B$2))</f>
        <v/>
      </c>
    </row>
    <row r="727">
      <c r="A727" s="32"/>
      <c r="B727" s="26"/>
      <c r="C727" s="26"/>
      <c r="D727" s="15">
        <f t="shared" si="2"/>
        <v>0</v>
      </c>
      <c r="E727" s="15">
        <f t="shared" si="3"/>
        <v>0</v>
      </c>
      <c r="F727" s="15">
        <f t="shared" si="4"/>
        <v>0</v>
      </c>
      <c r="G727" s="15">
        <f t="shared" si="5"/>
        <v>0</v>
      </c>
      <c r="H727" s="18" t="str">
        <f t="shared" si="6"/>
        <v/>
      </c>
      <c r="I727" s="18" t="str">
        <f t="shared" si="7"/>
        <v/>
      </c>
      <c r="J727" s="18" t="str">
        <f t="shared" si="8"/>
        <v>-</v>
      </c>
      <c r="K727" s="27" t="str">
        <f t="shared" ref="K727:L727" si="737">IF(A727="","",WEEKDAY(B727,2))</f>
        <v/>
      </c>
      <c r="L727" s="27" t="str">
        <f t="shared" si="737"/>
        <v/>
      </c>
      <c r="M727" s="20">
        <f t="shared" si="10"/>
        <v>0</v>
      </c>
      <c r="N727" s="20">
        <f t="shared" si="14"/>
        <v>0</v>
      </c>
      <c r="O727" s="21" t="str">
        <f>IF(A727="","",IF(G727&gt;=asetukset!$B$3,G727-asetukset!$B$3,IF(AND(G727-E727&lt;=asetukset!$B$4,E727&gt;=asetukset!$B$3),1-E727,IF(AND(G727-E727&lt;=asetukset!$B$4,E727&lt;=asetukset!$B$3),asetukset!$B$6,0))))</f>
        <v/>
      </c>
      <c r="P727" s="20">
        <f>IF(F727&gt;D727,G727-asetukset!$B$5,IF(AND(D727=F727,E727&lt;=asetukset!$B$6),G727-E727,0))</f>
        <v>0</v>
      </c>
      <c r="Q727" s="19" t="str">
        <f>IF(and(K727=6,E727&gt;asetukset!$B$7),"", IF(and(K727&lt;&gt;6,L727=6,G727&lt;asetukset!$B$7),G727,IF(K727=6,asetukset!$B$7-E727,IF(K727=6,asetukset!$B$7-E727,IF(K727=6,asetukset!$B$7-E727,"")))))</f>
        <v/>
      </c>
      <c r="R727" s="19" t="str">
        <f t="shared" si="11"/>
        <v/>
      </c>
      <c r="S727" s="19" t="str">
        <f t="shared" si="12"/>
        <v/>
      </c>
      <c r="T727" s="21" t="str">
        <f>IF(A727="","",IF(SUMIFS($M$2:M727,$I$2:I727,I727,$A$2:A727,A727)&lt;=asetukset!$B$2,"",SUMIFS($M$2:M727,$I$2:I727,I727,$A$2:A727,A727)-asetukset!$B$2))</f>
        <v/>
      </c>
    </row>
    <row r="728">
      <c r="A728" s="32"/>
      <c r="B728" s="26"/>
      <c r="C728" s="26"/>
      <c r="D728" s="15">
        <f t="shared" si="2"/>
        <v>0</v>
      </c>
      <c r="E728" s="15">
        <f t="shared" si="3"/>
        <v>0</v>
      </c>
      <c r="F728" s="15">
        <f t="shared" si="4"/>
        <v>0</v>
      </c>
      <c r="G728" s="15">
        <f t="shared" si="5"/>
        <v>0</v>
      </c>
      <c r="H728" s="18" t="str">
        <f t="shared" si="6"/>
        <v/>
      </c>
      <c r="I728" s="18" t="str">
        <f t="shared" si="7"/>
        <v/>
      </c>
      <c r="J728" s="18" t="str">
        <f t="shared" si="8"/>
        <v>-</v>
      </c>
      <c r="K728" s="27" t="str">
        <f t="shared" ref="K728:L728" si="738">IF(A728="","",WEEKDAY(B728,2))</f>
        <v/>
      </c>
      <c r="L728" s="27" t="str">
        <f t="shared" si="738"/>
        <v/>
      </c>
      <c r="M728" s="20">
        <f t="shared" si="10"/>
        <v>0</v>
      </c>
      <c r="N728" s="20">
        <f t="shared" si="14"/>
        <v>0</v>
      </c>
      <c r="O728" s="21" t="str">
        <f>IF(A728="","",IF(G728&gt;=asetukset!$B$3,G728-asetukset!$B$3,IF(AND(G728-E728&lt;=asetukset!$B$4,E728&gt;=asetukset!$B$3),1-E728,IF(AND(G728-E728&lt;=asetukset!$B$4,E728&lt;=asetukset!$B$3),asetukset!$B$6,0))))</f>
        <v/>
      </c>
      <c r="P728" s="20">
        <f>IF(F728&gt;D728,G728-asetukset!$B$5,IF(AND(D728=F728,E728&lt;=asetukset!$B$6),G728-E728,0))</f>
        <v>0</v>
      </c>
      <c r="Q728" s="19" t="str">
        <f>IF(and(K728=6,E728&gt;asetukset!$B$7),"", IF(and(K728&lt;&gt;6,L728=6,G728&lt;asetukset!$B$7),G728,IF(K728=6,asetukset!$B$7-E728,IF(K728=6,asetukset!$B$7-E728,IF(K728=6,asetukset!$B$7-E728,"")))))</f>
        <v/>
      </c>
      <c r="R728" s="19" t="str">
        <f t="shared" si="11"/>
        <v/>
      </c>
      <c r="S728" s="19" t="str">
        <f t="shared" si="12"/>
        <v/>
      </c>
      <c r="T728" s="21" t="str">
        <f>IF(A728="","",IF(SUMIFS($M$2:M728,$I$2:I728,I728,$A$2:A728,A728)&lt;=asetukset!$B$2,"",SUMIFS($M$2:M728,$I$2:I728,I728,$A$2:A728,A728)-asetukset!$B$2))</f>
        <v/>
      </c>
    </row>
    <row r="729">
      <c r="A729" s="32"/>
      <c r="B729" s="26"/>
      <c r="C729" s="26"/>
      <c r="D729" s="15">
        <f t="shared" si="2"/>
        <v>0</v>
      </c>
      <c r="E729" s="15">
        <f t="shared" si="3"/>
        <v>0</v>
      </c>
      <c r="F729" s="15">
        <f t="shared" si="4"/>
        <v>0</v>
      </c>
      <c r="G729" s="15">
        <f t="shared" si="5"/>
        <v>0</v>
      </c>
      <c r="H729" s="18" t="str">
        <f t="shared" si="6"/>
        <v/>
      </c>
      <c r="I729" s="18" t="str">
        <f t="shared" si="7"/>
        <v/>
      </c>
      <c r="J729" s="18" t="str">
        <f t="shared" si="8"/>
        <v>-</v>
      </c>
      <c r="K729" s="27" t="str">
        <f t="shared" ref="K729:L729" si="739">IF(A729="","",WEEKDAY(B729,2))</f>
        <v/>
      </c>
      <c r="L729" s="27" t="str">
        <f t="shared" si="739"/>
        <v/>
      </c>
      <c r="M729" s="20">
        <f t="shared" si="10"/>
        <v>0</v>
      </c>
      <c r="N729" s="20">
        <f t="shared" si="14"/>
        <v>0</v>
      </c>
      <c r="O729" s="21" t="str">
        <f>IF(A729="","",IF(G729&gt;=asetukset!$B$3,G729-asetukset!$B$3,IF(AND(G729-E729&lt;=asetukset!$B$4,E729&gt;=asetukset!$B$3),1-E729,IF(AND(G729-E729&lt;=asetukset!$B$4,E729&lt;=asetukset!$B$3),asetukset!$B$6,0))))</f>
        <v/>
      </c>
      <c r="P729" s="20">
        <f>IF(F729&gt;D729,G729-asetukset!$B$5,IF(AND(D729=F729,E729&lt;=asetukset!$B$6),G729-E729,0))</f>
        <v>0</v>
      </c>
      <c r="Q729" s="19" t="str">
        <f>IF(and(K729=6,E729&gt;asetukset!$B$7),"", IF(and(K729&lt;&gt;6,L729=6,G729&lt;asetukset!$B$7),G729,IF(K729=6,asetukset!$B$7-E729,IF(K729=6,asetukset!$B$7-E729,IF(K729=6,asetukset!$B$7-E729,"")))))</f>
        <v/>
      </c>
      <c r="R729" s="19" t="str">
        <f t="shared" si="11"/>
        <v/>
      </c>
      <c r="S729" s="19" t="str">
        <f t="shared" si="12"/>
        <v/>
      </c>
      <c r="T729" s="21" t="str">
        <f>IF(A729="","",IF(SUMIFS($M$2:M729,$I$2:I729,I729,$A$2:A729,A729)&lt;=asetukset!$B$2,"",SUMIFS($M$2:M729,$I$2:I729,I729,$A$2:A729,A729)-asetukset!$B$2))</f>
        <v/>
      </c>
    </row>
    <row r="730">
      <c r="A730" s="32"/>
      <c r="B730" s="26"/>
      <c r="C730" s="26"/>
      <c r="D730" s="15">
        <f t="shared" si="2"/>
        <v>0</v>
      </c>
      <c r="E730" s="15">
        <f t="shared" si="3"/>
        <v>0</v>
      </c>
      <c r="F730" s="15">
        <f t="shared" si="4"/>
        <v>0</v>
      </c>
      <c r="G730" s="15">
        <f t="shared" si="5"/>
        <v>0</v>
      </c>
      <c r="H730" s="18" t="str">
        <f t="shared" si="6"/>
        <v/>
      </c>
      <c r="I730" s="18" t="str">
        <f t="shared" si="7"/>
        <v/>
      </c>
      <c r="J730" s="18" t="str">
        <f t="shared" si="8"/>
        <v>-</v>
      </c>
      <c r="K730" s="27" t="str">
        <f t="shared" ref="K730:L730" si="740">IF(A730="","",WEEKDAY(B730,2))</f>
        <v/>
      </c>
      <c r="L730" s="27" t="str">
        <f t="shared" si="740"/>
        <v/>
      </c>
      <c r="M730" s="20">
        <f t="shared" si="10"/>
        <v>0</v>
      </c>
      <c r="N730" s="20">
        <f t="shared" si="14"/>
        <v>0</v>
      </c>
      <c r="O730" s="21" t="str">
        <f>IF(A730="","",IF(G730&gt;=asetukset!$B$3,G730-asetukset!$B$3,IF(AND(G730-E730&lt;=asetukset!$B$4,E730&gt;=asetukset!$B$3),1-E730,IF(AND(G730-E730&lt;=asetukset!$B$4,E730&lt;=asetukset!$B$3),asetukset!$B$6,0))))</f>
        <v/>
      </c>
      <c r="P730" s="20">
        <f>IF(F730&gt;D730,G730-asetukset!$B$5,IF(AND(D730=F730,E730&lt;=asetukset!$B$6),G730-E730,0))</f>
        <v>0</v>
      </c>
      <c r="Q730" s="19" t="str">
        <f>IF(and(K730=6,E730&gt;asetukset!$B$7),"", IF(and(K730&lt;&gt;6,L730=6,G730&lt;asetukset!$B$7),G730,IF(K730=6,asetukset!$B$7-E730,IF(K730=6,asetukset!$B$7-E730,IF(K730=6,asetukset!$B$7-E730,"")))))</f>
        <v/>
      </c>
      <c r="R730" s="19" t="str">
        <f t="shared" si="11"/>
        <v/>
      </c>
      <c r="S730" s="19" t="str">
        <f t="shared" si="12"/>
        <v/>
      </c>
      <c r="T730" s="21" t="str">
        <f>IF(A730="","",IF(SUMIFS($M$2:M730,$I$2:I730,I730,$A$2:A730,A730)&lt;=asetukset!$B$2,"",SUMIFS($M$2:M730,$I$2:I730,I730,$A$2:A730,A730)-asetukset!$B$2))</f>
        <v/>
      </c>
    </row>
    <row r="731">
      <c r="A731" s="32"/>
      <c r="B731" s="26"/>
      <c r="C731" s="26"/>
      <c r="D731" s="15">
        <f t="shared" si="2"/>
        <v>0</v>
      </c>
      <c r="E731" s="15">
        <f t="shared" si="3"/>
        <v>0</v>
      </c>
      <c r="F731" s="15">
        <f t="shared" si="4"/>
        <v>0</v>
      </c>
      <c r="G731" s="15">
        <f t="shared" si="5"/>
        <v>0</v>
      </c>
      <c r="H731" s="18" t="str">
        <f t="shared" si="6"/>
        <v/>
      </c>
      <c r="I731" s="18" t="str">
        <f t="shared" si="7"/>
        <v/>
      </c>
      <c r="J731" s="18" t="str">
        <f t="shared" si="8"/>
        <v>-</v>
      </c>
      <c r="K731" s="27" t="str">
        <f t="shared" ref="K731:L731" si="741">IF(A731="","",WEEKDAY(B731,2))</f>
        <v/>
      </c>
      <c r="L731" s="27" t="str">
        <f t="shared" si="741"/>
        <v/>
      </c>
      <c r="M731" s="20">
        <f t="shared" si="10"/>
        <v>0</v>
      </c>
      <c r="N731" s="20">
        <f t="shared" si="14"/>
        <v>0</v>
      </c>
      <c r="O731" s="21" t="str">
        <f>IF(A731="","",IF(G731&gt;=asetukset!$B$3,G731-asetukset!$B$3,IF(AND(G731-E731&lt;=asetukset!$B$4,E731&gt;=asetukset!$B$3),1-E731,IF(AND(G731-E731&lt;=asetukset!$B$4,E731&lt;=asetukset!$B$3),asetukset!$B$6,0))))</f>
        <v/>
      </c>
      <c r="P731" s="20">
        <f>IF(F731&gt;D731,G731-asetukset!$B$5,IF(AND(D731=F731,E731&lt;=asetukset!$B$6),G731-E731,0))</f>
        <v>0</v>
      </c>
      <c r="Q731" s="19" t="str">
        <f>IF(and(K731=6,E731&gt;asetukset!$B$7),"", IF(and(K731&lt;&gt;6,L731=6,G731&lt;asetukset!$B$7),G731,IF(K731=6,asetukset!$B$7-E731,IF(K731=6,asetukset!$B$7-E731,IF(K731=6,asetukset!$B$7-E731,"")))))</f>
        <v/>
      </c>
      <c r="R731" s="19" t="str">
        <f t="shared" si="11"/>
        <v/>
      </c>
      <c r="S731" s="19" t="str">
        <f t="shared" si="12"/>
        <v/>
      </c>
      <c r="T731" s="21" t="str">
        <f>IF(A731="","",IF(SUMIFS($M$2:M731,$I$2:I731,I731,$A$2:A731,A731)&lt;=asetukset!$B$2,"",SUMIFS($M$2:M731,$I$2:I731,I731,$A$2:A731,A731)-asetukset!$B$2))</f>
        <v/>
      </c>
    </row>
    <row r="732">
      <c r="A732" s="32"/>
      <c r="B732" s="26"/>
      <c r="C732" s="26"/>
      <c r="D732" s="15">
        <f t="shared" si="2"/>
        <v>0</v>
      </c>
      <c r="E732" s="15">
        <f t="shared" si="3"/>
        <v>0</v>
      </c>
      <c r="F732" s="15">
        <f t="shared" si="4"/>
        <v>0</v>
      </c>
      <c r="G732" s="15">
        <f t="shared" si="5"/>
        <v>0</v>
      </c>
      <c r="H732" s="18" t="str">
        <f t="shared" si="6"/>
        <v/>
      </c>
      <c r="I732" s="18" t="str">
        <f t="shared" si="7"/>
        <v/>
      </c>
      <c r="J732" s="18" t="str">
        <f t="shared" si="8"/>
        <v>-</v>
      </c>
      <c r="K732" s="27" t="str">
        <f t="shared" ref="K732:L732" si="742">IF(A732="","",WEEKDAY(B732,2))</f>
        <v/>
      </c>
      <c r="L732" s="27" t="str">
        <f t="shared" si="742"/>
        <v/>
      </c>
      <c r="M732" s="20">
        <f t="shared" si="10"/>
        <v>0</v>
      </c>
      <c r="N732" s="20">
        <f t="shared" si="14"/>
        <v>0</v>
      </c>
      <c r="O732" s="21" t="str">
        <f>IF(A732="","",IF(G732&gt;=asetukset!$B$3,G732-asetukset!$B$3,IF(AND(G732-E732&lt;=asetukset!$B$4,E732&gt;=asetukset!$B$3),1-E732,IF(AND(G732-E732&lt;=asetukset!$B$4,E732&lt;=asetukset!$B$3),asetukset!$B$6,0))))</f>
        <v/>
      </c>
      <c r="P732" s="20">
        <f>IF(F732&gt;D732,G732-asetukset!$B$5,IF(AND(D732=F732,E732&lt;=asetukset!$B$6),G732-E732,0))</f>
        <v>0</v>
      </c>
      <c r="Q732" s="19" t="str">
        <f>IF(and(K732=6,E732&gt;asetukset!$B$7),"", IF(and(K732&lt;&gt;6,L732=6,G732&lt;asetukset!$B$7),G732,IF(K732=6,asetukset!$B$7-E732,IF(K732=6,asetukset!$B$7-E732,IF(K732=6,asetukset!$B$7-E732,"")))))</f>
        <v/>
      </c>
      <c r="R732" s="19" t="str">
        <f t="shared" si="11"/>
        <v/>
      </c>
      <c r="S732" s="19" t="str">
        <f t="shared" si="12"/>
        <v/>
      </c>
      <c r="T732" s="21" t="str">
        <f>IF(A732="","",IF(SUMIFS($M$2:M732,$I$2:I732,I732,$A$2:A732,A732)&lt;=asetukset!$B$2,"",SUMIFS($M$2:M732,$I$2:I732,I732,$A$2:A732,A732)-asetukset!$B$2))</f>
        <v/>
      </c>
    </row>
    <row r="733">
      <c r="A733" s="32"/>
      <c r="B733" s="26"/>
      <c r="C733" s="26"/>
      <c r="D733" s="15">
        <f t="shared" si="2"/>
        <v>0</v>
      </c>
      <c r="E733" s="15">
        <f t="shared" si="3"/>
        <v>0</v>
      </c>
      <c r="F733" s="15">
        <f t="shared" si="4"/>
        <v>0</v>
      </c>
      <c r="G733" s="15">
        <f t="shared" si="5"/>
        <v>0</v>
      </c>
      <c r="H733" s="18" t="str">
        <f t="shared" si="6"/>
        <v/>
      </c>
      <c r="I733" s="18" t="str">
        <f t="shared" si="7"/>
        <v/>
      </c>
      <c r="J733" s="18" t="str">
        <f t="shared" si="8"/>
        <v>-</v>
      </c>
      <c r="K733" s="27" t="str">
        <f t="shared" ref="K733:L733" si="743">IF(A733="","",WEEKDAY(B733,2))</f>
        <v/>
      </c>
      <c r="L733" s="27" t="str">
        <f t="shared" si="743"/>
        <v/>
      </c>
      <c r="M733" s="20">
        <f t="shared" si="10"/>
        <v>0</v>
      </c>
      <c r="N733" s="20">
        <f t="shared" si="14"/>
        <v>0</v>
      </c>
      <c r="O733" s="21" t="str">
        <f>IF(A733="","",IF(G733&gt;=asetukset!$B$3,G733-asetukset!$B$3,IF(AND(G733-E733&lt;=asetukset!$B$4,E733&gt;=asetukset!$B$3),1-E733,IF(AND(G733-E733&lt;=asetukset!$B$4,E733&lt;=asetukset!$B$3),asetukset!$B$6,0))))</f>
        <v/>
      </c>
      <c r="P733" s="20">
        <f>IF(F733&gt;D733,G733-asetukset!$B$5,IF(AND(D733=F733,E733&lt;=asetukset!$B$6),G733-E733,0))</f>
        <v>0</v>
      </c>
      <c r="Q733" s="19" t="str">
        <f>IF(and(K733=6,E733&gt;asetukset!$B$7),"", IF(and(K733&lt;&gt;6,L733=6,G733&lt;asetukset!$B$7),G733,IF(K733=6,asetukset!$B$7-E733,IF(K733=6,asetukset!$B$7-E733,IF(K733=6,asetukset!$B$7-E733,"")))))</f>
        <v/>
      </c>
      <c r="R733" s="19" t="str">
        <f t="shared" si="11"/>
        <v/>
      </c>
      <c r="S733" s="19" t="str">
        <f t="shared" si="12"/>
        <v/>
      </c>
      <c r="T733" s="21" t="str">
        <f>IF(A733="","",IF(SUMIFS($M$2:M733,$I$2:I733,I733,$A$2:A733,A733)&lt;=asetukset!$B$2,"",SUMIFS($M$2:M733,$I$2:I733,I733,$A$2:A733,A733)-asetukset!$B$2))</f>
        <v/>
      </c>
    </row>
    <row r="734">
      <c r="A734" s="32"/>
      <c r="B734" s="26"/>
      <c r="C734" s="26"/>
      <c r="D734" s="15">
        <f t="shared" si="2"/>
        <v>0</v>
      </c>
      <c r="E734" s="15">
        <f t="shared" si="3"/>
        <v>0</v>
      </c>
      <c r="F734" s="15">
        <f t="shared" si="4"/>
        <v>0</v>
      </c>
      <c r="G734" s="15">
        <f t="shared" si="5"/>
        <v>0</v>
      </c>
      <c r="H734" s="18" t="str">
        <f t="shared" si="6"/>
        <v/>
      </c>
      <c r="I734" s="18" t="str">
        <f t="shared" si="7"/>
        <v/>
      </c>
      <c r="J734" s="18" t="str">
        <f t="shared" si="8"/>
        <v>-</v>
      </c>
      <c r="K734" s="27" t="str">
        <f t="shared" ref="K734:L734" si="744">IF(A734="","",WEEKDAY(B734,2))</f>
        <v/>
      </c>
      <c r="L734" s="27" t="str">
        <f t="shared" si="744"/>
        <v/>
      </c>
      <c r="M734" s="20">
        <f t="shared" si="10"/>
        <v>0</v>
      </c>
      <c r="N734" s="20">
        <f t="shared" si="14"/>
        <v>0</v>
      </c>
      <c r="O734" s="21" t="str">
        <f>IF(A734="","",IF(G734&gt;=asetukset!$B$3,G734-asetukset!$B$3,IF(AND(G734-E734&lt;=asetukset!$B$4,E734&gt;=asetukset!$B$3),1-E734,IF(AND(G734-E734&lt;=asetukset!$B$4,E734&lt;=asetukset!$B$3),asetukset!$B$6,0))))</f>
        <v/>
      </c>
      <c r="P734" s="20">
        <f>IF(F734&gt;D734,G734-asetukset!$B$5,IF(AND(D734=F734,E734&lt;=asetukset!$B$6),G734-E734,0))</f>
        <v>0</v>
      </c>
      <c r="Q734" s="19" t="str">
        <f>IF(and(K734=6,E734&gt;asetukset!$B$7),"", IF(and(K734&lt;&gt;6,L734=6,G734&lt;asetukset!$B$7),G734,IF(K734=6,asetukset!$B$7-E734,IF(K734=6,asetukset!$B$7-E734,IF(K734=6,asetukset!$B$7-E734,"")))))</f>
        <v/>
      </c>
      <c r="R734" s="19" t="str">
        <f t="shared" si="11"/>
        <v/>
      </c>
      <c r="S734" s="19" t="str">
        <f t="shared" si="12"/>
        <v/>
      </c>
      <c r="T734" s="21" t="str">
        <f>IF(A734="","",IF(SUMIFS($M$2:M734,$I$2:I734,I734,$A$2:A734,A734)&lt;=asetukset!$B$2,"",SUMIFS($M$2:M734,$I$2:I734,I734,$A$2:A734,A734)-asetukset!$B$2))</f>
        <v/>
      </c>
    </row>
    <row r="735">
      <c r="A735" s="32"/>
      <c r="B735" s="26"/>
      <c r="C735" s="26"/>
      <c r="D735" s="15">
        <f t="shared" si="2"/>
        <v>0</v>
      </c>
      <c r="E735" s="15">
        <f t="shared" si="3"/>
        <v>0</v>
      </c>
      <c r="F735" s="15">
        <f t="shared" si="4"/>
        <v>0</v>
      </c>
      <c r="G735" s="15">
        <f t="shared" si="5"/>
        <v>0</v>
      </c>
      <c r="H735" s="18" t="str">
        <f t="shared" si="6"/>
        <v/>
      </c>
      <c r="I735" s="18" t="str">
        <f t="shared" si="7"/>
        <v/>
      </c>
      <c r="J735" s="18" t="str">
        <f t="shared" si="8"/>
        <v>-</v>
      </c>
      <c r="K735" s="27" t="str">
        <f t="shared" ref="K735:L735" si="745">IF(A735="","",WEEKDAY(B735,2))</f>
        <v/>
      </c>
      <c r="L735" s="27" t="str">
        <f t="shared" si="745"/>
        <v/>
      </c>
      <c r="M735" s="20">
        <f t="shared" si="10"/>
        <v>0</v>
      </c>
      <c r="N735" s="20">
        <f t="shared" si="14"/>
        <v>0</v>
      </c>
      <c r="O735" s="21" t="str">
        <f>IF(A735="","",IF(G735&gt;=asetukset!$B$3,G735-asetukset!$B$3,IF(AND(G735-E735&lt;=asetukset!$B$4,E735&gt;=asetukset!$B$3),1-E735,IF(AND(G735-E735&lt;=asetukset!$B$4,E735&lt;=asetukset!$B$3),asetukset!$B$6,0))))</f>
        <v/>
      </c>
      <c r="P735" s="20">
        <f>IF(F735&gt;D735,G735-asetukset!$B$5,IF(AND(D735=F735,E735&lt;=asetukset!$B$6),G735-E735,0))</f>
        <v>0</v>
      </c>
      <c r="Q735" s="19" t="str">
        <f>IF(and(K735=6,E735&gt;asetukset!$B$7),"", IF(and(K735&lt;&gt;6,L735=6,G735&lt;asetukset!$B$7),G735,IF(K735=6,asetukset!$B$7-E735,IF(K735=6,asetukset!$B$7-E735,IF(K735=6,asetukset!$B$7-E735,"")))))</f>
        <v/>
      </c>
      <c r="R735" s="19" t="str">
        <f t="shared" si="11"/>
        <v/>
      </c>
      <c r="S735" s="19" t="str">
        <f t="shared" si="12"/>
        <v/>
      </c>
      <c r="T735" s="21" t="str">
        <f>IF(A735="","",IF(SUMIFS($M$2:M735,$I$2:I735,I735,$A$2:A735,A735)&lt;=asetukset!$B$2,"",SUMIFS($M$2:M735,$I$2:I735,I735,$A$2:A735,A735)-asetukset!$B$2))</f>
        <v/>
      </c>
    </row>
    <row r="736">
      <c r="A736" s="32"/>
      <c r="B736" s="26"/>
      <c r="C736" s="26"/>
      <c r="D736" s="15">
        <f t="shared" si="2"/>
        <v>0</v>
      </c>
      <c r="E736" s="15">
        <f t="shared" si="3"/>
        <v>0</v>
      </c>
      <c r="F736" s="15">
        <f t="shared" si="4"/>
        <v>0</v>
      </c>
      <c r="G736" s="15">
        <f t="shared" si="5"/>
        <v>0</v>
      </c>
      <c r="H736" s="18" t="str">
        <f t="shared" si="6"/>
        <v/>
      </c>
      <c r="I736" s="18" t="str">
        <f t="shared" si="7"/>
        <v/>
      </c>
      <c r="J736" s="18" t="str">
        <f t="shared" si="8"/>
        <v>-</v>
      </c>
      <c r="K736" s="27" t="str">
        <f t="shared" ref="K736:L736" si="746">IF(A736="","",WEEKDAY(B736,2))</f>
        <v/>
      </c>
      <c r="L736" s="27" t="str">
        <f t="shared" si="746"/>
        <v/>
      </c>
      <c r="M736" s="20">
        <f t="shared" si="10"/>
        <v>0</v>
      </c>
      <c r="N736" s="20">
        <f t="shared" si="14"/>
        <v>0</v>
      </c>
      <c r="O736" s="21" t="str">
        <f>IF(A736="","",IF(G736&gt;=asetukset!$B$3,G736-asetukset!$B$3,IF(AND(G736-E736&lt;=asetukset!$B$4,E736&gt;=asetukset!$B$3),1-E736,IF(AND(G736-E736&lt;=asetukset!$B$4,E736&lt;=asetukset!$B$3),asetukset!$B$6,0))))</f>
        <v/>
      </c>
      <c r="P736" s="20">
        <f>IF(F736&gt;D736,G736-asetukset!$B$5,IF(AND(D736=F736,E736&lt;=asetukset!$B$6),G736-E736,0))</f>
        <v>0</v>
      </c>
      <c r="Q736" s="19" t="str">
        <f>IF(and(K736=6,E736&gt;asetukset!$B$7),"", IF(and(K736&lt;&gt;6,L736=6,G736&lt;asetukset!$B$7),G736,IF(K736=6,asetukset!$B$7-E736,IF(K736=6,asetukset!$B$7-E736,IF(K736=6,asetukset!$B$7-E736,"")))))</f>
        <v/>
      </c>
      <c r="R736" s="19" t="str">
        <f t="shared" si="11"/>
        <v/>
      </c>
      <c r="S736" s="19" t="str">
        <f t="shared" si="12"/>
        <v/>
      </c>
      <c r="T736" s="21" t="str">
        <f>IF(A736="","",IF(SUMIFS($M$2:M736,$I$2:I736,I736,$A$2:A736,A736)&lt;=asetukset!$B$2,"",SUMIFS($M$2:M736,$I$2:I736,I736,$A$2:A736,A736)-asetukset!$B$2))</f>
        <v/>
      </c>
    </row>
    <row r="737">
      <c r="A737" s="32"/>
      <c r="B737" s="26"/>
      <c r="C737" s="26"/>
      <c r="D737" s="15">
        <f t="shared" si="2"/>
        <v>0</v>
      </c>
      <c r="E737" s="15">
        <f t="shared" si="3"/>
        <v>0</v>
      </c>
      <c r="F737" s="15">
        <f t="shared" si="4"/>
        <v>0</v>
      </c>
      <c r="G737" s="15">
        <f t="shared" si="5"/>
        <v>0</v>
      </c>
      <c r="H737" s="18" t="str">
        <f t="shared" si="6"/>
        <v/>
      </c>
      <c r="I737" s="18" t="str">
        <f t="shared" si="7"/>
        <v/>
      </c>
      <c r="J737" s="18" t="str">
        <f t="shared" si="8"/>
        <v>-</v>
      </c>
      <c r="K737" s="27" t="str">
        <f t="shared" ref="K737:L737" si="747">IF(A737="","",WEEKDAY(B737,2))</f>
        <v/>
      </c>
      <c r="L737" s="27" t="str">
        <f t="shared" si="747"/>
        <v/>
      </c>
      <c r="M737" s="20">
        <f t="shared" si="10"/>
        <v>0</v>
      </c>
      <c r="N737" s="20">
        <f t="shared" si="14"/>
        <v>0</v>
      </c>
      <c r="O737" s="21" t="str">
        <f>IF(A737="","",IF(G737&gt;=asetukset!$B$3,G737-asetukset!$B$3,IF(AND(G737-E737&lt;=asetukset!$B$4,E737&gt;=asetukset!$B$3),1-E737,IF(AND(G737-E737&lt;=asetukset!$B$4,E737&lt;=asetukset!$B$3),asetukset!$B$6,0))))</f>
        <v/>
      </c>
      <c r="P737" s="20">
        <f>IF(F737&gt;D737,G737-asetukset!$B$5,IF(AND(D737=F737,E737&lt;=asetukset!$B$6),G737-E737,0))</f>
        <v>0</v>
      </c>
      <c r="Q737" s="19" t="str">
        <f>IF(and(K737=6,E737&gt;asetukset!$B$7),"", IF(and(K737&lt;&gt;6,L737=6,G737&lt;asetukset!$B$7),G737,IF(K737=6,asetukset!$B$7-E737,IF(K737=6,asetukset!$B$7-E737,IF(K737=6,asetukset!$B$7-E737,"")))))</f>
        <v/>
      </c>
      <c r="R737" s="19" t="str">
        <f t="shared" si="11"/>
        <v/>
      </c>
      <c r="S737" s="19" t="str">
        <f t="shared" si="12"/>
        <v/>
      </c>
      <c r="T737" s="21" t="str">
        <f>IF(A737="","",IF(SUMIFS($M$2:M737,$I$2:I737,I737,$A$2:A737,A737)&lt;=asetukset!$B$2,"",SUMIFS($M$2:M737,$I$2:I737,I737,$A$2:A737,A737)-asetukset!$B$2))</f>
        <v/>
      </c>
    </row>
    <row r="738">
      <c r="A738" s="32"/>
      <c r="B738" s="26"/>
      <c r="C738" s="26"/>
      <c r="D738" s="15">
        <f t="shared" si="2"/>
        <v>0</v>
      </c>
      <c r="E738" s="15">
        <f t="shared" si="3"/>
        <v>0</v>
      </c>
      <c r="F738" s="15">
        <f t="shared" si="4"/>
        <v>0</v>
      </c>
      <c r="G738" s="15">
        <f t="shared" si="5"/>
        <v>0</v>
      </c>
      <c r="H738" s="18" t="str">
        <f t="shared" si="6"/>
        <v/>
      </c>
      <c r="I738" s="18" t="str">
        <f t="shared" si="7"/>
        <v/>
      </c>
      <c r="J738" s="18" t="str">
        <f t="shared" si="8"/>
        <v>-</v>
      </c>
      <c r="K738" s="27" t="str">
        <f t="shared" ref="K738:L738" si="748">IF(A738="","",WEEKDAY(B738,2))</f>
        <v/>
      </c>
      <c r="L738" s="27" t="str">
        <f t="shared" si="748"/>
        <v/>
      </c>
      <c r="M738" s="20">
        <f t="shared" si="10"/>
        <v>0</v>
      </c>
      <c r="N738" s="20">
        <f t="shared" si="14"/>
        <v>0</v>
      </c>
      <c r="O738" s="21" t="str">
        <f>IF(A738="","",IF(G738&gt;=asetukset!$B$3,G738-asetukset!$B$3,IF(AND(G738-E738&lt;=asetukset!$B$4,E738&gt;=asetukset!$B$3),1-E738,IF(AND(G738-E738&lt;=asetukset!$B$4,E738&lt;=asetukset!$B$3),asetukset!$B$6,0))))</f>
        <v/>
      </c>
      <c r="P738" s="20">
        <f>IF(F738&gt;D738,G738-asetukset!$B$5,IF(AND(D738=F738,E738&lt;=asetukset!$B$6),G738-E738,0))</f>
        <v>0</v>
      </c>
      <c r="Q738" s="19" t="str">
        <f>IF(and(K738=6,E738&gt;asetukset!$B$7),"", IF(and(K738&lt;&gt;6,L738=6,G738&lt;asetukset!$B$7),G738,IF(K738=6,asetukset!$B$7-E738,IF(K738=6,asetukset!$B$7-E738,IF(K738=6,asetukset!$B$7-E738,"")))))</f>
        <v/>
      </c>
      <c r="R738" s="19" t="str">
        <f t="shared" si="11"/>
        <v/>
      </c>
      <c r="S738" s="19" t="str">
        <f t="shared" si="12"/>
        <v/>
      </c>
      <c r="T738" s="21" t="str">
        <f>IF(A738="","",IF(SUMIFS($M$2:M738,$I$2:I738,I738,$A$2:A738,A738)&lt;=asetukset!$B$2,"",SUMIFS($M$2:M738,$I$2:I738,I738,$A$2:A738,A738)-asetukset!$B$2))</f>
        <v/>
      </c>
    </row>
    <row r="739">
      <c r="A739" s="32"/>
      <c r="B739" s="26"/>
      <c r="C739" s="26"/>
      <c r="D739" s="15">
        <f t="shared" si="2"/>
        <v>0</v>
      </c>
      <c r="E739" s="15">
        <f t="shared" si="3"/>
        <v>0</v>
      </c>
      <c r="F739" s="15">
        <f t="shared" si="4"/>
        <v>0</v>
      </c>
      <c r="G739" s="15">
        <f t="shared" si="5"/>
        <v>0</v>
      </c>
      <c r="H739" s="18" t="str">
        <f t="shared" si="6"/>
        <v/>
      </c>
      <c r="I739" s="18" t="str">
        <f t="shared" si="7"/>
        <v/>
      </c>
      <c r="J739" s="18" t="str">
        <f t="shared" si="8"/>
        <v>-</v>
      </c>
      <c r="K739" s="27" t="str">
        <f t="shared" ref="K739:L739" si="749">IF(A739="","",WEEKDAY(B739,2))</f>
        <v/>
      </c>
      <c r="L739" s="27" t="str">
        <f t="shared" si="749"/>
        <v/>
      </c>
      <c r="M739" s="20">
        <f t="shared" si="10"/>
        <v>0</v>
      </c>
      <c r="N739" s="20">
        <f t="shared" si="14"/>
        <v>0</v>
      </c>
      <c r="O739" s="21" t="str">
        <f>IF(A739="","",IF(G739&gt;=asetukset!$B$3,G739-asetukset!$B$3,IF(AND(G739-E739&lt;=asetukset!$B$4,E739&gt;=asetukset!$B$3),1-E739,IF(AND(G739-E739&lt;=asetukset!$B$4,E739&lt;=asetukset!$B$3),asetukset!$B$6,0))))</f>
        <v/>
      </c>
      <c r="P739" s="20">
        <f>IF(F739&gt;D739,G739-asetukset!$B$5,IF(AND(D739=F739,E739&lt;=asetukset!$B$6),G739-E739,0))</f>
        <v>0</v>
      </c>
      <c r="Q739" s="19" t="str">
        <f>IF(and(K739=6,E739&gt;asetukset!$B$7),"", IF(and(K739&lt;&gt;6,L739=6,G739&lt;asetukset!$B$7),G739,IF(K739=6,asetukset!$B$7-E739,IF(K739=6,asetukset!$B$7-E739,IF(K739=6,asetukset!$B$7-E739,"")))))</f>
        <v/>
      </c>
      <c r="R739" s="19" t="str">
        <f t="shared" si="11"/>
        <v/>
      </c>
      <c r="S739" s="19" t="str">
        <f t="shared" si="12"/>
        <v/>
      </c>
      <c r="T739" s="21" t="str">
        <f>IF(A739="","",IF(SUMIFS($M$2:M739,$I$2:I739,I739,$A$2:A739,A739)&lt;=asetukset!$B$2,"",SUMIFS($M$2:M739,$I$2:I739,I739,$A$2:A739,A739)-asetukset!$B$2))</f>
        <v/>
      </c>
    </row>
    <row r="740">
      <c r="A740" s="32"/>
      <c r="B740" s="26"/>
      <c r="C740" s="26"/>
      <c r="D740" s="15">
        <f t="shared" si="2"/>
        <v>0</v>
      </c>
      <c r="E740" s="15">
        <f t="shared" si="3"/>
        <v>0</v>
      </c>
      <c r="F740" s="15">
        <f t="shared" si="4"/>
        <v>0</v>
      </c>
      <c r="G740" s="15">
        <f t="shared" si="5"/>
        <v>0</v>
      </c>
      <c r="H740" s="18" t="str">
        <f t="shared" si="6"/>
        <v/>
      </c>
      <c r="I740" s="18" t="str">
        <f t="shared" si="7"/>
        <v/>
      </c>
      <c r="J740" s="18" t="str">
        <f t="shared" si="8"/>
        <v>-</v>
      </c>
      <c r="K740" s="27" t="str">
        <f t="shared" ref="K740:L740" si="750">IF(A740="","",WEEKDAY(B740,2))</f>
        <v/>
      </c>
      <c r="L740" s="27" t="str">
        <f t="shared" si="750"/>
        <v/>
      </c>
      <c r="M740" s="20">
        <f t="shared" si="10"/>
        <v>0</v>
      </c>
      <c r="N740" s="20">
        <f t="shared" si="14"/>
        <v>0</v>
      </c>
      <c r="O740" s="21" t="str">
        <f>IF(A740="","",IF(G740&gt;=asetukset!$B$3,G740-asetukset!$B$3,IF(AND(G740-E740&lt;=asetukset!$B$4,E740&gt;=asetukset!$B$3),1-E740,IF(AND(G740-E740&lt;=asetukset!$B$4,E740&lt;=asetukset!$B$3),asetukset!$B$6,0))))</f>
        <v/>
      </c>
      <c r="P740" s="20">
        <f>IF(F740&gt;D740,G740-asetukset!$B$5,IF(AND(D740=F740,E740&lt;=asetukset!$B$6),G740-E740,0))</f>
        <v>0</v>
      </c>
      <c r="Q740" s="19" t="str">
        <f>IF(and(K740=6,E740&gt;asetukset!$B$7),"", IF(and(K740&lt;&gt;6,L740=6,G740&lt;asetukset!$B$7),G740,IF(K740=6,asetukset!$B$7-E740,IF(K740=6,asetukset!$B$7-E740,IF(K740=6,asetukset!$B$7-E740,"")))))</f>
        <v/>
      </c>
      <c r="R740" s="19" t="str">
        <f t="shared" si="11"/>
        <v/>
      </c>
      <c r="S740" s="19" t="str">
        <f t="shared" si="12"/>
        <v/>
      </c>
      <c r="T740" s="21" t="str">
        <f>IF(A740="","",IF(SUMIFS($M$2:M740,$I$2:I740,I740,$A$2:A740,A740)&lt;=asetukset!$B$2,"",SUMIFS($M$2:M740,$I$2:I740,I740,$A$2:A740,A740)-asetukset!$B$2))</f>
        <v/>
      </c>
    </row>
    <row r="741">
      <c r="A741" s="32"/>
      <c r="B741" s="26"/>
      <c r="C741" s="26"/>
      <c r="D741" s="15">
        <f t="shared" si="2"/>
        <v>0</v>
      </c>
      <c r="E741" s="15">
        <f t="shared" si="3"/>
        <v>0</v>
      </c>
      <c r="F741" s="15">
        <f t="shared" si="4"/>
        <v>0</v>
      </c>
      <c r="G741" s="15">
        <f t="shared" si="5"/>
        <v>0</v>
      </c>
      <c r="H741" s="18" t="str">
        <f t="shared" si="6"/>
        <v/>
      </c>
      <c r="I741" s="18" t="str">
        <f t="shared" si="7"/>
        <v/>
      </c>
      <c r="J741" s="18" t="str">
        <f t="shared" si="8"/>
        <v>-</v>
      </c>
      <c r="K741" s="27" t="str">
        <f t="shared" ref="K741:L741" si="751">IF(A741="","",WEEKDAY(B741,2))</f>
        <v/>
      </c>
      <c r="L741" s="27" t="str">
        <f t="shared" si="751"/>
        <v/>
      </c>
      <c r="M741" s="20">
        <f t="shared" si="10"/>
        <v>0</v>
      </c>
      <c r="N741" s="20">
        <f t="shared" si="14"/>
        <v>0</v>
      </c>
      <c r="O741" s="21" t="str">
        <f>IF(A741="","",IF(G741&gt;=asetukset!$B$3,G741-asetukset!$B$3,IF(AND(G741-E741&lt;=asetukset!$B$4,E741&gt;=asetukset!$B$3),1-E741,IF(AND(G741-E741&lt;=asetukset!$B$4,E741&lt;=asetukset!$B$3),asetukset!$B$6,0))))</f>
        <v/>
      </c>
      <c r="P741" s="20">
        <f>IF(F741&gt;D741,G741-asetukset!$B$5,IF(AND(D741=F741,E741&lt;=asetukset!$B$6),G741-E741,0))</f>
        <v>0</v>
      </c>
      <c r="Q741" s="19" t="str">
        <f>IF(and(K741=6,E741&gt;asetukset!$B$7),"", IF(and(K741&lt;&gt;6,L741=6,G741&lt;asetukset!$B$7),G741,IF(K741=6,asetukset!$B$7-E741,IF(K741=6,asetukset!$B$7-E741,IF(K741=6,asetukset!$B$7-E741,"")))))</f>
        <v/>
      </c>
      <c r="R741" s="19" t="str">
        <f t="shared" si="11"/>
        <v/>
      </c>
      <c r="S741" s="19" t="str">
        <f t="shared" si="12"/>
        <v/>
      </c>
      <c r="T741" s="21" t="str">
        <f>IF(A741="","",IF(SUMIFS($M$2:M741,$I$2:I741,I741,$A$2:A741,A741)&lt;=asetukset!$B$2,"",SUMIFS($M$2:M741,$I$2:I741,I741,$A$2:A741,A741)-asetukset!$B$2))</f>
        <v/>
      </c>
    </row>
    <row r="742">
      <c r="A742" s="32"/>
      <c r="B742" s="26"/>
      <c r="C742" s="26"/>
      <c r="D742" s="15">
        <f t="shared" si="2"/>
        <v>0</v>
      </c>
      <c r="E742" s="15">
        <f t="shared" si="3"/>
        <v>0</v>
      </c>
      <c r="F742" s="15">
        <f t="shared" si="4"/>
        <v>0</v>
      </c>
      <c r="G742" s="15">
        <f t="shared" si="5"/>
        <v>0</v>
      </c>
      <c r="H742" s="18" t="str">
        <f t="shared" si="6"/>
        <v/>
      </c>
      <c r="I742" s="18" t="str">
        <f t="shared" si="7"/>
        <v/>
      </c>
      <c r="J742" s="18" t="str">
        <f t="shared" si="8"/>
        <v>-</v>
      </c>
      <c r="K742" s="27" t="str">
        <f t="shared" ref="K742:L742" si="752">IF(A742="","",WEEKDAY(B742,2))</f>
        <v/>
      </c>
      <c r="L742" s="27" t="str">
        <f t="shared" si="752"/>
        <v/>
      </c>
      <c r="M742" s="20">
        <f t="shared" si="10"/>
        <v>0</v>
      </c>
      <c r="N742" s="20">
        <f t="shared" si="14"/>
        <v>0</v>
      </c>
      <c r="O742" s="21" t="str">
        <f>IF(A742="","",IF(G742&gt;=asetukset!$B$3,G742-asetukset!$B$3,IF(AND(G742-E742&lt;=asetukset!$B$4,E742&gt;=asetukset!$B$3),1-E742,IF(AND(G742-E742&lt;=asetukset!$B$4,E742&lt;=asetukset!$B$3),asetukset!$B$6,0))))</f>
        <v/>
      </c>
      <c r="P742" s="20">
        <f>IF(F742&gt;D742,G742-asetukset!$B$5,IF(AND(D742=F742,E742&lt;=asetukset!$B$6),G742-E742,0))</f>
        <v>0</v>
      </c>
      <c r="Q742" s="19" t="str">
        <f>IF(and(K742=6,E742&gt;asetukset!$B$7),"", IF(and(K742&lt;&gt;6,L742=6,G742&lt;asetukset!$B$7),G742,IF(K742=6,asetukset!$B$7-E742,IF(K742=6,asetukset!$B$7-E742,IF(K742=6,asetukset!$B$7-E742,"")))))</f>
        <v/>
      </c>
      <c r="R742" s="19" t="str">
        <f t="shared" si="11"/>
        <v/>
      </c>
      <c r="S742" s="19" t="str">
        <f t="shared" si="12"/>
        <v/>
      </c>
      <c r="T742" s="21" t="str">
        <f>IF(A742="","",IF(SUMIFS($M$2:M742,$I$2:I742,I742,$A$2:A742,A742)&lt;=asetukset!$B$2,"",SUMIFS($M$2:M742,$I$2:I742,I742,$A$2:A742,A742)-asetukset!$B$2))</f>
        <v/>
      </c>
    </row>
    <row r="743">
      <c r="A743" s="32"/>
      <c r="B743" s="26"/>
      <c r="C743" s="26"/>
      <c r="D743" s="15">
        <f t="shared" si="2"/>
        <v>0</v>
      </c>
      <c r="E743" s="15">
        <f t="shared" si="3"/>
        <v>0</v>
      </c>
      <c r="F743" s="15">
        <f t="shared" si="4"/>
        <v>0</v>
      </c>
      <c r="G743" s="15">
        <f t="shared" si="5"/>
        <v>0</v>
      </c>
      <c r="H743" s="18" t="str">
        <f t="shared" si="6"/>
        <v/>
      </c>
      <c r="I743" s="18" t="str">
        <f t="shared" si="7"/>
        <v/>
      </c>
      <c r="J743" s="18" t="str">
        <f t="shared" si="8"/>
        <v>-</v>
      </c>
      <c r="K743" s="27" t="str">
        <f t="shared" ref="K743:L743" si="753">IF(A743="","",WEEKDAY(B743,2))</f>
        <v/>
      </c>
      <c r="L743" s="27" t="str">
        <f t="shared" si="753"/>
        <v/>
      </c>
      <c r="M743" s="20">
        <f t="shared" si="10"/>
        <v>0</v>
      </c>
      <c r="N743" s="20">
        <f t="shared" si="14"/>
        <v>0</v>
      </c>
      <c r="O743" s="21" t="str">
        <f>IF(A743="","",IF(G743&gt;=asetukset!$B$3,G743-asetukset!$B$3,IF(AND(G743-E743&lt;=asetukset!$B$4,E743&gt;=asetukset!$B$3),1-E743,IF(AND(G743-E743&lt;=asetukset!$B$4,E743&lt;=asetukset!$B$3),asetukset!$B$6,0))))</f>
        <v/>
      </c>
      <c r="P743" s="20">
        <f>IF(F743&gt;D743,G743-asetukset!$B$5,IF(AND(D743=F743,E743&lt;=asetukset!$B$6),G743-E743,0))</f>
        <v>0</v>
      </c>
      <c r="Q743" s="19" t="str">
        <f>IF(and(K743=6,E743&gt;asetukset!$B$7),"", IF(and(K743&lt;&gt;6,L743=6,G743&lt;asetukset!$B$7),G743,IF(K743=6,asetukset!$B$7-E743,IF(K743=6,asetukset!$B$7-E743,IF(K743=6,asetukset!$B$7-E743,"")))))</f>
        <v/>
      </c>
      <c r="R743" s="19" t="str">
        <f t="shared" si="11"/>
        <v/>
      </c>
      <c r="S743" s="19" t="str">
        <f t="shared" si="12"/>
        <v/>
      </c>
      <c r="T743" s="21" t="str">
        <f>IF(A743="","",IF(SUMIFS($M$2:M743,$I$2:I743,I743,$A$2:A743,A743)&lt;=asetukset!$B$2,"",SUMIFS($M$2:M743,$I$2:I743,I743,$A$2:A743,A743)-asetukset!$B$2))</f>
        <v/>
      </c>
    </row>
    <row r="744">
      <c r="A744" s="32"/>
      <c r="B744" s="26"/>
      <c r="C744" s="26"/>
      <c r="D744" s="15">
        <f t="shared" si="2"/>
        <v>0</v>
      </c>
      <c r="E744" s="15">
        <f t="shared" si="3"/>
        <v>0</v>
      </c>
      <c r="F744" s="15">
        <f t="shared" si="4"/>
        <v>0</v>
      </c>
      <c r="G744" s="15">
        <f t="shared" si="5"/>
        <v>0</v>
      </c>
      <c r="H744" s="18" t="str">
        <f t="shared" si="6"/>
        <v/>
      </c>
      <c r="I744" s="18" t="str">
        <f t="shared" si="7"/>
        <v/>
      </c>
      <c r="J744" s="18" t="str">
        <f t="shared" si="8"/>
        <v>-</v>
      </c>
      <c r="K744" s="27" t="str">
        <f t="shared" ref="K744:L744" si="754">IF(A744="","",WEEKDAY(B744,2))</f>
        <v/>
      </c>
      <c r="L744" s="27" t="str">
        <f t="shared" si="754"/>
        <v/>
      </c>
      <c r="M744" s="20">
        <f t="shared" si="10"/>
        <v>0</v>
      </c>
      <c r="N744" s="20">
        <f t="shared" si="14"/>
        <v>0</v>
      </c>
      <c r="O744" s="21" t="str">
        <f>IF(A744="","",IF(G744&gt;=asetukset!$B$3,G744-asetukset!$B$3,IF(AND(G744-E744&lt;=asetukset!$B$4,E744&gt;=asetukset!$B$3),1-E744,IF(AND(G744-E744&lt;=asetukset!$B$4,E744&lt;=asetukset!$B$3),asetukset!$B$6,0))))</f>
        <v/>
      </c>
      <c r="P744" s="20">
        <f>IF(F744&gt;D744,G744-asetukset!$B$5,IF(AND(D744=F744,E744&lt;=asetukset!$B$6),G744-E744,0))</f>
        <v>0</v>
      </c>
      <c r="Q744" s="19" t="str">
        <f>IF(and(K744=6,E744&gt;asetukset!$B$7),"", IF(and(K744&lt;&gt;6,L744=6,G744&lt;asetukset!$B$7),G744,IF(K744=6,asetukset!$B$7-E744,IF(K744=6,asetukset!$B$7-E744,IF(K744=6,asetukset!$B$7-E744,"")))))</f>
        <v/>
      </c>
      <c r="R744" s="19" t="str">
        <f t="shared" si="11"/>
        <v/>
      </c>
      <c r="S744" s="19" t="str">
        <f t="shared" si="12"/>
        <v/>
      </c>
      <c r="T744" s="21" t="str">
        <f>IF(A744="","",IF(SUMIFS($M$2:M744,$I$2:I744,I744,$A$2:A744,A744)&lt;=asetukset!$B$2,"",SUMIFS($M$2:M744,$I$2:I744,I744,$A$2:A744,A744)-asetukset!$B$2))</f>
        <v/>
      </c>
    </row>
    <row r="745">
      <c r="A745" s="32"/>
      <c r="B745" s="26"/>
      <c r="C745" s="26"/>
      <c r="D745" s="15">
        <f t="shared" si="2"/>
        <v>0</v>
      </c>
      <c r="E745" s="15">
        <f t="shared" si="3"/>
        <v>0</v>
      </c>
      <c r="F745" s="15">
        <f t="shared" si="4"/>
        <v>0</v>
      </c>
      <c r="G745" s="15">
        <f t="shared" si="5"/>
        <v>0</v>
      </c>
      <c r="H745" s="18" t="str">
        <f t="shared" si="6"/>
        <v/>
      </c>
      <c r="I745" s="18" t="str">
        <f t="shared" si="7"/>
        <v/>
      </c>
      <c r="J745" s="18" t="str">
        <f t="shared" si="8"/>
        <v>-</v>
      </c>
      <c r="K745" s="27" t="str">
        <f t="shared" ref="K745:L745" si="755">IF(A745="","",WEEKDAY(B745,2))</f>
        <v/>
      </c>
      <c r="L745" s="27" t="str">
        <f t="shared" si="755"/>
        <v/>
      </c>
      <c r="M745" s="20">
        <f t="shared" si="10"/>
        <v>0</v>
      </c>
      <c r="N745" s="20">
        <f t="shared" si="14"/>
        <v>0</v>
      </c>
      <c r="O745" s="21" t="str">
        <f>IF(A745="","",IF(G745&gt;=asetukset!$B$3,G745-asetukset!$B$3,IF(AND(G745-E745&lt;=asetukset!$B$4,E745&gt;=asetukset!$B$3),1-E745,IF(AND(G745-E745&lt;=asetukset!$B$4,E745&lt;=asetukset!$B$3),asetukset!$B$6,0))))</f>
        <v/>
      </c>
      <c r="P745" s="20">
        <f>IF(F745&gt;D745,G745-asetukset!$B$5,IF(AND(D745=F745,E745&lt;=asetukset!$B$6),G745-E745,0))</f>
        <v>0</v>
      </c>
      <c r="Q745" s="19" t="str">
        <f>IF(and(K745=6,E745&gt;asetukset!$B$7),"", IF(and(K745&lt;&gt;6,L745=6,G745&lt;asetukset!$B$7),G745,IF(K745=6,asetukset!$B$7-E745,IF(K745=6,asetukset!$B$7-E745,IF(K745=6,asetukset!$B$7-E745,"")))))</f>
        <v/>
      </c>
      <c r="R745" s="19" t="str">
        <f t="shared" si="11"/>
        <v/>
      </c>
      <c r="S745" s="19" t="str">
        <f t="shared" si="12"/>
        <v/>
      </c>
      <c r="T745" s="21" t="str">
        <f>IF(A745="","",IF(SUMIFS($M$2:M745,$I$2:I745,I745,$A$2:A745,A745)&lt;=asetukset!$B$2,"",SUMIFS($M$2:M745,$I$2:I745,I745,$A$2:A745,A745)-asetukset!$B$2))</f>
        <v/>
      </c>
    </row>
    <row r="746">
      <c r="A746" s="32"/>
      <c r="B746" s="26"/>
      <c r="C746" s="26"/>
      <c r="D746" s="15">
        <f t="shared" si="2"/>
        <v>0</v>
      </c>
      <c r="E746" s="15">
        <f t="shared" si="3"/>
        <v>0</v>
      </c>
      <c r="F746" s="15">
        <f t="shared" si="4"/>
        <v>0</v>
      </c>
      <c r="G746" s="15">
        <f t="shared" si="5"/>
        <v>0</v>
      </c>
      <c r="H746" s="18" t="str">
        <f t="shared" si="6"/>
        <v/>
      </c>
      <c r="I746" s="18" t="str">
        <f t="shared" si="7"/>
        <v/>
      </c>
      <c r="J746" s="18" t="str">
        <f t="shared" si="8"/>
        <v>-</v>
      </c>
      <c r="K746" s="27" t="str">
        <f t="shared" ref="K746:L746" si="756">IF(A746="","",WEEKDAY(B746,2))</f>
        <v/>
      </c>
      <c r="L746" s="27" t="str">
        <f t="shared" si="756"/>
        <v/>
      </c>
      <c r="M746" s="20">
        <f t="shared" si="10"/>
        <v>0</v>
      </c>
      <c r="N746" s="20">
        <f t="shared" si="14"/>
        <v>0</v>
      </c>
      <c r="O746" s="21" t="str">
        <f>IF(A746="","",IF(G746&gt;=asetukset!$B$3,G746-asetukset!$B$3,IF(AND(G746-E746&lt;=asetukset!$B$4,E746&gt;=asetukset!$B$3),1-E746,IF(AND(G746-E746&lt;=asetukset!$B$4,E746&lt;=asetukset!$B$3),asetukset!$B$6,0))))</f>
        <v/>
      </c>
      <c r="P746" s="20">
        <f>IF(F746&gt;D746,G746-asetukset!$B$5,IF(AND(D746=F746,E746&lt;=asetukset!$B$6),G746-E746,0))</f>
        <v>0</v>
      </c>
      <c r="Q746" s="19" t="str">
        <f>IF(and(K746=6,E746&gt;asetukset!$B$7),"", IF(and(K746&lt;&gt;6,L746=6,G746&lt;asetukset!$B$7),G746,IF(K746=6,asetukset!$B$7-E746,IF(K746=6,asetukset!$B$7-E746,IF(K746=6,asetukset!$B$7-E746,"")))))</f>
        <v/>
      </c>
      <c r="R746" s="19" t="str">
        <f t="shared" si="11"/>
        <v/>
      </c>
      <c r="S746" s="19" t="str">
        <f t="shared" si="12"/>
        <v/>
      </c>
      <c r="T746" s="21" t="str">
        <f>IF(A746="","",IF(SUMIFS($M$2:M746,$I$2:I746,I746,$A$2:A746,A746)&lt;=asetukset!$B$2,"",SUMIFS($M$2:M746,$I$2:I746,I746,$A$2:A746,A746)-asetukset!$B$2))</f>
        <v/>
      </c>
    </row>
    <row r="747">
      <c r="A747" s="32"/>
      <c r="B747" s="26"/>
      <c r="C747" s="26"/>
      <c r="D747" s="15">
        <f t="shared" si="2"/>
        <v>0</v>
      </c>
      <c r="E747" s="15">
        <f t="shared" si="3"/>
        <v>0</v>
      </c>
      <c r="F747" s="15">
        <f t="shared" si="4"/>
        <v>0</v>
      </c>
      <c r="G747" s="15">
        <f t="shared" si="5"/>
        <v>0</v>
      </c>
      <c r="H747" s="18" t="str">
        <f t="shared" si="6"/>
        <v/>
      </c>
      <c r="I747" s="18" t="str">
        <f t="shared" si="7"/>
        <v/>
      </c>
      <c r="J747" s="18" t="str">
        <f t="shared" si="8"/>
        <v>-</v>
      </c>
      <c r="K747" s="27" t="str">
        <f t="shared" ref="K747:L747" si="757">IF(A747="","",WEEKDAY(B747,2))</f>
        <v/>
      </c>
      <c r="L747" s="27" t="str">
        <f t="shared" si="757"/>
        <v/>
      </c>
      <c r="M747" s="20">
        <f t="shared" si="10"/>
        <v>0</v>
      </c>
      <c r="N747" s="20">
        <f t="shared" si="14"/>
        <v>0</v>
      </c>
      <c r="O747" s="21" t="str">
        <f>IF(A747="","",IF(G747&gt;=asetukset!$B$3,G747-asetukset!$B$3,IF(AND(G747-E747&lt;=asetukset!$B$4,E747&gt;=asetukset!$B$3),1-E747,IF(AND(G747-E747&lt;=asetukset!$B$4,E747&lt;=asetukset!$B$3),asetukset!$B$6,0))))</f>
        <v/>
      </c>
      <c r="P747" s="20">
        <f>IF(F747&gt;D747,G747-asetukset!$B$5,IF(AND(D747=F747,E747&lt;=asetukset!$B$6),G747-E747,0))</f>
        <v>0</v>
      </c>
      <c r="Q747" s="19" t="str">
        <f>IF(and(K747=6,E747&gt;asetukset!$B$7),"", IF(and(K747&lt;&gt;6,L747=6,G747&lt;asetukset!$B$7),G747,IF(K747=6,asetukset!$B$7-E747,IF(K747=6,asetukset!$B$7-E747,IF(K747=6,asetukset!$B$7-E747,"")))))</f>
        <v/>
      </c>
      <c r="R747" s="19" t="str">
        <f t="shared" si="11"/>
        <v/>
      </c>
      <c r="S747" s="19" t="str">
        <f t="shared" si="12"/>
        <v/>
      </c>
      <c r="T747" s="21" t="str">
        <f>IF(A747="","",IF(SUMIFS($M$2:M747,$I$2:I747,I747,$A$2:A747,A747)&lt;=asetukset!$B$2,"",SUMIFS($M$2:M747,$I$2:I747,I747,$A$2:A747,A747)-asetukset!$B$2))</f>
        <v/>
      </c>
    </row>
    <row r="748">
      <c r="A748" s="32"/>
      <c r="B748" s="26"/>
      <c r="C748" s="26"/>
      <c r="D748" s="15">
        <f t="shared" si="2"/>
        <v>0</v>
      </c>
      <c r="E748" s="15">
        <f t="shared" si="3"/>
        <v>0</v>
      </c>
      <c r="F748" s="15">
        <f t="shared" si="4"/>
        <v>0</v>
      </c>
      <c r="G748" s="15">
        <f t="shared" si="5"/>
        <v>0</v>
      </c>
      <c r="H748" s="18" t="str">
        <f t="shared" si="6"/>
        <v/>
      </c>
      <c r="I748" s="18" t="str">
        <f t="shared" si="7"/>
        <v/>
      </c>
      <c r="J748" s="18" t="str">
        <f t="shared" si="8"/>
        <v>-</v>
      </c>
      <c r="K748" s="27" t="str">
        <f t="shared" ref="K748:L748" si="758">IF(A748="","",WEEKDAY(B748,2))</f>
        <v/>
      </c>
      <c r="L748" s="27" t="str">
        <f t="shared" si="758"/>
        <v/>
      </c>
      <c r="M748" s="20">
        <f t="shared" si="10"/>
        <v>0</v>
      </c>
      <c r="N748" s="20">
        <f t="shared" si="14"/>
        <v>0</v>
      </c>
      <c r="O748" s="21" t="str">
        <f>IF(A748="","",IF(G748&gt;=asetukset!$B$3,G748-asetukset!$B$3,IF(AND(G748-E748&lt;=asetukset!$B$4,E748&gt;=asetukset!$B$3),1-E748,IF(AND(G748-E748&lt;=asetukset!$B$4,E748&lt;=asetukset!$B$3),asetukset!$B$6,0))))</f>
        <v/>
      </c>
      <c r="P748" s="20">
        <f>IF(F748&gt;D748,G748-asetukset!$B$5,IF(AND(D748=F748,E748&lt;=asetukset!$B$6),G748-E748,0))</f>
        <v>0</v>
      </c>
      <c r="Q748" s="19" t="str">
        <f>IF(and(K748=6,E748&gt;asetukset!$B$7),"", IF(and(K748&lt;&gt;6,L748=6,G748&lt;asetukset!$B$7),G748,IF(K748=6,asetukset!$B$7-E748,IF(K748=6,asetukset!$B$7-E748,IF(K748=6,asetukset!$B$7-E748,"")))))</f>
        <v/>
      </c>
      <c r="R748" s="19" t="str">
        <f t="shared" si="11"/>
        <v/>
      </c>
      <c r="S748" s="19" t="str">
        <f t="shared" si="12"/>
        <v/>
      </c>
      <c r="T748" s="21" t="str">
        <f>IF(A748="","",IF(SUMIFS($M$2:M748,$I$2:I748,I748,$A$2:A748,A748)&lt;=asetukset!$B$2,"",SUMIFS($M$2:M748,$I$2:I748,I748,$A$2:A748,A748)-asetukset!$B$2))</f>
        <v/>
      </c>
    </row>
    <row r="749">
      <c r="A749" s="32"/>
      <c r="B749" s="26"/>
      <c r="C749" s="26"/>
      <c r="D749" s="15">
        <f t="shared" si="2"/>
        <v>0</v>
      </c>
      <c r="E749" s="15">
        <f t="shared" si="3"/>
        <v>0</v>
      </c>
      <c r="F749" s="15">
        <f t="shared" si="4"/>
        <v>0</v>
      </c>
      <c r="G749" s="15">
        <f t="shared" si="5"/>
        <v>0</v>
      </c>
      <c r="H749" s="18" t="str">
        <f t="shared" si="6"/>
        <v/>
      </c>
      <c r="I749" s="18" t="str">
        <f t="shared" si="7"/>
        <v/>
      </c>
      <c r="J749" s="18" t="str">
        <f t="shared" si="8"/>
        <v>-</v>
      </c>
      <c r="K749" s="27" t="str">
        <f t="shared" ref="K749:L749" si="759">IF(A749="","",WEEKDAY(B749,2))</f>
        <v/>
      </c>
      <c r="L749" s="27" t="str">
        <f t="shared" si="759"/>
        <v/>
      </c>
      <c r="M749" s="20">
        <f t="shared" si="10"/>
        <v>0</v>
      </c>
      <c r="N749" s="20">
        <f t="shared" si="14"/>
        <v>0</v>
      </c>
      <c r="O749" s="21" t="str">
        <f>IF(A749="","",IF(G749&gt;=asetukset!$B$3,G749-asetukset!$B$3,IF(AND(G749-E749&lt;=asetukset!$B$4,E749&gt;=asetukset!$B$3),1-E749,IF(AND(G749-E749&lt;=asetukset!$B$4,E749&lt;=asetukset!$B$3),asetukset!$B$6,0))))</f>
        <v/>
      </c>
      <c r="P749" s="20">
        <f>IF(F749&gt;D749,G749-asetukset!$B$5,IF(AND(D749=F749,E749&lt;=asetukset!$B$6),G749-E749,0))</f>
        <v>0</v>
      </c>
      <c r="Q749" s="19" t="str">
        <f>IF(and(K749=6,E749&gt;asetukset!$B$7),"", IF(and(K749&lt;&gt;6,L749=6,G749&lt;asetukset!$B$7),G749,IF(K749=6,asetukset!$B$7-E749,IF(K749=6,asetukset!$B$7-E749,IF(K749=6,asetukset!$B$7-E749,"")))))</f>
        <v/>
      </c>
      <c r="R749" s="19" t="str">
        <f t="shared" si="11"/>
        <v/>
      </c>
      <c r="S749" s="19" t="str">
        <f t="shared" si="12"/>
        <v/>
      </c>
      <c r="T749" s="21" t="str">
        <f>IF(A749="","",IF(SUMIFS($M$2:M749,$I$2:I749,I749,$A$2:A749,A749)&lt;=asetukset!$B$2,"",SUMIFS($M$2:M749,$I$2:I749,I749,$A$2:A749,A749)-asetukset!$B$2))</f>
        <v/>
      </c>
    </row>
    <row r="750">
      <c r="A750" s="32"/>
      <c r="B750" s="26"/>
      <c r="C750" s="26"/>
      <c r="D750" s="15">
        <f t="shared" si="2"/>
        <v>0</v>
      </c>
      <c r="E750" s="15">
        <f t="shared" si="3"/>
        <v>0</v>
      </c>
      <c r="F750" s="15">
        <f t="shared" si="4"/>
        <v>0</v>
      </c>
      <c r="G750" s="15">
        <f t="shared" si="5"/>
        <v>0</v>
      </c>
      <c r="H750" s="18" t="str">
        <f t="shared" si="6"/>
        <v/>
      </c>
      <c r="I750" s="18" t="str">
        <f t="shared" si="7"/>
        <v/>
      </c>
      <c r="J750" s="18" t="str">
        <f t="shared" si="8"/>
        <v>-</v>
      </c>
      <c r="K750" s="27" t="str">
        <f t="shared" ref="K750:L750" si="760">IF(A750="","",WEEKDAY(B750,2))</f>
        <v/>
      </c>
      <c r="L750" s="27" t="str">
        <f t="shared" si="760"/>
        <v/>
      </c>
      <c r="M750" s="20">
        <f t="shared" si="10"/>
        <v>0</v>
      </c>
      <c r="N750" s="20">
        <f t="shared" si="14"/>
        <v>0</v>
      </c>
      <c r="O750" s="21" t="str">
        <f>IF(A750="","",IF(G750&gt;=asetukset!$B$3,G750-asetukset!$B$3,IF(AND(G750-E750&lt;=asetukset!$B$4,E750&gt;=asetukset!$B$3),1-E750,IF(AND(G750-E750&lt;=asetukset!$B$4,E750&lt;=asetukset!$B$3),asetukset!$B$6,0))))</f>
        <v/>
      </c>
      <c r="P750" s="20">
        <f>IF(F750&gt;D750,G750-asetukset!$B$5,IF(AND(D750=F750,E750&lt;=asetukset!$B$6),G750-E750,0))</f>
        <v>0</v>
      </c>
      <c r="Q750" s="19" t="str">
        <f>IF(and(K750=6,E750&gt;asetukset!$B$7),"", IF(and(K750&lt;&gt;6,L750=6,G750&lt;asetukset!$B$7),G750,IF(K750=6,asetukset!$B$7-E750,IF(K750=6,asetukset!$B$7-E750,IF(K750=6,asetukset!$B$7-E750,"")))))</f>
        <v/>
      </c>
      <c r="R750" s="19" t="str">
        <f t="shared" si="11"/>
        <v/>
      </c>
      <c r="S750" s="19" t="str">
        <f t="shared" si="12"/>
        <v/>
      </c>
      <c r="T750" s="21" t="str">
        <f>IF(A750="","",IF(SUMIFS($M$2:M750,$I$2:I750,I750,$A$2:A750,A750)&lt;=asetukset!$B$2,"",SUMIFS($M$2:M750,$I$2:I750,I750,$A$2:A750,A750)-asetukset!$B$2))</f>
        <v/>
      </c>
    </row>
    <row r="751">
      <c r="A751" s="32"/>
      <c r="B751" s="26"/>
      <c r="C751" s="26"/>
      <c r="D751" s="15">
        <f t="shared" si="2"/>
        <v>0</v>
      </c>
      <c r="E751" s="15">
        <f t="shared" si="3"/>
        <v>0</v>
      </c>
      <c r="F751" s="15">
        <f t="shared" si="4"/>
        <v>0</v>
      </c>
      <c r="G751" s="15">
        <f t="shared" si="5"/>
        <v>0</v>
      </c>
      <c r="H751" s="18" t="str">
        <f t="shared" si="6"/>
        <v/>
      </c>
      <c r="I751" s="18" t="str">
        <f t="shared" si="7"/>
        <v/>
      </c>
      <c r="J751" s="18" t="str">
        <f t="shared" si="8"/>
        <v>-</v>
      </c>
      <c r="K751" s="27" t="str">
        <f t="shared" ref="K751:L751" si="761">IF(A751="","",WEEKDAY(B751,2))</f>
        <v/>
      </c>
      <c r="L751" s="27" t="str">
        <f t="shared" si="761"/>
        <v/>
      </c>
      <c r="M751" s="20">
        <f t="shared" si="10"/>
        <v>0</v>
      </c>
      <c r="N751" s="20">
        <f t="shared" si="14"/>
        <v>0</v>
      </c>
      <c r="O751" s="21" t="str">
        <f>IF(A751="","",IF(G751&gt;=asetukset!$B$3,G751-asetukset!$B$3,IF(AND(G751-E751&lt;=asetukset!$B$4,E751&gt;=asetukset!$B$3),1-E751,IF(AND(G751-E751&lt;=asetukset!$B$4,E751&lt;=asetukset!$B$3),asetukset!$B$6,0))))</f>
        <v/>
      </c>
      <c r="P751" s="20">
        <f>IF(F751&gt;D751,G751-asetukset!$B$5,IF(AND(D751=F751,E751&lt;=asetukset!$B$6),G751-E751,0))</f>
        <v>0</v>
      </c>
      <c r="Q751" s="19" t="str">
        <f>IF(and(K751=6,E751&gt;asetukset!$B$7),"", IF(and(K751&lt;&gt;6,L751=6,G751&lt;asetukset!$B$7),G751,IF(K751=6,asetukset!$B$7-E751,IF(K751=6,asetukset!$B$7-E751,IF(K751=6,asetukset!$B$7-E751,"")))))</f>
        <v/>
      </c>
      <c r="R751" s="19" t="str">
        <f t="shared" si="11"/>
        <v/>
      </c>
      <c r="S751" s="19" t="str">
        <f t="shared" si="12"/>
        <v/>
      </c>
      <c r="T751" s="21" t="str">
        <f>IF(A751="","",IF(SUMIFS($M$2:M751,$I$2:I751,I751,$A$2:A751,A751)&lt;=asetukset!$B$2,"",SUMIFS($M$2:M751,$I$2:I751,I751,$A$2:A751,A751)-asetukset!$B$2))</f>
        <v/>
      </c>
    </row>
    <row r="752">
      <c r="A752" s="32"/>
      <c r="B752" s="26"/>
      <c r="C752" s="26"/>
      <c r="D752" s="15">
        <f t="shared" si="2"/>
        <v>0</v>
      </c>
      <c r="E752" s="15">
        <f t="shared" si="3"/>
        <v>0</v>
      </c>
      <c r="F752" s="15">
        <f t="shared" si="4"/>
        <v>0</v>
      </c>
      <c r="G752" s="15">
        <f t="shared" si="5"/>
        <v>0</v>
      </c>
      <c r="H752" s="18" t="str">
        <f t="shared" si="6"/>
        <v/>
      </c>
      <c r="I752" s="18" t="str">
        <f t="shared" si="7"/>
        <v/>
      </c>
      <c r="J752" s="18" t="str">
        <f t="shared" si="8"/>
        <v>-</v>
      </c>
      <c r="K752" s="27" t="str">
        <f t="shared" ref="K752:L752" si="762">IF(A752="","",WEEKDAY(B752,2))</f>
        <v/>
      </c>
      <c r="L752" s="27" t="str">
        <f t="shared" si="762"/>
        <v/>
      </c>
      <c r="M752" s="20">
        <f t="shared" si="10"/>
        <v>0</v>
      </c>
      <c r="N752" s="20">
        <f t="shared" si="14"/>
        <v>0</v>
      </c>
      <c r="O752" s="21" t="str">
        <f>IF(A752="","",IF(G752&gt;=asetukset!$B$3,G752-asetukset!$B$3,IF(AND(G752-E752&lt;=asetukset!$B$4,E752&gt;=asetukset!$B$3),1-E752,IF(AND(G752-E752&lt;=asetukset!$B$4,E752&lt;=asetukset!$B$3),asetukset!$B$6,0))))</f>
        <v/>
      </c>
      <c r="P752" s="20">
        <f>IF(F752&gt;D752,G752-asetukset!$B$5,IF(AND(D752=F752,E752&lt;=asetukset!$B$6),G752-E752,0))</f>
        <v>0</v>
      </c>
      <c r="Q752" s="19" t="str">
        <f>IF(and(K752=6,E752&gt;asetukset!$B$7),"", IF(and(K752&lt;&gt;6,L752=6,G752&lt;asetukset!$B$7),G752,IF(K752=6,asetukset!$B$7-E752,IF(K752=6,asetukset!$B$7-E752,IF(K752=6,asetukset!$B$7-E752,"")))))</f>
        <v/>
      </c>
      <c r="R752" s="19" t="str">
        <f t="shared" si="11"/>
        <v/>
      </c>
      <c r="S752" s="19" t="str">
        <f t="shared" si="12"/>
        <v/>
      </c>
      <c r="T752" s="21" t="str">
        <f>IF(A752="","",IF(SUMIFS($M$2:M752,$I$2:I752,I752,$A$2:A752,A752)&lt;=asetukset!$B$2,"",SUMIFS($M$2:M752,$I$2:I752,I752,$A$2:A752,A752)-asetukset!$B$2))</f>
        <v/>
      </c>
    </row>
    <row r="753">
      <c r="A753" s="32"/>
      <c r="B753" s="26"/>
      <c r="C753" s="26"/>
      <c r="D753" s="15">
        <f t="shared" si="2"/>
        <v>0</v>
      </c>
      <c r="E753" s="15">
        <f t="shared" si="3"/>
        <v>0</v>
      </c>
      <c r="F753" s="15">
        <f t="shared" si="4"/>
        <v>0</v>
      </c>
      <c r="G753" s="15">
        <f t="shared" si="5"/>
        <v>0</v>
      </c>
      <c r="H753" s="18" t="str">
        <f t="shared" si="6"/>
        <v/>
      </c>
      <c r="I753" s="18" t="str">
        <f t="shared" si="7"/>
        <v/>
      </c>
      <c r="J753" s="18" t="str">
        <f t="shared" si="8"/>
        <v>-</v>
      </c>
      <c r="K753" s="27" t="str">
        <f t="shared" ref="K753:L753" si="763">IF(A753="","",WEEKDAY(B753,2))</f>
        <v/>
      </c>
      <c r="L753" s="27" t="str">
        <f t="shared" si="763"/>
        <v/>
      </c>
      <c r="M753" s="20">
        <f t="shared" si="10"/>
        <v>0</v>
      </c>
      <c r="N753" s="20">
        <f t="shared" si="14"/>
        <v>0</v>
      </c>
      <c r="O753" s="21" t="str">
        <f>IF(A753="","",IF(G753&gt;=asetukset!$B$3,G753-asetukset!$B$3,IF(AND(G753-E753&lt;=asetukset!$B$4,E753&gt;=asetukset!$B$3),1-E753,IF(AND(G753-E753&lt;=asetukset!$B$4,E753&lt;=asetukset!$B$3),asetukset!$B$6,0))))</f>
        <v/>
      </c>
      <c r="P753" s="20">
        <f>IF(F753&gt;D753,G753-asetukset!$B$5,IF(AND(D753=F753,E753&lt;=asetukset!$B$6),G753-E753,0))</f>
        <v>0</v>
      </c>
      <c r="Q753" s="19" t="str">
        <f>IF(and(K753=6,E753&gt;asetukset!$B$7),"", IF(and(K753&lt;&gt;6,L753=6,G753&lt;asetukset!$B$7),G753,IF(K753=6,asetukset!$B$7-E753,IF(K753=6,asetukset!$B$7-E753,IF(K753=6,asetukset!$B$7-E753,"")))))</f>
        <v/>
      </c>
      <c r="R753" s="19" t="str">
        <f t="shared" si="11"/>
        <v/>
      </c>
      <c r="S753" s="19" t="str">
        <f t="shared" si="12"/>
        <v/>
      </c>
      <c r="T753" s="21" t="str">
        <f>IF(A753="","",IF(SUMIFS($M$2:M753,$I$2:I753,I753,$A$2:A753,A753)&lt;=asetukset!$B$2,"",SUMIFS($M$2:M753,$I$2:I753,I753,$A$2:A753,A753)-asetukset!$B$2))</f>
        <v/>
      </c>
    </row>
    <row r="754">
      <c r="A754" s="32"/>
      <c r="B754" s="26"/>
      <c r="C754" s="26"/>
      <c r="D754" s="15">
        <f t="shared" si="2"/>
        <v>0</v>
      </c>
      <c r="E754" s="15">
        <f t="shared" si="3"/>
        <v>0</v>
      </c>
      <c r="F754" s="15">
        <f t="shared" si="4"/>
        <v>0</v>
      </c>
      <c r="G754" s="15">
        <f t="shared" si="5"/>
        <v>0</v>
      </c>
      <c r="H754" s="18" t="str">
        <f t="shared" si="6"/>
        <v/>
      </c>
      <c r="I754" s="18" t="str">
        <f t="shared" si="7"/>
        <v/>
      </c>
      <c r="J754" s="18" t="str">
        <f t="shared" si="8"/>
        <v>-</v>
      </c>
      <c r="K754" s="27" t="str">
        <f t="shared" ref="K754:L754" si="764">IF(A754="","",WEEKDAY(B754,2))</f>
        <v/>
      </c>
      <c r="L754" s="27" t="str">
        <f t="shared" si="764"/>
        <v/>
      </c>
      <c r="M754" s="20">
        <f t="shared" si="10"/>
        <v>0</v>
      </c>
      <c r="N754" s="20">
        <f t="shared" si="14"/>
        <v>0</v>
      </c>
      <c r="O754" s="21" t="str">
        <f>IF(A754="","",IF(G754&gt;=asetukset!$B$3,G754-asetukset!$B$3,IF(AND(G754-E754&lt;=asetukset!$B$4,E754&gt;=asetukset!$B$3),1-E754,IF(AND(G754-E754&lt;=asetukset!$B$4,E754&lt;=asetukset!$B$3),asetukset!$B$6,0))))</f>
        <v/>
      </c>
      <c r="P754" s="20">
        <f>IF(F754&gt;D754,G754-asetukset!$B$5,IF(AND(D754=F754,E754&lt;=asetukset!$B$6),G754-E754,0))</f>
        <v>0</v>
      </c>
      <c r="Q754" s="19" t="str">
        <f>IF(and(K754=6,E754&gt;asetukset!$B$7),"", IF(and(K754&lt;&gt;6,L754=6,G754&lt;asetukset!$B$7),G754,IF(K754=6,asetukset!$B$7-E754,IF(K754=6,asetukset!$B$7-E754,IF(K754=6,asetukset!$B$7-E754,"")))))</f>
        <v/>
      </c>
      <c r="R754" s="19" t="str">
        <f t="shared" si="11"/>
        <v/>
      </c>
      <c r="S754" s="19" t="str">
        <f t="shared" si="12"/>
        <v/>
      </c>
      <c r="T754" s="21" t="str">
        <f>IF(A754="","",IF(SUMIFS($M$2:M754,$I$2:I754,I754,$A$2:A754,A754)&lt;=asetukset!$B$2,"",SUMIFS($M$2:M754,$I$2:I754,I754,$A$2:A754,A754)-asetukset!$B$2))</f>
        <v/>
      </c>
    </row>
    <row r="755">
      <c r="A755" s="32"/>
      <c r="B755" s="26"/>
      <c r="C755" s="26"/>
      <c r="D755" s="15">
        <f t="shared" si="2"/>
        <v>0</v>
      </c>
      <c r="E755" s="15">
        <f t="shared" si="3"/>
        <v>0</v>
      </c>
      <c r="F755" s="15">
        <f t="shared" si="4"/>
        <v>0</v>
      </c>
      <c r="G755" s="15">
        <f t="shared" si="5"/>
        <v>0</v>
      </c>
      <c r="H755" s="18" t="str">
        <f t="shared" si="6"/>
        <v/>
      </c>
      <c r="I755" s="18" t="str">
        <f t="shared" si="7"/>
        <v/>
      </c>
      <c r="J755" s="18" t="str">
        <f t="shared" si="8"/>
        <v>-</v>
      </c>
      <c r="K755" s="27" t="str">
        <f t="shared" ref="K755:L755" si="765">IF(A755="","",WEEKDAY(B755,2))</f>
        <v/>
      </c>
      <c r="L755" s="27" t="str">
        <f t="shared" si="765"/>
        <v/>
      </c>
      <c r="M755" s="20">
        <f t="shared" si="10"/>
        <v>0</v>
      </c>
      <c r="N755" s="20">
        <f t="shared" si="14"/>
        <v>0</v>
      </c>
      <c r="O755" s="21" t="str">
        <f>IF(A755="","",IF(G755&gt;=asetukset!$B$3,G755-asetukset!$B$3,IF(AND(G755-E755&lt;=asetukset!$B$4,E755&gt;=asetukset!$B$3),1-E755,IF(AND(G755-E755&lt;=asetukset!$B$4,E755&lt;=asetukset!$B$3),asetukset!$B$6,0))))</f>
        <v/>
      </c>
      <c r="P755" s="20">
        <f>IF(F755&gt;D755,G755-asetukset!$B$5,IF(AND(D755=F755,E755&lt;=asetukset!$B$6),G755-E755,0))</f>
        <v>0</v>
      </c>
      <c r="Q755" s="19" t="str">
        <f>IF(and(K755=6,E755&gt;asetukset!$B$7),"", IF(and(K755&lt;&gt;6,L755=6,G755&lt;asetukset!$B$7),G755,IF(K755=6,asetukset!$B$7-E755,IF(K755=6,asetukset!$B$7-E755,IF(K755=6,asetukset!$B$7-E755,"")))))</f>
        <v/>
      </c>
      <c r="R755" s="19" t="str">
        <f t="shared" si="11"/>
        <v/>
      </c>
      <c r="S755" s="19" t="str">
        <f t="shared" si="12"/>
        <v/>
      </c>
      <c r="T755" s="21" t="str">
        <f>IF(A755="","",IF(SUMIFS($M$2:M755,$I$2:I755,I755,$A$2:A755,A755)&lt;=asetukset!$B$2,"",SUMIFS($M$2:M755,$I$2:I755,I755,$A$2:A755,A755)-asetukset!$B$2))</f>
        <v/>
      </c>
    </row>
    <row r="756">
      <c r="A756" s="32"/>
      <c r="B756" s="26"/>
      <c r="C756" s="26"/>
      <c r="D756" s="15">
        <f t="shared" si="2"/>
        <v>0</v>
      </c>
      <c r="E756" s="15">
        <f t="shared" si="3"/>
        <v>0</v>
      </c>
      <c r="F756" s="15">
        <f t="shared" si="4"/>
        <v>0</v>
      </c>
      <c r="G756" s="15">
        <f t="shared" si="5"/>
        <v>0</v>
      </c>
      <c r="H756" s="18" t="str">
        <f t="shared" si="6"/>
        <v/>
      </c>
      <c r="I756" s="18" t="str">
        <f t="shared" si="7"/>
        <v/>
      </c>
      <c r="J756" s="18" t="str">
        <f t="shared" si="8"/>
        <v>-</v>
      </c>
      <c r="K756" s="27" t="str">
        <f t="shared" ref="K756:L756" si="766">IF(A756="","",WEEKDAY(B756,2))</f>
        <v/>
      </c>
      <c r="L756" s="27" t="str">
        <f t="shared" si="766"/>
        <v/>
      </c>
      <c r="M756" s="20">
        <f t="shared" si="10"/>
        <v>0</v>
      </c>
      <c r="N756" s="20">
        <f t="shared" si="14"/>
        <v>0</v>
      </c>
      <c r="O756" s="21" t="str">
        <f>IF(A756="","",IF(G756&gt;=asetukset!$B$3,G756-asetukset!$B$3,IF(AND(G756-E756&lt;=asetukset!$B$4,E756&gt;=asetukset!$B$3),1-E756,IF(AND(G756-E756&lt;=asetukset!$B$4,E756&lt;=asetukset!$B$3),asetukset!$B$6,0))))</f>
        <v/>
      </c>
      <c r="P756" s="20">
        <f>IF(F756&gt;D756,G756-asetukset!$B$5,IF(AND(D756=F756,E756&lt;=asetukset!$B$6),G756-E756,0))</f>
        <v>0</v>
      </c>
      <c r="Q756" s="19" t="str">
        <f>IF(and(K756=6,E756&gt;asetukset!$B$7),"", IF(and(K756&lt;&gt;6,L756=6,G756&lt;asetukset!$B$7),G756,IF(K756=6,asetukset!$B$7-E756,IF(K756=6,asetukset!$B$7-E756,IF(K756=6,asetukset!$B$7-E756,"")))))</f>
        <v/>
      </c>
      <c r="R756" s="19" t="str">
        <f t="shared" si="11"/>
        <v/>
      </c>
      <c r="S756" s="19" t="str">
        <f t="shared" si="12"/>
        <v/>
      </c>
      <c r="T756" s="21" t="str">
        <f>IF(A756="","",IF(SUMIFS($M$2:M756,$I$2:I756,I756,$A$2:A756,A756)&lt;=asetukset!$B$2,"",SUMIFS($M$2:M756,$I$2:I756,I756,$A$2:A756,A756)-asetukset!$B$2))</f>
        <v/>
      </c>
    </row>
    <row r="757">
      <c r="A757" s="32"/>
      <c r="B757" s="26"/>
      <c r="C757" s="26"/>
      <c r="D757" s="15">
        <f t="shared" si="2"/>
        <v>0</v>
      </c>
      <c r="E757" s="15">
        <f t="shared" si="3"/>
        <v>0</v>
      </c>
      <c r="F757" s="15">
        <f t="shared" si="4"/>
        <v>0</v>
      </c>
      <c r="G757" s="15">
        <f t="shared" si="5"/>
        <v>0</v>
      </c>
      <c r="H757" s="18" t="str">
        <f t="shared" si="6"/>
        <v/>
      </c>
      <c r="I757" s="18" t="str">
        <f t="shared" si="7"/>
        <v/>
      </c>
      <c r="J757" s="18" t="str">
        <f t="shared" si="8"/>
        <v>-</v>
      </c>
      <c r="K757" s="27" t="str">
        <f t="shared" ref="K757:L757" si="767">IF(A757="","",WEEKDAY(B757,2))</f>
        <v/>
      </c>
      <c r="L757" s="27" t="str">
        <f t="shared" si="767"/>
        <v/>
      </c>
      <c r="M757" s="20">
        <f t="shared" si="10"/>
        <v>0</v>
      </c>
      <c r="N757" s="20">
        <f t="shared" si="14"/>
        <v>0</v>
      </c>
      <c r="O757" s="21" t="str">
        <f>IF(A757="","",IF(G757&gt;=asetukset!$B$3,G757-asetukset!$B$3,IF(AND(G757-E757&lt;=asetukset!$B$4,E757&gt;=asetukset!$B$3),1-E757,IF(AND(G757-E757&lt;=asetukset!$B$4,E757&lt;=asetukset!$B$3),asetukset!$B$6,0))))</f>
        <v/>
      </c>
      <c r="P757" s="20">
        <f>IF(F757&gt;D757,G757-asetukset!$B$5,IF(AND(D757=F757,E757&lt;=asetukset!$B$6),G757-E757,0))</f>
        <v>0</v>
      </c>
      <c r="Q757" s="19" t="str">
        <f>IF(and(K757=6,E757&gt;asetukset!$B$7),"", IF(and(K757&lt;&gt;6,L757=6,G757&lt;asetukset!$B$7),G757,IF(K757=6,asetukset!$B$7-E757,IF(K757=6,asetukset!$B$7-E757,IF(K757=6,asetukset!$B$7-E757,"")))))</f>
        <v/>
      </c>
      <c r="R757" s="19" t="str">
        <f t="shared" si="11"/>
        <v/>
      </c>
      <c r="S757" s="19" t="str">
        <f t="shared" si="12"/>
        <v/>
      </c>
      <c r="T757" s="21" t="str">
        <f>IF(A757="","",IF(SUMIFS($M$2:M757,$I$2:I757,I757,$A$2:A757,A757)&lt;=asetukset!$B$2,"",SUMIFS($M$2:M757,$I$2:I757,I757,$A$2:A757,A757)-asetukset!$B$2))</f>
        <v/>
      </c>
    </row>
    <row r="758">
      <c r="A758" s="32"/>
      <c r="B758" s="26"/>
      <c r="C758" s="26"/>
      <c r="D758" s="15">
        <f t="shared" si="2"/>
        <v>0</v>
      </c>
      <c r="E758" s="15">
        <f t="shared" si="3"/>
        <v>0</v>
      </c>
      <c r="F758" s="15">
        <f t="shared" si="4"/>
        <v>0</v>
      </c>
      <c r="G758" s="15">
        <f t="shared" si="5"/>
        <v>0</v>
      </c>
      <c r="H758" s="18" t="str">
        <f t="shared" si="6"/>
        <v/>
      </c>
      <c r="I758" s="18" t="str">
        <f t="shared" si="7"/>
        <v/>
      </c>
      <c r="J758" s="18" t="str">
        <f t="shared" si="8"/>
        <v>-</v>
      </c>
      <c r="K758" s="27" t="str">
        <f t="shared" ref="K758:L758" si="768">IF(A758="","",WEEKDAY(B758,2))</f>
        <v/>
      </c>
      <c r="L758" s="27" t="str">
        <f t="shared" si="768"/>
        <v/>
      </c>
      <c r="M758" s="20">
        <f t="shared" si="10"/>
        <v>0</v>
      </c>
      <c r="N758" s="20">
        <f t="shared" si="14"/>
        <v>0</v>
      </c>
      <c r="O758" s="21" t="str">
        <f>IF(A758="","",IF(G758&gt;=asetukset!$B$3,G758-asetukset!$B$3,IF(AND(G758-E758&lt;=asetukset!$B$4,E758&gt;=asetukset!$B$3),1-E758,IF(AND(G758-E758&lt;=asetukset!$B$4,E758&lt;=asetukset!$B$3),asetukset!$B$6,0))))</f>
        <v/>
      </c>
      <c r="P758" s="20">
        <f>IF(F758&gt;D758,G758-asetukset!$B$5,IF(AND(D758=F758,E758&lt;=asetukset!$B$6),G758-E758,0))</f>
        <v>0</v>
      </c>
      <c r="Q758" s="19" t="str">
        <f>IF(and(K758=6,E758&gt;asetukset!$B$7),"", IF(and(K758&lt;&gt;6,L758=6,G758&lt;asetukset!$B$7),G758,IF(K758=6,asetukset!$B$7-E758,IF(K758=6,asetukset!$B$7-E758,IF(K758=6,asetukset!$B$7-E758,"")))))</f>
        <v/>
      </c>
      <c r="R758" s="19" t="str">
        <f t="shared" si="11"/>
        <v/>
      </c>
      <c r="S758" s="19" t="str">
        <f t="shared" si="12"/>
        <v/>
      </c>
      <c r="T758" s="21" t="str">
        <f>IF(A758="","",IF(SUMIFS($M$2:M758,$I$2:I758,I758,$A$2:A758,A758)&lt;=asetukset!$B$2,"",SUMIFS($M$2:M758,$I$2:I758,I758,$A$2:A758,A758)-asetukset!$B$2))</f>
        <v/>
      </c>
    </row>
    <row r="759">
      <c r="A759" s="32"/>
      <c r="B759" s="26"/>
      <c r="C759" s="26"/>
      <c r="D759" s="15">
        <f t="shared" si="2"/>
        <v>0</v>
      </c>
      <c r="E759" s="15">
        <f t="shared" si="3"/>
        <v>0</v>
      </c>
      <c r="F759" s="15">
        <f t="shared" si="4"/>
        <v>0</v>
      </c>
      <c r="G759" s="15">
        <f t="shared" si="5"/>
        <v>0</v>
      </c>
      <c r="H759" s="18" t="str">
        <f t="shared" si="6"/>
        <v/>
      </c>
      <c r="I759" s="18" t="str">
        <f t="shared" si="7"/>
        <v/>
      </c>
      <c r="J759" s="18" t="str">
        <f t="shared" si="8"/>
        <v>-</v>
      </c>
      <c r="K759" s="27" t="str">
        <f t="shared" ref="K759:L759" si="769">IF(A759="","",WEEKDAY(B759,2))</f>
        <v/>
      </c>
      <c r="L759" s="27" t="str">
        <f t="shared" si="769"/>
        <v/>
      </c>
      <c r="M759" s="20">
        <f t="shared" si="10"/>
        <v>0</v>
      </c>
      <c r="N759" s="20">
        <f t="shared" si="14"/>
        <v>0</v>
      </c>
      <c r="O759" s="21" t="str">
        <f>IF(A759="","",IF(G759&gt;=asetukset!$B$3,G759-asetukset!$B$3,IF(AND(G759-E759&lt;=asetukset!$B$4,E759&gt;=asetukset!$B$3),1-E759,IF(AND(G759-E759&lt;=asetukset!$B$4,E759&lt;=asetukset!$B$3),asetukset!$B$6,0))))</f>
        <v/>
      </c>
      <c r="P759" s="20">
        <f>IF(F759&gt;D759,G759-asetukset!$B$5,IF(AND(D759=F759,E759&lt;=asetukset!$B$6),G759-E759,0))</f>
        <v>0</v>
      </c>
      <c r="Q759" s="19" t="str">
        <f>IF(and(K759=6,E759&gt;asetukset!$B$7),"", IF(and(K759&lt;&gt;6,L759=6,G759&lt;asetukset!$B$7),G759,IF(K759=6,asetukset!$B$7-E759,IF(K759=6,asetukset!$B$7-E759,IF(K759=6,asetukset!$B$7-E759,"")))))</f>
        <v/>
      </c>
      <c r="R759" s="19" t="str">
        <f t="shared" si="11"/>
        <v/>
      </c>
      <c r="S759" s="19" t="str">
        <f t="shared" si="12"/>
        <v/>
      </c>
      <c r="T759" s="21" t="str">
        <f>IF(A759="","",IF(SUMIFS($M$2:M759,$I$2:I759,I759,$A$2:A759,A759)&lt;=asetukset!$B$2,"",SUMIFS($M$2:M759,$I$2:I759,I759,$A$2:A759,A759)-asetukset!$B$2))</f>
        <v/>
      </c>
    </row>
    <row r="760">
      <c r="A760" s="32"/>
      <c r="B760" s="26"/>
      <c r="C760" s="26"/>
      <c r="D760" s="15">
        <f t="shared" si="2"/>
        <v>0</v>
      </c>
      <c r="E760" s="15">
        <f t="shared" si="3"/>
        <v>0</v>
      </c>
      <c r="F760" s="15">
        <f t="shared" si="4"/>
        <v>0</v>
      </c>
      <c r="G760" s="15">
        <f t="shared" si="5"/>
        <v>0</v>
      </c>
      <c r="H760" s="18" t="str">
        <f t="shared" si="6"/>
        <v/>
      </c>
      <c r="I760" s="18" t="str">
        <f t="shared" si="7"/>
        <v/>
      </c>
      <c r="J760" s="18" t="str">
        <f t="shared" si="8"/>
        <v>-</v>
      </c>
      <c r="K760" s="27" t="str">
        <f t="shared" ref="K760:L760" si="770">IF(A760="","",WEEKDAY(B760,2))</f>
        <v/>
      </c>
      <c r="L760" s="27" t="str">
        <f t="shared" si="770"/>
        <v/>
      </c>
      <c r="M760" s="20">
        <f t="shared" si="10"/>
        <v>0</v>
      </c>
      <c r="N760" s="20">
        <f t="shared" si="14"/>
        <v>0</v>
      </c>
      <c r="O760" s="21" t="str">
        <f>IF(A760="","",IF(G760&gt;=asetukset!$B$3,G760-asetukset!$B$3,IF(AND(G760-E760&lt;=asetukset!$B$4,E760&gt;=asetukset!$B$3),1-E760,IF(AND(G760-E760&lt;=asetukset!$B$4,E760&lt;=asetukset!$B$3),asetukset!$B$6,0))))</f>
        <v/>
      </c>
      <c r="P760" s="20">
        <f>IF(F760&gt;D760,G760-asetukset!$B$5,IF(AND(D760=F760,E760&lt;=asetukset!$B$6),G760-E760,0))</f>
        <v>0</v>
      </c>
      <c r="Q760" s="19" t="str">
        <f>IF(and(K760=6,E760&gt;asetukset!$B$7),"", IF(and(K760&lt;&gt;6,L760=6,G760&lt;asetukset!$B$7),G760,IF(K760=6,asetukset!$B$7-E760,IF(K760=6,asetukset!$B$7-E760,IF(K760=6,asetukset!$B$7-E760,"")))))</f>
        <v/>
      </c>
      <c r="R760" s="19" t="str">
        <f t="shared" si="11"/>
        <v/>
      </c>
      <c r="S760" s="19" t="str">
        <f t="shared" si="12"/>
        <v/>
      </c>
      <c r="T760" s="21" t="str">
        <f>IF(A760="","",IF(SUMIFS($M$2:M760,$I$2:I760,I760,$A$2:A760,A760)&lt;=asetukset!$B$2,"",SUMIFS($M$2:M760,$I$2:I760,I760,$A$2:A760,A760)-asetukset!$B$2))</f>
        <v/>
      </c>
    </row>
    <row r="761">
      <c r="A761" s="32"/>
      <c r="B761" s="26"/>
      <c r="C761" s="26"/>
      <c r="D761" s="15">
        <f t="shared" si="2"/>
        <v>0</v>
      </c>
      <c r="E761" s="15">
        <f t="shared" si="3"/>
        <v>0</v>
      </c>
      <c r="F761" s="15">
        <f t="shared" si="4"/>
        <v>0</v>
      </c>
      <c r="G761" s="15">
        <f t="shared" si="5"/>
        <v>0</v>
      </c>
      <c r="H761" s="18" t="str">
        <f t="shared" si="6"/>
        <v/>
      </c>
      <c r="I761" s="18" t="str">
        <f t="shared" si="7"/>
        <v/>
      </c>
      <c r="J761" s="18" t="str">
        <f t="shared" si="8"/>
        <v>-</v>
      </c>
      <c r="K761" s="27" t="str">
        <f t="shared" ref="K761:L761" si="771">IF(A761="","",WEEKDAY(B761,2))</f>
        <v/>
      </c>
      <c r="L761" s="27" t="str">
        <f t="shared" si="771"/>
        <v/>
      </c>
      <c r="M761" s="20">
        <f t="shared" si="10"/>
        <v>0</v>
      </c>
      <c r="N761" s="20">
        <f t="shared" si="14"/>
        <v>0</v>
      </c>
      <c r="O761" s="21" t="str">
        <f>IF(A761="","",IF(G761&gt;=asetukset!$B$3,G761-asetukset!$B$3,IF(AND(G761-E761&lt;=asetukset!$B$4,E761&gt;=asetukset!$B$3),1-E761,IF(AND(G761-E761&lt;=asetukset!$B$4,E761&lt;=asetukset!$B$3),asetukset!$B$6,0))))</f>
        <v/>
      </c>
      <c r="P761" s="20">
        <f>IF(F761&gt;D761,G761-asetukset!$B$5,IF(AND(D761=F761,E761&lt;=asetukset!$B$6),G761-E761,0))</f>
        <v>0</v>
      </c>
      <c r="Q761" s="19" t="str">
        <f>IF(and(K761=6,E761&gt;asetukset!$B$7),"", IF(and(K761&lt;&gt;6,L761=6,G761&lt;asetukset!$B$7),G761,IF(K761=6,asetukset!$B$7-E761,IF(K761=6,asetukset!$B$7-E761,IF(K761=6,asetukset!$B$7-E761,"")))))</f>
        <v/>
      </c>
      <c r="R761" s="19" t="str">
        <f t="shared" si="11"/>
        <v/>
      </c>
      <c r="S761" s="19" t="str">
        <f t="shared" si="12"/>
        <v/>
      </c>
      <c r="T761" s="21" t="str">
        <f>IF(A761="","",IF(SUMIFS($M$2:M761,$I$2:I761,I761,$A$2:A761,A761)&lt;=asetukset!$B$2,"",SUMIFS($M$2:M761,$I$2:I761,I761,$A$2:A761,A761)-asetukset!$B$2))</f>
        <v/>
      </c>
    </row>
    <row r="762">
      <c r="A762" s="32"/>
      <c r="B762" s="26"/>
      <c r="C762" s="26"/>
      <c r="D762" s="15">
        <f t="shared" si="2"/>
        <v>0</v>
      </c>
      <c r="E762" s="15">
        <f t="shared" si="3"/>
        <v>0</v>
      </c>
      <c r="F762" s="15">
        <f t="shared" si="4"/>
        <v>0</v>
      </c>
      <c r="G762" s="15">
        <f t="shared" si="5"/>
        <v>0</v>
      </c>
      <c r="H762" s="18" t="str">
        <f t="shared" si="6"/>
        <v/>
      </c>
      <c r="I762" s="18" t="str">
        <f t="shared" si="7"/>
        <v/>
      </c>
      <c r="J762" s="18" t="str">
        <f t="shared" si="8"/>
        <v>-</v>
      </c>
      <c r="K762" s="27" t="str">
        <f t="shared" ref="K762:L762" si="772">IF(A762="","",WEEKDAY(B762,2))</f>
        <v/>
      </c>
      <c r="L762" s="27" t="str">
        <f t="shared" si="772"/>
        <v/>
      </c>
      <c r="M762" s="20">
        <f t="shared" si="10"/>
        <v>0</v>
      </c>
      <c r="N762" s="20">
        <f t="shared" si="14"/>
        <v>0</v>
      </c>
      <c r="O762" s="21" t="str">
        <f>IF(A762="","",IF(G762&gt;=asetukset!$B$3,G762-asetukset!$B$3,IF(AND(G762-E762&lt;=asetukset!$B$4,E762&gt;=asetukset!$B$3),1-E762,IF(AND(G762-E762&lt;=asetukset!$B$4,E762&lt;=asetukset!$B$3),asetukset!$B$6,0))))</f>
        <v/>
      </c>
      <c r="P762" s="20">
        <f>IF(F762&gt;D762,G762-asetukset!$B$5,IF(AND(D762=F762,E762&lt;=asetukset!$B$6),G762-E762,0))</f>
        <v>0</v>
      </c>
      <c r="Q762" s="19" t="str">
        <f>IF(and(K762=6,E762&gt;asetukset!$B$7),"", IF(and(K762&lt;&gt;6,L762=6,G762&lt;asetukset!$B$7),G762,IF(K762=6,asetukset!$B$7-E762,IF(K762=6,asetukset!$B$7-E762,IF(K762=6,asetukset!$B$7-E762,"")))))</f>
        <v/>
      </c>
      <c r="R762" s="19" t="str">
        <f t="shared" si="11"/>
        <v/>
      </c>
      <c r="S762" s="19" t="str">
        <f t="shared" si="12"/>
        <v/>
      </c>
      <c r="T762" s="21" t="str">
        <f>IF(A762="","",IF(SUMIFS($M$2:M762,$I$2:I762,I762,$A$2:A762,A762)&lt;=asetukset!$B$2,"",SUMIFS($M$2:M762,$I$2:I762,I762,$A$2:A762,A762)-asetukset!$B$2))</f>
        <v/>
      </c>
    </row>
    <row r="763">
      <c r="A763" s="32"/>
      <c r="B763" s="26"/>
      <c r="C763" s="26"/>
      <c r="D763" s="15">
        <f t="shared" si="2"/>
        <v>0</v>
      </c>
      <c r="E763" s="15">
        <f t="shared" si="3"/>
        <v>0</v>
      </c>
      <c r="F763" s="15">
        <f t="shared" si="4"/>
        <v>0</v>
      </c>
      <c r="G763" s="15">
        <f t="shared" si="5"/>
        <v>0</v>
      </c>
      <c r="H763" s="18" t="str">
        <f t="shared" si="6"/>
        <v/>
      </c>
      <c r="I763" s="18" t="str">
        <f t="shared" si="7"/>
        <v/>
      </c>
      <c r="J763" s="18" t="str">
        <f t="shared" si="8"/>
        <v>-</v>
      </c>
      <c r="K763" s="27" t="str">
        <f t="shared" ref="K763:L763" si="773">IF(A763="","",WEEKDAY(B763,2))</f>
        <v/>
      </c>
      <c r="L763" s="27" t="str">
        <f t="shared" si="773"/>
        <v/>
      </c>
      <c r="M763" s="20">
        <f t="shared" si="10"/>
        <v>0</v>
      </c>
      <c r="N763" s="20">
        <f t="shared" si="14"/>
        <v>0</v>
      </c>
      <c r="O763" s="21" t="str">
        <f>IF(A763="","",IF(G763&gt;=asetukset!$B$3,G763-asetukset!$B$3,IF(AND(G763-E763&lt;=asetukset!$B$4,E763&gt;=asetukset!$B$3),1-E763,IF(AND(G763-E763&lt;=asetukset!$B$4,E763&lt;=asetukset!$B$3),asetukset!$B$6,0))))</f>
        <v/>
      </c>
      <c r="P763" s="20">
        <f>IF(F763&gt;D763,G763-asetukset!$B$5,IF(AND(D763=F763,E763&lt;=asetukset!$B$6),G763-E763,0))</f>
        <v>0</v>
      </c>
      <c r="Q763" s="19" t="str">
        <f>IF(and(K763=6,E763&gt;asetukset!$B$7),"", IF(and(K763&lt;&gt;6,L763=6,G763&lt;asetukset!$B$7),G763,IF(K763=6,asetukset!$B$7-E763,IF(K763=6,asetukset!$B$7-E763,IF(K763=6,asetukset!$B$7-E763,"")))))</f>
        <v/>
      </c>
      <c r="R763" s="19" t="str">
        <f t="shared" si="11"/>
        <v/>
      </c>
      <c r="S763" s="19" t="str">
        <f t="shared" si="12"/>
        <v/>
      </c>
      <c r="T763" s="21" t="str">
        <f>IF(A763="","",IF(SUMIFS($M$2:M763,$I$2:I763,I763,$A$2:A763,A763)&lt;=asetukset!$B$2,"",SUMIFS($M$2:M763,$I$2:I763,I763,$A$2:A763,A763)-asetukset!$B$2))</f>
        <v/>
      </c>
    </row>
    <row r="764">
      <c r="A764" s="32"/>
      <c r="B764" s="26"/>
      <c r="C764" s="26"/>
      <c r="D764" s="15">
        <f t="shared" si="2"/>
        <v>0</v>
      </c>
      <c r="E764" s="15">
        <f t="shared" si="3"/>
        <v>0</v>
      </c>
      <c r="F764" s="15">
        <f t="shared" si="4"/>
        <v>0</v>
      </c>
      <c r="G764" s="15">
        <f t="shared" si="5"/>
        <v>0</v>
      </c>
      <c r="H764" s="18" t="str">
        <f t="shared" si="6"/>
        <v/>
      </c>
      <c r="I764" s="18" t="str">
        <f t="shared" si="7"/>
        <v/>
      </c>
      <c r="J764" s="18" t="str">
        <f t="shared" si="8"/>
        <v>-</v>
      </c>
      <c r="K764" s="27" t="str">
        <f t="shared" ref="K764:L764" si="774">IF(A764="","",WEEKDAY(B764,2))</f>
        <v/>
      </c>
      <c r="L764" s="27" t="str">
        <f t="shared" si="774"/>
        <v/>
      </c>
      <c r="M764" s="20">
        <f t="shared" si="10"/>
        <v>0</v>
      </c>
      <c r="N764" s="20">
        <f t="shared" si="14"/>
        <v>0</v>
      </c>
      <c r="O764" s="21" t="str">
        <f>IF(A764="","",IF(G764&gt;=asetukset!$B$3,G764-asetukset!$B$3,IF(AND(G764-E764&lt;=asetukset!$B$4,E764&gt;=asetukset!$B$3),1-E764,IF(AND(G764-E764&lt;=asetukset!$B$4,E764&lt;=asetukset!$B$3),asetukset!$B$6,0))))</f>
        <v/>
      </c>
      <c r="P764" s="20">
        <f>IF(F764&gt;D764,G764-asetukset!$B$5,IF(AND(D764=F764,E764&lt;=asetukset!$B$6),G764-E764,0))</f>
        <v>0</v>
      </c>
      <c r="Q764" s="19" t="str">
        <f>IF(and(K764=6,E764&gt;asetukset!$B$7),"", IF(and(K764&lt;&gt;6,L764=6,G764&lt;asetukset!$B$7),G764,IF(K764=6,asetukset!$B$7-E764,IF(K764=6,asetukset!$B$7-E764,IF(K764=6,asetukset!$B$7-E764,"")))))</f>
        <v/>
      </c>
      <c r="R764" s="19" t="str">
        <f t="shared" si="11"/>
        <v/>
      </c>
      <c r="S764" s="19" t="str">
        <f t="shared" si="12"/>
        <v/>
      </c>
      <c r="T764" s="21" t="str">
        <f>IF(A764="","",IF(SUMIFS($M$2:M764,$I$2:I764,I764,$A$2:A764,A764)&lt;=asetukset!$B$2,"",SUMIFS($M$2:M764,$I$2:I764,I764,$A$2:A764,A764)-asetukset!$B$2))</f>
        <v/>
      </c>
    </row>
    <row r="765">
      <c r="A765" s="32"/>
      <c r="B765" s="26"/>
      <c r="C765" s="26"/>
      <c r="D765" s="15">
        <f t="shared" si="2"/>
        <v>0</v>
      </c>
      <c r="E765" s="15">
        <f t="shared" si="3"/>
        <v>0</v>
      </c>
      <c r="F765" s="15">
        <f t="shared" si="4"/>
        <v>0</v>
      </c>
      <c r="G765" s="15">
        <f t="shared" si="5"/>
        <v>0</v>
      </c>
      <c r="H765" s="18" t="str">
        <f t="shared" si="6"/>
        <v/>
      </c>
      <c r="I765" s="18" t="str">
        <f t="shared" si="7"/>
        <v/>
      </c>
      <c r="J765" s="18" t="str">
        <f t="shared" si="8"/>
        <v>-</v>
      </c>
      <c r="K765" s="27" t="str">
        <f t="shared" ref="K765:L765" si="775">IF(A765="","",WEEKDAY(B765,2))</f>
        <v/>
      </c>
      <c r="L765" s="27" t="str">
        <f t="shared" si="775"/>
        <v/>
      </c>
      <c r="M765" s="20">
        <f t="shared" si="10"/>
        <v>0</v>
      </c>
      <c r="N765" s="20">
        <f t="shared" si="14"/>
        <v>0</v>
      </c>
      <c r="O765" s="21" t="str">
        <f>IF(A765="","",IF(G765&gt;=asetukset!$B$3,G765-asetukset!$B$3,IF(AND(G765-E765&lt;=asetukset!$B$4,E765&gt;=asetukset!$B$3),1-E765,IF(AND(G765-E765&lt;=asetukset!$B$4,E765&lt;=asetukset!$B$3),asetukset!$B$6,0))))</f>
        <v/>
      </c>
      <c r="P765" s="20">
        <f>IF(F765&gt;D765,G765-asetukset!$B$5,IF(AND(D765=F765,E765&lt;=asetukset!$B$6),G765-E765,0))</f>
        <v>0</v>
      </c>
      <c r="Q765" s="19" t="str">
        <f>IF(and(K765=6,E765&gt;asetukset!$B$7),"", IF(and(K765&lt;&gt;6,L765=6,G765&lt;asetukset!$B$7),G765,IF(K765=6,asetukset!$B$7-E765,IF(K765=6,asetukset!$B$7-E765,IF(K765=6,asetukset!$B$7-E765,"")))))</f>
        <v/>
      </c>
      <c r="R765" s="19" t="str">
        <f t="shared" si="11"/>
        <v/>
      </c>
      <c r="S765" s="19" t="str">
        <f t="shared" si="12"/>
        <v/>
      </c>
      <c r="T765" s="21" t="str">
        <f>IF(A765="","",IF(SUMIFS($M$2:M765,$I$2:I765,I765,$A$2:A765,A765)&lt;=asetukset!$B$2,"",SUMIFS($M$2:M765,$I$2:I765,I765,$A$2:A765,A765)-asetukset!$B$2))</f>
        <v/>
      </c>
    </row>
    <row r="766">
      <c r="A766" s="32"/>
      <c r="B766" s="26"/>
      <c r="C766" s="26"/>
      <c r="D766" s="15">
        <f t="shared" si="2"/>
        <v>0</v>
      </c>
      <c r="E766" s="15">
        <f t="shared" si="3"/>
        <v>0</v>
      </c>
      <c r="F766" s="15">
        <f t="shared" si="4"/>
        <v>0</v>
      </c>
      <c r="G766" s="15">
        <f t="shared" si="5"/>
        <v>0</v>
      </c>
      <c r="H766" s="18" t="str">
        <f t="shared" si="6"/>
        <v/>
      </c>
      <c r="I766" s="18" t="str">
        <f t="shared" si="7"/>
        <v/>
      </c>
      <c r="J766" s="18" t="str">
        <f t="shared" si="8"/>
        <v>-</v>
      </c>
      <c r="K766" s="27" t="str">
        <f t="shared" ref="K766:L766" si="776">IF(A766="","",WEEKDAY(B766,2))</f>
        <v/>
      </c>
      <c r="L766" s="27" t="str">
        <f t="shared" si="776"/>
        <v/>
      </c>
      <c r="M766" s="20">
        <f t="shared" si="10"/>
        <v>0</v>
      </c>
      <c r="N766" s="20">
        <f t="shared" si="14"/>
        <v>0</v>
      </c>
      <c r="O766" s="21" t="str">
        <f>IF(A766="","",IF(G766&gt;=asetukset!$B$3,G766-asetukset!$B$3,IF(AND(G766-E766&lt;=asetukset!$B$4,E766&gt;=asetukset!$B$3),1-E766,IF(AND(G766-E766&lt;=asetukset!$B$4,E766&lt;=asetukset!$B$3),asetukset!$B$6,0))))</f>
        <v/>
      </c>
      <c r="P766" s="20">
        <f>IF(F766&gt;D766,G766-asetukset!$B$5,IF(AND(D766=F766,E766&lt;=asetukset!$B$6),G766-E766,0))</f>
        <v>0</v>
      </c>
      <c r="Q766" s="19" t="str">
        <f>IF(and(K766=6,E766&gt;asetukset!$B$7),"", IF(and(K766&lt;&gt;6,L766=6,G766&lt;asetukset!$B$7),G766,IF(K766=6,asetukset!$B$7-E766,IF(K766=6,asetukset!$B$7-E766,IF(K766=6,asetukset!$B$7-E766,"")))))</f>
        <v/>
      </c>
      <c r="R766" s="19" t="str">
        <f t="shared" si="11"/>
        <v/>
      </c>
      <c r="S766" s="19" t="str">
        <f t="shared" si="12"/>
        <v/>
      </c>
      <c r="T766" s="21" t="str">
        <f>IF(A766="","",IF(SUMIFS($M$2:M766,$I$2:I766,I766,$A$2:A766,A766)&lt;=asetukset!$B$2,"",SUMIFS($M$2:M766,$I$2:I766,I766,$A$2:A766,A766)-asetukset!$B$2))</f>
        <v/>
      </c>
    </row>
    <row r="767">
      <c r="A767" s="32"/>
      <c r="B767" s="26"/>
      <c r="C767" s="26"/>
      <c r="D767" s="15">
        <f t="shared" si="2"/>
        <v>0</v>
      </c>
      <c r="E767" s="15">
        <f t="shared" si="3"/>
        <v>0</v>
      </c>
      <c r="F767" s="15">
        <f t="shared" si="4"/>
        <v>0</v>
      </c>
      <c r="G767" s="15">
        <f t="shared" si="5"/>
        <v>0</v>
      </c>
      <c r="H767" s="18" t="str">
        <f t="shared" si="6"/>
        <v/>
      </c>
      <c r="I767" s="18" t="str">
        <f t="shared" si="7"/>
        <v/>
      </c>
      <c r="J767" s="18" t="str">
        <f t="shared" si="8"/>
        <v>-</v>
      </c>
      <c r="K767" s="27" t="str">
        <f t="shared" ref="K767:L767" si="777">IF(A767="","",WEEKDAY(B767,2))</f>
        <v/>
      </c>
      <c r="L767" s="27" t="str">
        <f t="shared" si="777"/>
        <v/>
      </c>
      <c r="M767" s="20">
        <f t="shared" si="10"/>
        <v>0</v>
      </c>
      <c r="N767" s="20">
        <f t="shared" si="14"/>
        <v>0</v>
      </c>
      <c r="O767" s="21" t="str">
        <f>IF(A767="","",IF(G767&gt;=asetukset!$B$3,G767-asetukset!$B$3,IF(AND(G767-E767&lt;=asetukset!$B$4,E767&gt;=asetukset!$B$3),1-E767,IF(AND(G767-E767&lt;=asetukset!$B$4,E767&lt;=asetukset!$B$3),asetukset!$B$6,0))))</f>
        <v/>
      </c>
      <c r="P767" s="20">
        <f>IF(F767&gt;D767,G767-asetukset!$B$5,IF(AND(D767=F767,E767&lt;=asetukset!$B$6),G767-E767,0))</f>
        <v>0</v>
      </c>
      <c r="Q767" s="19" t="str">
        <f>IF(and(K767=6,E767&gt;asetukset!$B$7),"", IF(and(K767&lt;&gt;6,L767=6,G767&lt;asetukset!$B$7),G767,IF(K767=6,asetukset!$B$7-E767,IF(K767=6,asetukset!$B$7-E767,IF(K767=6,asetukset!$B$7-E767,"")))))</f>
        <v/>
      </c>
      <c r="R767" s="19" t="str">
        <f t="shared" si="11"/>
        <v/>
      </c>
      <c r="S767" s="19" t="str">
        <f t="shared" si="12"/>
        <v/>
      </c>
      <c r="T767" s="21" t="str">
        <f>IF(A767="","",IF(SUMIFS($M$2:M767,$I$2:I767,I767,$A$2:A767,A767)&lt;=asetukset!$B$2,"",SUMIFS($M$2:M767,$I$2:I767,I767,$A$2:A767,A767)-asetukset!$B$2))</f>
        <v/>
      </c>
    </row>
    <row r="768">
      <c r="A768" s="32"/>
      <c r="B768" s="26"/>
      <c r="C768" s="26"/>
      <c r="D768" s="15">
        <f t="shared" si="2"/>
        <v>0</v>
      </c>
      <c r="E768" s="15">
        <f t="shared" si="3"/>
        <v>0</v>
      </c>
      <c r="F768" s="15">
        <f t="shared" si="4"/>
        <v>0</v>
      </c>
      <c r="G768" s="15">
        <f t="shared" si="5"/>
        <v>0</v>
      </c>
      <c r="H768" s="18" t="str">
        <f t="shared" si="6"/>
        <v/>
      </c>
      <c r="I768" s="18" t="str">
        <f t="shared" si="7"/>
        <v/>
      </c>
      <c r="J768" s="18" t="str">
        <f t="shared" si="8"/>
        <v>-</v>
      </c>
      <c r="K768" s="27" t="str">
        <f t="shared" ref="K768:L768" si="778">IF(A768="","",WEEKDAY(B768,2))</f>
        <v/>
      </c>
      <c r="L768" s="27" t="str">
        <f t="shared" si="778"/>
        <v/>
      </c>
      <c r="M768" s="20">
        <f t="shared" si="10"/>
        <v>0</v>
      </c>
      <c r="N768" s="20">
        <f t="shared" si="14"/>
        <v>0</v>
      </c>
      <c r="O768" s="21" t="str">
        <f>IF(A768="","",IF(G768&gt;=asetukset!$B$3,G768-asetukset!$B$3,IF(AND(G768-E768&lt;=asetukset!$B$4,E768&gt;=asetukset!$B$3),1-E768,IF(AND(G768-E768&lt;=asetukset!$B$4,E768&lt;=asetukset!$B$3),asetukset!$B$6,0))))</f>
        <v/>
      </c>
      <c r="P768" s="20">
        <f>IF(F768&gt;D768,G768-asetukset!$B$5,IF(AND(D768=F768,E768&lt;=asetukset!$B$6),G768-E768,0))</f>
        <v>0</v>
      </c>
      <c r="Q768" s="19" t="str">
        <f>IF(and(K768=6,E768&gt;asetukset!$B$7),"", IF(and(K768&lt;&gt;6,L768=6,G768&lt;asetukset!$B$7),G768,IF(K768=6,asetukset!$B$7-E768,IF(K768=6,asetukset!$B$7-E768,IF(K768=6,asetukset!$B$7-E768,"")))))</f>
        <v/>
      </c>
      <c r="R768" s="19" t="str">
        <f t="shared" si="11"/>
        <v/>
      </c>
      <c r="S768" s="19" t="str">
        <f t="shared" si="12"/>
        <v/>
      </c>
      <c r="T768" s="21" t="str">
        <f>IF(A768="","",IF(SUMIFS($M$2:M768,$I$2:I768,I768,$A$2:A768,A768)&lt;=asetukset!$B$2,"",SUMIFS($M$2:M768,$I$2:I768,I768,$A$2:A768,A768)-asetukset!$B$2))</f>
        <v/>
      </c>
    </row>
    <row r="769">
      <c r="A769" s="32"/>
      <c r="B769" s="26"/>
      <c r="C769" s="26"/>
      <c r="D769" s="15">
        <f t="shared" si="2"/>
        <v>0</v>
      </c>
      <c r="E769" s="15">
        <f t="shared" si="3"/>
        <v>0</v>
      </c>
      <c r="F769" s="15">
        <f t="shared" si="4"/>
        <v>0</v>
      </c>
      <c r="G769" s="15">
        <f t="shared" si="5"/>
        <v>0</v>
      </c>
      <c r="H769" s="18" t="str">
        <f t="shared" si="6"/>
        <v/>
      </c>
      <c r="I769" s="18" t="str">
        <f t="shared" si="7"/>
        <v/>
      </c>
      <c r="J769" s="18" t="str">
        <f t="shared" si="8"/>
        <v>-</v>
      </c>
      <c r="K769" s="27" t="str">
        <f t="shared" ref="K769:L769" si="779">IF(A769="","",WEEKDAY(B769,2))</f>
        <v/>
      </c>
      <c r="L769" s="27" t="str">
        <f t="shared" si="779"/>
        <v/>
      </c>
      <c r="M769" s="20">
        <f t="shared" si="10"/>
        <v>0</v>
      </c>
      <c r="N769" s="20">
        <f t="shared" si="14"/>
        <v>0</v>
      </c>
      <c r="O769" s="21" t="str">
        <f>IF(A769="","",IF(G769&gt;=asetukset!$B$3,G769-asetukset!$B$3,IF(AND(G769-E769&lt;=asetukset!$B$4,E769&gt;=asetukset!$B$3),1-E769,IF(AND(G769-E769&lt;=asetukset!$B$4,E769&lt;=asetukset!$B$3),asetukset!$B$6,0))))</f>
        <v/>
      </c>
      <c r="P769" s="20">
        <f>IF(F769&gt;D769,G769-asetukset!$B$5,IF(AND(D769=F769,E769&lt;=asetukset!$B$6),G769-E769,0))</f>
        <v>0</v>
      </c>
      <c r="Q769" s="19" t="str">
        <f>IF(and(K769=6,E769&gt;asetukset!$B$7),"", IF(and(K769&lt;&gt;6,L769=6,G769&lt;asetukset!$B$7),G769,IF(K769=6,asetukset!$B$7-E769,IF(K769=6,asetukset!$B$7-E769,IF(K769=6,asetukset!$B$7-E769,"")))))</f>
        <v/>
      </c>
      <c r="R769" s="19" t="str">
        <f t="shared" si="11"/>
        <v/>
      </c>
      <c r="S769" s="19" t="str">
        <f t="shared" si="12"/>
        <v/>
      </c>
      <c r="T769" s="21" t="str">
        <f>IF(A769="","",IF(SUMIFS($M$2:M769,$I$2:I769,I769,$A$2:A769,A769)&lt;=asetukset!$B$2,"",SUMIFS($M$2:M769,$I$2:I769,I769,$A$2:A769,A769)-asetukset!$B$2))</f>
        <v/>
      </c>
    </row>
    <row r="770">
      <c r="A770" s="32"/>
      <c r="B770" s="26"/>
      <c r="C770" s="26"/>
      <c r="D770" s="15">
        <f t="shared" si="2"/>
        <v>0</v>
      </c>
      <c r="E770" s="15">
        <f t="shared" si="3"/>
        <v>0</v>
      </c>
      <c r="F770" s="15">
        <f t="shared" si="4"/>
        <v>0</v>
      </c>
      <c r="G770" s="15">
        <f t="shared" si="5"/>
        <v>0</v>
      </c>
      <c r="H770" s="18" t="str">
        <f t="shared" si="6"/>
        <v/>
      </c>
      <c r="I770" s="18" t="str">
        <f t="shared" si="7"/>
        <v/>
      </c>
      <c r="J770" s="18" t="str">
        <f t="shared" si="8"/>
        <v>-</v>
      </c>
      <c r="K770" s="27" t="str">
        <f t="shared" ref="K770:L770" si="780">IF(A770="","",WEEKDAY(B770,2))</f>
        <v/>
      </c>
      <c r="L770" s="27" t="str">
        <f t="shared" si="780"/>
        <v/>
      </c>
      <c r="M770" s="20">
        <f t="shared" si="10"/>
        <v>0</v>
      </c>
      <c r="N770" s="20">
        <f t="shared" si="14"/>
        <v>0</v>
      </c>
      <c r="O770" s="21" t="str">
        <f>IF(A770="","",IF(G770&gt;=asetukset!$B$3,G770-asetukset!$B$3,IF(AND(G770-E770&lt;=asetukset!$B$4,E770&gt;=asetukset!$B$3),1-E770,IF(AND(G770-E770&lt;=asetukset!$B$4,E770&lt;=asetukset!$B$3),asetukset!$B$6,0))))</f>
        <v/>
      </c>
      <c r="P770" s="20">
        <f>IF(F770&gt;D770,G770-asetukset!$B$5,IF(AND(D770=F770,E770&lt;=asetukset!$B$6),G770-E770,0))</f>
        <v>0</v>
      </c>
      <c r="Q770" s="19" t="str">
        <f>IF(and(K770=6,E770&gt;asetukset!$B$7),"", IF(and(K770&lt;&gt;6,L770=6,G770&lt;asetukset!$B$7),G770,IF(K770=6,asetukset!$B$7-E770,IF(K770=6,asetukset!$B$7-E770,IF(K770=6,asetukset!$B$7-E770,"")))))</f>
        <v/>
      </c>
      <c r="R770" s="19" t="str">
        <f t="shared" si="11"/>
        <v/>
      </c>
      <c r="S770" s="19" t="str">
        <f t="shared" si="12"/>
        <v/>
      </c>
      <c r="T770" s="21" t="str">
        <f>IF(A770="","",IF(SUMIFS($M$2:M770,$I$2:I770,I770,$A$2:A770,A770)&lt;=asetukset!$B$2,"",SUMIFS($M$2:M770,$I$2:I770,I770,$A$2:A770,A770)-asetukset!$B$2))</f>
        <v/>
      </c>
    </row>
    <row r="771">
      <c r="A771" s="32"/>
      <c r="B771" s="26"/>
      <c r="C771" s="26"/>
      <c r="D771" s="15">
        <f t="shared" si="2"/>
        <v>0</v>
      </c>
      <c r="E771" s="15">
        <f t="shared" si="3"/>
        <v>0</v>
      </c>
      <c r="F771" s="15">
        <f t="shared" si="4"/>
        <v>0</v>
      </c>
      <c r="G771" s="15">
        <f t="shared" si="5"/>
        <v>0</v>
      </c>
      <c r="H771" s="18" t="str">
        <f t="shared" si="6"/>
        <v/>
      </c>
      <c r="I771" s="18" t="str">
        <f t="shared" si="7"/>
        <v/>
      </c>
      <c r="J771" s="18" t="str">
        <f t="shared" si="8"/>
        <v>-</v>
      </c>
      <c r="K771" s="27" t="str">
        <f t="shared" ref="K771:L771" si="781">IF(A771="","",WEEKDAY(B771,2))</f>
        <v/>
      </c>
      <c r="L771" s="27" t="str">
        <f t="shared" si="781"/>
        <v/>
      </c>
      <c r="M771" s="20">
        <f t="shared" si="10"/>
        <v>0</v>
      </c>
      <c r="N771" s="20">
        <f t="shared" si="14"/>
        <v>0</v>
      </c>
      <c r="O771" s="21" t="str">
        <f>IF(A771="","",IF(G771&gt;=asetukset!$B$3,G771-asetukset!$B$3,IF(AND(G771-E771&lt;=asetukset!$B$4,E771&gt;=asetukset!$B$3),1-E771,IF(AND(G771-E771&lt;=asetukset!$B$4,E771&lt;=asetukset!$B$3),asetukset!$B$6,0))))</f>
        <v/>
      </c>
      <c r="P771" s="20">
        <f>IF(F771&gt;D771,G771-asetukset!$B$5,IF(AND(D771=F771,E771&lt;=asetukset!$B$6),G771-E771,0))</f>
        <v>0</v>
      </c>
      <c r="Q771" s="19" t="str">
        <f>IF(and(K771=6,E771&gt;asetukset!$B$7),"", IF(and(K771&lt;&gt;6,L771=6,G771&lt;asetukset!$B$7),G771,IF(K771=6,asetukset!$B$7-E771,IF(K771=6,asetukset!$B$7-E771,IF(K771=6,asetukset!$B$7-E771,"")))))</f>
        <v/>
      </c>
      <c r="R771" s="19" t="str">
        <f t="shared" si="11"/>
        <v/>
      </c>
      <c r="S771" s="19" t="str">
        <f t="shared" si="12"/>
        <v/>
      </c>
      <c r="T771" s="21" t="str">
        <f>IF(A771="","",IF(SUMIFS($M$2:M771,$I$2:I771,I771,$A$2:A771,A771)&lt;=asetukset!$B$2,"",SUMIFS($M$2:M771,$I$2:I771,I771,$A$2:A771,A771)-asetukset!$B$2))</f>
        <v/>
      </c>
    </row>
    <row r="772">
      <c r="A772" s="32"/>
      <c r="B772" s="26"/>
      <c r="C772" s="26"/>
      <c r="D772" s="15">
        <f t="shared" si="2"/>
        <v>0</v>
      </c>
      <c r="E772" s="15">
        <f t="shared" si="3"/>
        <v>0</v>
      </c>
      <c r="F772" s="15">
        <f t="shared" si="4"/>
        <v>0</v>
      </c>
      <c r="G772" s="15">
        <f t="shared" si="5"/>
        <v>0</v>
      </c>
      <c r="H772" s="18" t="str">
        <f t="shared" si="6"/>
        <v/>
      </c>
      <c r="I772" s="18" t="str">
        <f t="shared" si="7"/>
        <v/>
      </c>
      <c r="J772" s="18" t="str">
        <f t="shared" si="8"/>
        <v>-</v>
      </c>
      <c r="K772" s="27" t="str">
        <f t="shared" ref="K772:L772" si="782">IF(A772="","",WEEKDAY(B772,2))</f>
        <v/>
      </c>
      <c r="L772" s="27" t="str">
        <f t="shared" si="782"/>
        <v/>
      </c>
      <c r="M772" s="20">
        <f t="shared" si="10"/>
        <v>0</v>
      </c>
      <c r="N772" s="20">
        <f t="shared" si="14"/>
        <v>0</v>
      </c>
      <c r="O772" s="21" t="str">
        <f>IF(A772="","",IF(G772&gt;=asetukset!$B$3,G772-asetukset!$B$3,IF(AND(G772-E772&lt;=asetukset!$B$4,E772&gt;=asetukset!$B$3),1-E772,IF(AND(G772-E772&lt;=asetukset!$B$4,E772&lt;=asetukset!$B$3),asetukset!$B$6,0))))</f>
        <v/>
      </c>
      <c r="P772" s="20">
        <f>IF(F772&gt;D772,G772-asetukset!$B$5,IF(AND(D772=F772,E772&lt;=asetukset!$B$6),G772-E772,0))</f>
        <v>0</v>
      </c>
      <c r="Q772" s="19" t="str">
        <f>IF(and(K772=6,E772&gt;asetukset!$B$7),"", IF(and(K772&lt;&gt;6,L772=6,G772&lt;asetukset!$B$7),G772,IF(K772=6,asetukset!$B$7-E772,IF(K772=6,asetukset!$B$7-E772,IF(K772=6,asetukset!$B$7-E772,"")))))</f>
        <v/>
      </c>
      <c r="R772" s="19" t="str">
        <f t="shared" si="11"/>
        <v/>
      </c>
      <c r="S772" s="19" t="str">
        <f t="shared" si="12"/>
        <v/>
      </c>
      <c r="T772" s="21" t="str">
        <f>IF(A772="","",IF(SUMIFS($M$2:M772,$I$2:I772,I772,$A$2:A772,A772)&lt;=asetukset!$B$2,"",SUMIFS($M$2:M772,$I$2:I772,I772,$A$2:A772,A772)-asetukset!$B$2))</f>
        <v/>
      </c>
    </row>
    <row r="773">
      <c r="A773" s="32"/>
      <c r="B773" s="26"/>
      <c r="C773" s="26"/>
      <c r="D773" s="15">
        <f t="shared" si="2"/>
        <v>0</v>
      </c>
      <c r="E773" s="15">
        <f t="shared" si="3"/>
        <v>0</v>
      </c>
      <c r="F773" s="15">
        <f t="shared" si="4"/>
        <v>0</v>
      </c>
      <c r="G773" s="15">
        <f t="shared" si="5"/>
        <v>0</v>
      </c>
      <c r="H773" s="18" t="str">
        <f t="shared" si="6"/>
        <v/>
      </c>
      <c r="I773" s="18" t="str">
        <f t="shared" si="7"/>
        <v/>
      </c>
      <c r="J773" s="18" t="str">
        <f t="shared" si="8"/>
        <v>-</v>
      </c>
      <c r="K773" s="27" t="str">
        <f t="shared" ref="K773:L773" si="783">IF(A773="","",WEEKDAY(B773,2))</f>
        <v/>
      </c>
      <c r="L773" s="27" t="str">
        <f t="shared" si="783"/>
        <v/>
      </c>
      <c r="M773" s="20">
        <f t="shared" si="10"/>
        <v>0</v>
      </c>
      <c r="N773" s="20">
        <f t="shared" si="14"/>
        <v>0</v>
      </c>
      <c r="O773" s="21" t="str">
        <f>IF(A773="","",IF(G773&gt;=asetukset!$B$3,G773-asetukset!$B$3,IF(AND(G773-E773&lt;=asetukset!$B$4,E773&gt;=asetukset!$B$3),1-E773,IF(AND(G773-E773&lt;=asetukset!$B$4,E773&lt;=asetukset!$B$3),asetukset!$B$6,0))))</f>
        <v/>
      </c>
      <c r="P773" s="20">
        <f>IF(F773&gt;D773,G773-asetukset!$B$5,IF(AND(D773=F773,E773&lt;=asetukset!$B$6),G773-E773,0))</f>
        <v>0</v>
      </c>
      <c r="Q773" s="19" t="str">
        <f>IF(and(K773=6,E773&gt;asetukset!$B$7),"", IF(and(K773&lt;&gt;6,L773=6,G773&lt;asetukset!$B$7),G773,IF(K773=6,asetukset!$B$7-E773,IF(K773=6,asetukset!$B$7-E773,IF(K773=6,asetukset!$B$7-E773,"")))))</f>
        <v/>
      </c>
      <c r="R773" s="19" t="str">
        <f t="shared" si="11"/>
        <v/>
      </c>
      <c r="S773" s="19" t="str">
        <f t="shared" si="12"/>
        <v/>
      </c>
      <c r="T773" s="21" t="str">
        <f>IF(A773="","",IF(SUMIFS($M$2:M773,$I$2:I773,I773,$A$2:A773,A773)&lt;=asetukset!$B$2,"",SUMIFS($M$2:M773,$I$2:I773,I773,$A$2:A773,A773)-asetukset!$B$2))</f>
        <v/>
      </c>
    </row>
    <row r="774">
      <c r="A774" s="32"/>
      <c r="B774" s="26"/>
      <c r="C774" s="26"/>
      <c r="D774" s="15">
        <f t="shared" si="2"/>
        <v>0</v>
      </c>
      <c r="E774" s="15">
        <f t="shared" si="3"/>
        <v>0</v>
      </c>
      <c r="F774" s="15">
        <f t="shared" si="4"/>
        <v>0</v>
      </c>
      <c r="G774" s="15">
        <f t="shared" si="5"/>
        <v>0</v>
      </c>
      <c r="H774" s="18" t="str">
        <f t="shared" si="6"/>
        <v/>
      </c>
      <c r="I774" s="18" t="str">
        <f t="shared" si="7"/>
        <v/>
      </c>
      <c r="J774" s="18" t="str">
        <f t="shared" si="8"/>
        <v>-</v>
      </c>
      <c r="K774" s="27" t="str">
        <f t="shared" ref="K774:L774" si="784">IF(A774="","",WEEKDAY(B774,2))</f>
        <v/>
      </c>
      <c r="L774" s="27" t="str">
        <f t="shared" si="784"/>
        <v/>
      </c>
      <c r="M774" s="20">
        <f t="shared" si="10"/>
        <v>0</v>
      </c>
      <c r="N774" s="20">
        <f t="shared" si="14"/>
        <v>0</v>
      </c>
      <c r="O774" s="21" t="str">
        <f>IF(A774="","",IF(G774&gt;=asetukset!$B$3,G774-asetukset!$B$3,IF(AND(G774-E774&lt;=asetukset!$B$4,E774&gt;=asetukset!$B$3),1-E774,IF(AND(G774-E774&lt;=asetukset!$B$4,E774&lt;=asetukset!$B$3),asetukset!$B$6,0))))</f>
        <v/>
      </c>
      <c r="P774" s="20">
        <f>IF(F774&gt;D774,G774-asetukset!$B$5,IF(AND(D774=F774,E774&lt;=asetukset!$B$6),G774-E774,0))</f>
        <v>0</v>
      </c>
      <c r="Q774" s="19" t="str">
        <f>IF(and(K774=6,E774&gt;asetukset!$B$7),"", IF(and(K774&lt;&gt;6,L774=6,G774&lt;asetukset!$B$7),G774,IF(K774=6,asetukset!$B$7-E774,IF(K774=6,asetukset!$B$7-E774,IF(K774=6,asetukset!$B$7-E774,"")))))</f>
        <v/>
      </c>
      <c r="R774" s="19" t="str">
        <f t="shared" si="11"/>
        <v/>
      </c>
      <c r="S774" s="19" t="str">
        <f t="shared" si="12"/>
        <v/>
      </c>
      <c r="T774" s="21" t="str">
        <f>IF(A774="","",IF(SUMIFS($M$2:M774,$I$2:I774,I774,$A$2:A774,A774)&lt;=asetukset!$B$2,"",SUMIFS($M$2:M774,$I$2:I774,I774,$A$2:A774,A774)-asetukset!$B$2))</f>
        <v/>
      </c>
    </row>
    <row r="775">
      <c r="A775" s="32"/>
      <c r="B775" s="26"/>
      <c r="C775" s="26"/>
      <c r="D775" s="15">
        <f t="shared" si="2"/>
        <v>0</v>
      </c>
      <c r="E775" s="15">
        <f t="shared" si="3"/>
        <v>0</v>
      </c>
      <c r="F775" s="15">
        <f t="shared" si="4"/>
        <v>0</v>
      </c>
      <c r="G775" s="15">
        <f t="shared" si="5"/>
        <v>0</v>
      </c>
      <c r="H775" s="18" t="str">
        <f t="shared" si="6"/>
        <v/>
      </c>
      <c r="I775" s="18" t="str">
        <f t="shared" si="7"/>
        <v/>
      </c>
      <c r="J775" s="18" t="str">
        <f t="shared" si="8"/>
        <v>-</v>
      </c>
      <c r="K775" s="27" t="str">
        <f t="shared" ref="K775:L775" si="785">IF(A775="","",WEEKDAY(B775,2))</f>
        <v/>
      </c>
      <c r="L775" s="27" t="str">
        <f t="shared" si="785"/>
        <v/>
      </c>
      <c r="M775" s="20">
        <f t="shared" si="10"/>
        <v>0</v>
      </c>
      <c r="N775" s="20">
        <f t="shared" si="14"/>
        <v>0</v>
      </c>
      <c r="O775" s="21" t="str">
        <f>IF(A775="","",IF(G775&gt;=asetukset!$B$3,G775-asetukset!$B$3,IF(AND(G775-E775&lt;=asetukset!$B$4,E775&gt;=asetukset!$B$3),1-E775,IF(AND(G775-E775&lt;=asetukset!$B$4,E775&lt;=asetukset!$B$3),asetukset!$B$6,0))))</f>
        <v/>
      </c>
      <c r="P775" s="20">
        <f>IF(F775&gt;D775,G775-asetukset!$B$5,IF(AND(D775=F775,E775&lt;=asetukset!$B$6),G775-E775,0))</f>
        <v>0</v>
      </c>
      <c r="Q775" s="19" t="str">
        <f>IF(and(K775=6,E775&gt;asetukset!$B$7),"", IF(and(K775&lt;&gt;6,L775=6,G775&lt;asetukset!$B$7),G775,IF(K775=6,asetukset!$B$7-E775,IF(K775=6,asetukset!$B$7-E775,IF(K775=6,asetukset!$B$7-E775,"")))))</f>
        <v/>
      </c>
      <c r="R775" s="19" t="str">
        <f t="shared" si="11"/>
        <v/>
      </c>
      <c r="S775" s="19" t="str">
        <f t="shared" si="12"/>
        <v/>
      </c>
      <c r="T775" s="21" t="str">
        <f>IF(A775="","",IF(SUMIFS($M$2:M775,$I$2:I775,I775,$A$2:A775,A775)&lt;=asetukset!$B$2,"",SUMIFS($M$2:M775,$I$2:I775,I775,$A$2:A775,A775)-asetukset!$B$2))</f>
        <v/>
      </c>
    </row>
    <row r="776">
      <c r="A776" s="32"/>
      <c r="B776" s="26"/>
      <c r="C776" s="26"/>
      <c r="D776" s="15">
        <f t="shared" si="2"/>
        <v>0</v>
      </c>
      <c r="E776" s="15">
        <f t="shared" si="3"/>
        <v>0</v>
      </c>
      <c r="F776" s="15">
        <f t="shared" si="4"/>
        <v>0</v>
      </c>
      <c r="G776" s="15">
        <f t="shared" si="5"/>
        <v>0</v>
      </c>
      <c r="H776" s="18" t="str">
        <f t="shared" si="6"/>
        <v/>
      </c>
      <c r="I776" s="18" t="str">
        <f t="shared" si="7"/>
        <v/>
      </c>
      <c r="J776" s="18" t="str">
        <f t="shared" si="8"/>
        <v>-</v>
      </c>
      <c r="K776" s="27" t="str">
        <f t="shared" ref="K776:L776" si="786">IF(A776="","",WEEKDAY(B776,2))</f>
        <v/>
      </c>
      <c r="L776" s="27" t="str">
        <f t="shared" si="786"/>
        <v/>
      </c>
      <c r="M776" s="20">
        <f t="shared" si="10"/>
        <v>0</v>
      </c>
      <c r="N776" s="20">
        <f t="shared" si="14"/>
        <v>0</v>
      </c>
      <c r="O776" s="21" t="str">
        <f>IF(A776="","",IF(G776&gt;=asetukset!$B$3,G776-asetukset!$B$3,IF(AND(G776-E776&lt;=asetukset!$B$4,E776&gt;=asetukset!$B$3),1-E776,IF(AND(G776-E776&lt;=asetukset!$B$4,E776&lt;=asetukset!$B$3),asetukset!$B$6,0))))</f>
        <v/>
      </c>
      <c r="P776" s="20">
        <f>IF(F776&gt;D776,G776-asetukset!$B$5,IF(AND(D776=F776,E776&lt;=asetukset!$B$6),G776-E776,0))</f>
        <v>0</v>
      </c>
      <c r="Q776" s="19" t="str">
        <f>IF(and(K776=6,E776&gt;asetukset!$B$7),"", IF(and(K776&lt;&gt;6,L776=6,G776&lt;asetukset!$B$7),G776,IF(K776=6,asetukset!$B$7-E776,IF(K776=6,asetukset!$B$7-E776,IF(K776=6,asetukset!$B$7-E776,"")))))</f>
        <v/>
      </c>
      <c r="R776" s="19" t="str">
        <f t="shared" si="11"/>
        <v/>
      </c>
      <c r="S776" s="19" t="str">
        <f t="shared" si="12"/>
        <v/>
      </c>
      <c r="T776" s="21" t="str">
        <f>IF(A776="","",IF(SUMIFS($M$2:M776,$I$2:I776,I776,$A$2:A776,A776)&lt;=asetukset!$B$2,"",SUMIFS($M$2:M776,$I$2:I776,I776,$A$2:A776,A776)-asetukset!$B$2))</f>
        <v/>
      </c>
    </row>
    <row r="777">
      <c r="A777" s="32"/>
      <c r="B777" s="26"/>
      <c r="C777" s="26"/>
      <c r="D777" s="15">
        <f t="shared" si="2"/>
        <v>0</v>
      </c>
      <c r="E777" s="15">
        <f t="shared" si="3"/>
        <v>0</v>
      </c>
      <c r="F777" s="15">
        <f t="shared" si="4"/>
        <v>0</v>
      </c>
      <c r="G777" s="15">
        <f t="shared" si="5"/>
        <v>0</v>
      </c>
      <c r="H777" s="18" t="str">
        <f t="shared" si="6"/>
        <v/>
      </c>
      <c r="I777" s="18" t="str">
        <f t="shared" si="7"/>
        <v/>
      </c>
      <c r="J777" s="18" t="str">
        <f t="shared" si="8"/>
        <v>-</v>
      </c>
      <c r="K777" s="27" t="str">
        <f t="shared" ref="K777:L777" si="787">IF(A777="","",WEEKDAY(B777,2))</f>
        <v/>
      </c>
      <c r="L777" s="27" t="str">
        <f t="shared" si="787"/>
        <v/>
      </c>
      <c r="M777" s="20">
        <f t="shared" si="10"/>
        <v>0</v>
      </c>
      <c r="N777" s="20">
        <f t="shared" si="14"/>
        <v>0</v>
      </c>
      <c r="O777" s="21" t="str">
        <f>IF(A777="","",IF(G777&gt;=asetukset!$B$3,G777-asetukset!$B$3,IF(AND(G777-E777&lt;=asetukset!$B$4,E777&gt;=asetukset!$B$3),1-E777,IF(AND(G777-E777&lt;=asetukset!$B$4,E777&lt;=asetukset!$B$3),asetukset!$B$6,0))))</f>
        <v/>
      </c>
      <c r="P777" s="20">
        <f>IF(F777&gt;D777,G777-asetukset!$B$5,IF(AND(D777=F777,E777&lt;=asetukset!$B$6),G777-E777,0))</f>
        <v>0</v>
      </c>
      <c r="Q777" s="19" t="str">
        <f>IF(and(K777=6,E777&gt;asetukset!$B$7),"", IF(and(K777&lt;&gt;6,L777=6,G777&lt;asetukset!$B$7),G777,IF(K777=6,asetukset!$B$7-E777,IF(K777=6,asetukset!$B$7-E777,IF(K777=6,asetukset!$B$7-E777,"")))))</f>
        <v/>
      </c>
      <c r="R777" s="19" t="str">
        <f t="shared" si="11"/>
        <v/>
      </c>
      <c r="S777" s="19" t="str">
        <f t="shared" si="12"/>
        <v/>
      </c>
      <c r="T777" s="21" t="str">
        <f>IF(A777="","",IF(SUMIFS($M$2:M777,$I$2:I777,I777,$A$2:A777,A777)&lt;=asetukset!$B$2,"",SUMIFS($M$2:M777,$I$2:I777,I777,$A$2:A777,A777)-asetukset!$B$2))</f>
        <v/>
      </c>
    </row>
    <row r="778">
      <c r="A778" s="32"/>
      <c r="B778" s="26"/>
      <c r="C778" s="26"/>
      <c r="D778" s="15">
        <f t="shared" si="2"/>
        <v>0</v>
      </c>
      <c r="E778" s="15">
        <f t="shared" si="3"/>
        <v>0</v>
      </c>
      <c r="F778" s="15">
        <f t="shared" si="4"/>
        <v>0</v>
      </c>
      <c r="G778" s="15">
        <f t="shared" si="5"/>
        <v>0</v>
      </c>
      <c r="H778" s="18" t="str">
        <f t="shared" si="6"/>
        <v/>
      </c>
      <c r="I778" s="18" t="str">
        <f t="shared" si="7"/>
        <v/>
      </c>
      <c r="J778" s="18" t="str">
        <f t="shared" si="8"/>
        <v>-</v>
      </c>
      <c r="K778" s="27" t="str">
        <f t="shared" ref="K778:L778" si="788">IF(A778="","",WEEKDAY(B778,2))</f>
        <v/>
      </c>
      <c r="L778" s="27" t="str">
        <f t="shared" si="788"/>
        <v/>
      </c>
      <c r="M778" s="20">
        <f t="shared" si="10"/>
        <v>0</v>
      </c>
      <c r="N778" s="20">
        <f t="shared" si="14"/>
        <v>0</v>
      </c>
      <c r="O778" s="21" t="str">
        <f>IF(A778="","",IF(G778&gt;=asetukset!$B$3,G778-asetukset!$B$3,IF(AND(G778-E778&lt;=asetukset!$B$4,E778&gt;=asetukset!$B$3),1-E778,IF(AND(G778-E778&lt;=asetukset!$B$4,E778&lt;=asetukset!$B$3),asetukset!$B$6,0))))</f>
        <v/>
      </c>
      <c r="P778" s="20">
        <f>IF(F778&gt;D778,G778-asetukset!$B$5,IF(AND(D778=F778,E778&lt;=asetukset!$B$6),G778-E778,0))</f>
        <v>0</v>
      </c>
      <c r="Q778" s="19" t="str">
        <f>IF(and(K778=6,E778&gt;asetukset!$B$7),"", IF(and(K778&lt;&gt;6,L778=6,G778&lt;asetukset!$B$7),G778,IF(K778=6,asetukset!$B$7-E778,IF(K778=6,asetukset!$B$7-E778,IF(K778=6,asetukset!$B$7-E778,"")))))</f>
        <v/>
      </c>
      <c r="R778" s="19" t="str">
        <f t="shared" si="11"/>
        <v/>
      </c>
      <c r="S778" s="19" t="str">
        <f t="shared" si="12"/>
        <v/>
      </c>
      <c r="T778" s="21" t="str">
        <f>IF(A778="","",IF(SUMIFS($M$2:M778,$I$2:I778,I778,$A$2:A778,A778)&lt;=asetukset!$B$2,"",SUMIFS($M$2:M778,$I$2:I778,I778,$A$2:A778,A778)-asetukset!$B$2))</f>
        <v/>
      </c>
    </row>
    <row r="779">
      <c r="A779" s="32"/>
      <c r="B779" s="26"/>
      <c r="C779" s="26"/>
      <c r="D779" s="15">
        <f t="shared" si="2"/>
        <v>0</v>
      </c>
      <c r="E779" s="15">
        <f t="shared" si="3"/>
        <v>0</v>
      </c>
      <c r="F779" s="15">
        <f t="shared" si="4"/>
        <v>0</v>
      </c>
      <c r="G779" s="15">
        <f t="shared" si="5"/>
        <v>0</v>
      </c>
      <c r="H779" s="18" t="str">
        <f t="shared" si="6"/>
        <v/>
      </c>
      <c r="I779" s="18" t="str">
        <f t="shared" si="7"/>
        <v/>
      </c>
      <c r="J779" s="18" t="str">
        <f t="shared" si="8"/>
        <v>-</v>
      </c>
      <c r="K779" s="27" t="str">
        <f t="shared" ref="K779:L779" si="789">IF(A779="","",WEEKDAY(B779,2))</f>
        <v/>
      </c>
      <c r="L779" s="27" t="str">
        <f t="shared" si="789"/>
        <v/>
      </c>
      <c r="M779" s="20">
        <f t="shared" si="10"/>
        <v>0</v>
      </c>
      <c r="N779" s="20">
        <f t="shared" si="14"/>
        <v>0</v>
      </c>
      <c r="O779" s="21" t="str">
        <f>IF(A779="","",IF(G779&gt;=asetukset!$B$3,G779-asetukset!$B$3,IF(AND(G779-E779&lt;=asetukset!$B$4,E779&gt;=asetukset!$B$3),1-E779,IF(AND(G779-E779&lt;=asetukset!$B$4,E779&lt;=asetukset!$B$3),asetukset!$B$6,0))))</f>
        <v/>
      </c>
      <c r="P779" s="20">
        <f>IF(F779&gt;D779,G779-asetukset!$B$5,IF(AND(D779=F779,E779&lt;=asetukset!$B$6),G779-E779,0))</f>
        <v>0</v>
      </c>
      <c r="Q779" s="19" t="str">
        <f>IF(and(K779=6,E779&gt;asetukset!$B$7),"", IF(and(K779&lt;&gt;6,L779=6,G779&lt;asetukset!$B$7),G779,IF(K779=6,asetukset!$B$7-E779,IF(K779=6,asetukset!$B$7-E779,IF(K779=6,asetukset!$B$7-E779,"")))))</f>
        <v/>
      </c>
      <c r="R779" s="19" t="str">
        <f t="shared" si="11"/>
        <v/>
      </c>
      <c r="S779" s="19" t="str">
        <f t="shared" si="12"/>
        <v/>
      </c>
      <c r="T779" s="21" t="str">
        <f>IF(A779="","",IF(SUMIFS($M$2:M779,$I$2:I779,I779,$A$2:A779,A779)&lt;=asetukset!$B$2,"",SUMIFS($M$2:M779,$I$2:I779,I779,$A$2:A779,A779)-asetukset!$B$2))</f>
        <v/>
      </c>
    </row>
    <row r="780">
      <c r="A780" s="32"/>
      <c r="B780" s="26"/>
      <c r="C780" s="26"/>
      <c r="D780" s="15">
        <f t="shared" si="2"/>
        <v>0</v>
      </c>
      <c r="E780" s="15">
        <f t="shared" si="3"/>
        <v>0</v>
      </c>
      <c r="F780" s="15">
        <f t="shared" si="4"/>
        <v>0</v>
      </c>
      <c r="G780" s="15">
        <f t="shared" si="5"/>
        <v>0</v>
      </c>
      <c r="H780" s="18" t="str">
        <f t="shared" si="6"/>
        <v/>
      </c>
      <c r="I780" s="18" t="str">
        <f t="shared" si="7"/>
        <v/>
      </c>
      <c r="J780" s="18" t="str">
        <f t="shared" si="8"/>
        <v>-</v>
      </c>
      <c r="K780" s="27" t="str">
        <f t="shared" ref="K780:L780" si="790">IF(A780="","",WEEKDAY(B780,2))</f>
        <v/>
      </c>
      <c r="L780" s="27" t="str">
        <f t="shared" si="790"/>
        <v/>
      </c>
      <c r="M780" s="20">
        <f t="shared" si="10"/>
        <v>0</v>
      </c>
      <c r="N780" s="20">
        <f t="shared" si="14"/>
        <v>0</v>
      </c>
      <c r="O780" s="21" t="str">
        <f>IF(A780="","",IF(G780&gt;=asetukset!$B$3,G780-asetukset!$B$3,IF(AND(G780-E780&lt;=asetukset!$B$4,E780&gt;=asetukset!$B$3),1-E780,IF(AND(G780-E780&lt;=asetukset!$B$4,E780&lt;=asetukset!$B$3),asetukset!$B$6,0))))</f>
        <v/>
      </c>
      <c r="P780" s="20">
        <f>IF(F780&gt;D780,G780-asetukset!$B$5,IF(AND(D780=F780,E780&lt;=asetukset!$B$6),G780-E780,0))</f>
        <v>0</v>
      </c>
      <c r="Q780" s="19" t="str">
        <f>IF(and(K780=6,E780&gt;asetukset!$B$7),"", IF(and(K780&lt;&gt;6,L780=6,G780&lt;asetukset!$B$7),G780,IF(K780=6,asetukset!$B$7-E780,IF(K780=6,asetukset!$B$7-E780,IF(K780=6,asetukset!$B$7-E780,"")))))</f>
        <v/>
      </c>
      <c r="R780" s="19" t="str">
        <f t="shared" si="11"/>
        <v/>
      </c>
      <c r="S780" s="19" t="str">
        <f t="shared" si="12"/>
        <v/>
      </c>
      <c r="T780" s="21" t="str">
        <f>IF(A780="","",IF(SUMIFS($M$2:M780,$I$2:I780,I780,$A$2:A780,A780)&lt;=asetukset!$B$2,"",SUMIFS($M$2:M780,$I$2:I780,I780,$A$2:A780,A780)-asetukset!$B$2))</f>
        <v/>
      </c>
    </row>
    <row r="781">
      <c r="A781" s="32"/>
      <c r="B781" s="26"/>
      <c r="C781" s="26"/>
      <c r="D781" s="15">
        <f t="shared" si="2"/>
        <v>0</v>
      </c>
      <c r="E781" s="15">
        <f t="shared" si="3"/>
        <v>0</v>
      </c>
      <c r="F781" s="15">
        <f t="shared" si="4"/>
        <v>0</v>
      </c>
      <c r="G781" s="15">
        <f t="shared" si="5"/>
        <v>0</v>
      </c>
      <c r="H781" s="18" t="str">
        <f t="shared" si="6"/>
        <v/>
      </c>
      <c r="I781" s="18" t="str">
        <f t="shared" si="7"/>
        <v/>
      </c>
      <c r="J781" s="18" t="str">
        <f t="shared" si="8"/>
        <v>-</v>
      </c>
      <c r="K781" s="27" t="str">
        <f t="shared" ref="K781:L781" si="791">IF(A781="","",WEEKDAY(B781,2))</f>
        <v/>
      </c>
      <c r="L781" s="27" t="str">
        <f t="shared" si="791"/>
        <v/>
      </c>
      <c r="M781" s="20">
        <f t="shared" si="10"/>
        <v>0</v>
      </c>
      <c r="N781" s="20">
        <f t="shared" si="14"/>
        <v>0</v>
      </c>
      <c r="O781" s="21" t="str">
        <f>IF(A781="","",IF(G781&gt;=asetukset!$B$3,G781-asetukset!$B$3,IF(AND(G781-E781&lt;=asetukset!$B$4,E781&gt;=asetukset!$B$3),1-E781,IF(AND(G781-E781&lt;=asetukset!$B$4,E781&lt;=asetukset!$B$3),asetukset!$B$6,0))))</f>
        <v/>
      </c>
      <c r="P781" s="20">
        <f>IF(F781&gt;D781,G781-asetukset!$B$5,IF(AND(D781=F781,E781&lt;=asetukset!$B$6),G781-E781,0))</f>
        <v>0</v>
      </c>
      <c r="Q781" s="19" t="str">
        <f>IF(and(K781=6,E781&gt;asetukset!$B$7),"", IF(and(K781&lt;&gt;6,L781=6,G781&lt;asetukset!$B$7),G781,IF(K781=6,asetukset!$B$7-E781,IF(K781=6,asetukset!$B$7-E781,IF(K781=6,asetukset!$B$7-E781,"")))))</f>
        <v/>
      </c>
      <c r="R781" s="19" t="str">
        <f t="shared" si="11"/>
        <v/>
      </c>
      <c r="S781" s="19" t="str">
        <f t="shared" si="12"/>
        <v/>
      </c>
      <c r="T781" s="21" t="str">
        <f>IF(A781="","",IF(SUMIFS($M$2:M781,$I$2:I781,I781,$A$2:A781,A781)&lt;=asetukset!$B$2,"",SUMIFS($M$2:M781,$I$2:I781,I781,$A$2:A781,A781)-asetukset!$B$2))</f>
        <v/>
      </c>
    </row>
    <row r="782">
      <c r="A782" s="32"/>
      <c r="B782" s="26"/>
      <c r="C782" s="26"/>
      <c r="D782" s="15">
        <f t="shared" si="2"/>
        <v>0</v>
      </c>
      <c r="E782" s="15">
        <f t="shared" si="3"/>
        <v>0</v>
      </c>
      <c r="F782" s="15">
        <f t="shared" si="4"/>
        <v>0</v>
      </c>
      <c r="G782" s="15">
        <f t="shared" si="5"/>
        <v>0</v>
      </c>
      <c r="H782" s="18" t="str">
        <f t="shared" si="6"/>
        <v/>
      </c>
      <c r="I782" s="18" t="str">
        <f t="shared" si="7"/>
        <v/>
      </c>
      <c r="J782" s="18" t="str">
        <f t="shared" si="8"/>
        <v>-</v>
      </c>
      <c r="K782" s="27" t="str">
        <f t="shared" ref="K782:L782" si="792">IF(A782="","",WEEKDAY(B782,2))</f>
        <v/>
      </c>
      <c r="L782" s="27" t="str">
        <f t="shared" si="792"/>
        <v/>
      </c>
      <c r="M782" s="20">
        <f t="shared" si="10"/>
        <v>0</v>
      </c>
      <c r="N782" s="20">
        <f t="shared" si="14"/>
        <v>0</v>
      </c>
      <c r="O782" s="21" t="str">
        <f>IF(A782="","",IF(G782&gt;=asetukset!$B$3,G782-asetukset!$B$3,IF(AND(G782-E782&lt;=asetukset!$B$4,E782&gt;=asetukset!$B$3),1-E782,IF(AND(G782-E782&lt;=asetukset!$B$4,E782&lt;=asetukset!$B$3),asetukset!$B$6,0))))</f>
        <v/>
      </c>
      <c r="P782" s="20">
        <f>IF(F782&gt;D782,G782-asetukset!$B$5,IF(AND(D782=F782,E782&lt;=asetukset!$B$6),G782-E782,0))</f>
        <v>0</v>
      </c>
      <c r="Q782" s="19" t="str">
        <f>IF(and(K782=6,E782&gt;asetukset!$B$7),"", IF(and(K782&lt;&gt;6,L782=6,G782&lt;asetukset!$B$7),G782,IF(K782=6,asetukset!$B$7-E782,IF(K782=6,asetukset!$B$7-E782,IF(K782=6,asetukset!$B$7-E782,"")))))</f>
        <v/>
      </c>
      <c r="R782" s="19" t="str">
        <f t="shared" si="11"/>
        <v/>
      </c>
      <c r="S782" s="19" t="str">
        <f t="shared" si="12"/>
        <v/>
      </c>
      <c r="T782" s="21" t="str">
        <f>IF(A782="","",IF(SUMIFS($M$2:M782,$I$2:I782,I782,$A$2:A782,A782)&lt;=asetukset!$B$2,"",SUMIFS($M$2:M782,$I$2:I782,I782,$A$2:A782,A782)-asetukset!$B$2))</f>
        <v/>
      </c>
    </row>
    <row r="783">
      <c r="A783" s="32"/>
      <c r="B783" s="26"/>
      <c r="C783" s="26"/>
      <c r="D783" s="15">
        <f t="shared" si="2"/>
        <v>0</v>
      </c>
      <c r="E783" s="15">
        <f t="shared" si="3"/>
        <v>0</v>
      </c>
      <c r="F783" s="15">
        <f t="shared" si="4"/>
        <v>0</v>
      </c>
      <c r="G783" s="15">
        <f t="shared" si="5"/>
        <v>0</v>
      </c>
      <c r="H783" s="18" t="str">
        <f t="shared" si="6"/>
        <v/>
      </c>
      <c r="I783" s="18" t="str">
        <f t="shared" si="7"/>
        <v/>
      </c>
      <c r="J783" s="18" t="str">
        <f t="shared" si="8"/>
        <v>-</v>
      </c>
      <c r="K783" s="27" t="str">
        <f t="shared" ref="K783:L783" si="793">IF(A783="","",WEEKDAY(B783,2))</f>
        <v/>
      </c>
      <c r="L783" s="27" t="str">
        <f t="shared" si="793"/>
        <v/>
      </c>
      <c r="M783" s="20">
        <f t="shared" si="10"/>
        <v>0</v>
      </c>
      <c r="N783" s="20">
        <f t="shared" si="14"/>
        <v>0</v>
      </c>
      <c r="O783" s="21" t="str">
        <f>IF(A783="","",IF(G783&gt;=asetukset!$B$3,G783-asetukset!$B$3,IF(AND(G783-E783&lt;=asetukset!$B$4,E783&gt;=asetukset!$B$3),1-E783,IF(AND(G783-E783&lt;=asetukset!$B$4,E783&lt;=asetukset!$B$3),asetukset!$B$6,0))))</f>
        <v/>
      </c>
      <c r="P783" s="20">
        <f>IF(F783&gt;D783,G783-asetukset!$B$5,IF(AND(D783=F783,E783&lt;=asetukset!$B$6),G783-E783,0))</f>
        <v>0</v>
      </c>
      <c r="Q783" s="19" t="str">
        <f>IF(and(K783=6,E783&gt;asetukset!$B$7),"", IF(and(K783&lt;&gt;6,L783=6,G783&lt;asetukset!$B$7),G783,IF(K783=6,asetukset!$B$7-E783,IF(K783=6,asetukset!$B$7-E783,IF(K783=6,asetukset!$B$7-E783,"")))))</f>
        <v/>
      </c>
      <c r="R783" s="19" t="str">
        <f t="shared" si="11"/>
        <v/>
      </c>
      <c r="S783" s="19" t="str">
        <f t="shared" si="12"/>
        <v/>
      </c>
      <c r="T783" s="21" t="str">
        <f>IF(A783="","",IF(SUMIFS($M$2:M783,$I$2:I783,I783,$A$2:A783,A783)&lt;=asetukset!$B$2,"",SUMIFS($M$2:M783,$I$2:I783,I783,$A$2:A783,A783)-asetukset!$B$2))</f>
        <v/>
      </c>
    </row>
    <row r="784">
      <c r="A784" s="32"/>
      <c r="B784" s="26"/>
      <c r="C784" s="26"/>
      <c r="D784" s="15">
        <f t="shared" si="2"/>
        <v>0</v>
      </c>
      <c r="E784" s="15">
        <f t="shared" si="3"/>
        <v>0</v>
      </c>
      <c r="F784" s="15">
        <f t="shared" si="4"/>
        <v>0</v>
      </c>
      <c r="G784" s="15">
        <f t="shared" si="5"/>
        <v>0</v>
      </c>
      <c r="H784" s="18" t="str">
        <f t="shared" si="6"/>
        <v/>
      </c>
      <c r="I784" s="18" t="str">
        <f t="shared" si="7"/>
        <v/>
      </c>
      <c r="J784" s="18" t="str">
        <f t="shared" si="8"/>
        <v>-</v>
      </c>
      <c r="K784" s="27" t="str">
        <f t="shared" ref="K784:L784" si="794">IF(A784="","",WEEKDAY(B784,2))</f>
        <v/>
      </c>
      <c r="L784" s="27" t="str">
        <f t="shared" si="794"/>
        <v/>
      </c>
      <c r="M784" s="20">
        <f t="shared" si="10"/>
        <v>0</v>
      </c>
      <c r="N784" s="20">
        <f t="shared" si="14"/>
        <v>0</v>
      </c>
      <c r="O784" s="21" t="str">
        <f>IF(A784="","",IF(G784&gt;=asetukset!$B$3,G784-asetukset!$B$3,IF(AND(G784-E784&lt;=asetukset!$B$4,E784&gt;=asetukset!$B$3),1-E784,IF(AND(G784-E784&lt;=asetukset!$B$4,E784&lt;=asetukset!$B$3),asetukset!$B$6,0))))</f>
        <v/>
      </c>
      <c r="P784" s="20">
        <f>IF(F784&gt;D784,G784-asetukset!$B$5,IF(AND(D784=F784,E784&lt;=asetukset!$B$6),G784-E784,0))</f>
        <v>0</v>
      </c>
      <c r="Q784" s="19" t="str">
        <f>IF(and(K784=6,E784&gt;asetukset!$B$7),"", IF(and(K784&lt;&gt;6,L784=6,G784&lt;asetukset!$B$7),G784,IF(K784=6,asetukset!$B$7-E784,IF(K784=6,asetukset!$B$7-E784,IF(K784=6,asetukset!$B$7-E784,"")))))</f>
        <v/>
      </c>
      <c r="R784" s="19" t="str">
        <f t="shared" si="11"/>
        <v/>
      </c>
      <c r="S784" s="19" t="str">
        <f t="shared" si="12"/>
        <v/>
      </c>
      <c r="T784" s="21" t="str">
        <f>IF(A784="","",IF(SUMIFS($M$2:M784,$I$2:I784,I784,$A$2:A784,A784)&lt;=asetukset!$B$2,"",SUMIFS($M$2:M784,$I$2:I784,I784,$A$2:A784,A784)-asetukset!$B$2))</f>
        <v/>
      </c>
    </row>
    <row r="785">
      <c r="A785" s="32"/>
      <c r="B785" s="26"/>
      <c r="C785" s="26"/>
      <c r="D785" s="15">
        <f t="shared" si="2"/>
        <v>0</v>
      </c>
      <c r="E785" s="15">
        <f t="shared" si="3"/>
        <v>0</v>
      </c>
      <c r="F785" s="15">
        <f t="shared" si="4"/>
        <v>0</v>
      </c>
      <c r="G785" s="15">
        <f t="shared" si="5"/>
        <v>0</v>
      </c>
      <c r="H785" s="18" t="str">
        <f t="shared" si="6"/>
        <v/>
      </c>
      <c r="I785" s="18" t="str">
        <f t="shared" si="7"/>
        <v/>
      </c>
      <c r="J785" s="18" t="str">
        <f t="shared" si="8"/>
        <v>-</v>
      </c>
      <c r="K785" s="27" t="str">
        <f t="shared" ref="K785:L785" si="795">IF(A785="","",WEEKDAY(B785,2))</f>
        <v/>
      </c>
      <c r="L785" s="27" t="str">
        <f t="shared" si="795"/>
        <v/>
      </c>
      <c r="M785" s="20">
        <f t="shared" si="10"/>
        <v>0</v>
      </c>
      <c r="N785" s="20">
        <f t="shared" si="14"/>
        <v>0</v>
      </c>
      <c r="O785" s="21" t="str">
        <f>IF(A785="","",IF(G785&gt;=asetukset!$B$3,G785-asetukset!$B$3,IF(AND(G785-E785&lt;=asetukset!$B$4,E785&gt;=asetukset!$B$3),1-E785,IF(AND(G785-E785&lt;=asetukset!$B$4,E785&lt;=asetukset!$B$3),asetukset!$B$6,0))))</f>
        <v/>
      </c>
      <c r="P785" s="20">
        <f>IF(F785&gt;D785,G785-asetukset!$B$5,IF(AND(D785=F785,E785&lt;=asetukset!$B$6),G785-E785,0))</f>
        <v>0</v>
      </c>
      <c r="Q785" s="19" t="str">
        <f>IF(and(K785=6,E785&gt;asetukset!$B$7),"", IF(and(K785&lt;&gt;6,L785=6,G785&lt;asetukset!$B$7),G785,IF(K785=6,asetukset!$B$7-E785,IF(K785=6,asetukset!$B$7-E785,IF(K785=6,asetukset!$B$7-E785,"")))))</f>
        <v/>
      </c>
      <c r="R785" s="19" t="str">
        <f t="shared" si="11"/>
        <v/>
      </c>
      <c r="S785" s="19" t="str">
        <f t="shared" si="12"/>
        <v/>
      </c>
      <c r="T785" s="21" t="str">
        <f>IF(A785="","",IF(SUMIFS($M$2:M785,$I$2:I785,I785,$A$2:A785,A785)&lt;=asetukset!$B$2,"",SUMIFS($M$2:M785,$I$2:I785,I785,$A$2:A785,A785)-asetukset!$B$2))</f>
        <v/>
      </c>
    </row>
    <row r="786">
      <c r="A786" s="32"/>
      <c r="B786" s="26"/>
      <c r="C786" s="26"/>
      <c r="D786" s="15">
        <f t="shared" si="2"/>
        <v>0</v>
      </c>
      <c r="E786" s="15">
        <f t="shared" si="3"/>
        <v>0</v>
      </c>
      <c r="F786" s="15">
        <f t="shared" si="4"/>
        <v>0</v>
      </c>
      <c r="G786" s="15">
        <f t="shared" si="5"/>
        <v>0</v>
      </c>
      <c r="H786" s="18" t="str">
        <f t="shared" si="6"/>
        <v/>
      </c>
      <c r="I786" s="18" t="str">
        <f t="shared" si="7"/>
        <v/>
      </c>
      <c r="J786" s="18" t="str">
        <f t="shared" si="8"/>
        <v>-</v>
      </c>
      <c r="K786" s="27" t="str">
        <f t="shared" ref="K786:L786" si="796">IF(A786="","",WEEKDAY(B786,2))</f>
        <v/>
      </c>
      <c r="L786" s="27" t="str">
        <f t="shared" si="796"/>
        <v/>
      </c>
      <c r="M786" s="20">
        <f t="shared" si="10"/>
        <v>0</v>
      </c>
      <c r="N786" s="20">
        <f t="shared" si="14"/>
        <v>0</v>
      </c>
      <c r="O786" s="21" t="str">
        <f>IF(A786="","",IF(G786&gt;=asetukset!$B$3,G786-asetukset!$B$3,IF(AND(G786-E786&lt;=asetukset!$B$4,E786&gt;=asetukset!$B$3),1-E786,IF(AND(G786-E786&lt;=asetukset!$B$4,E786&lt;=asetukset!$B$3),asetukset!$B$6,0))))</f>
        <v/>
      </c>
      <c r="P786" s="20">
        <f>IF(F786&gt;D786,G786-asetukset!$B$5,IF(AND(D786=F786,E786&lt;=asetukset!$B$6),G786-E786,0))</f>
        <v>0</v>
      </c>
      <c r="Q786" s="19" t="str">
        <f>IF(and(K786=6,E786&gt;asetukset!$B$7),"", IF(and(K786&lt;&gt;6,L786=6,G786&lt;asetukset!$B$7),G786,IF(K786=6,asetukset!$B$7-E786,IF(K786=6,asetukset!$B$7-E786,IF(K786=6,asetukset!$B$7-E786,"")))))</f>
        <v/>
      </c>
      <c r="R786" s="19" t="str">
        <f t="shared" si="11"/>
        <v/>
      </c>
      <c r="S786" s="19" t="str">
        <f t="shared" si="12"/>
        <v/>
      </c>
      <c r="T786" s="21" t="str">
        <f>IF(A786="","",IF(SUMIFS($M$2:M786,$I$2:I786,I786,$A$2:A786,A786)&lt;=asetukset!$B$2,"",SUMIFS($M$2:M786,$I$2:I786,I786,$A$2:A786,A786)-asetukset!$B$2))</f>
        <v/>
      </c>
    </row>
    <row r="787">
      <c r="A787" s="32"/>
      <c r="B787" s="26"/>
      <c r="C787" s="26"/>
      <c r="D787" s="15">
        <f t="shared" si="2"/>
        <v>0</v>
      </c>
      <c r="E787" s="15">
        <f t="shared" si="3"/>
        <v>0</v>
      </c>
      <c r="F787" s="15">
        <f t="shared" si="4"/>
        <v>0</v>
      </c>
      <c r="G787" s="15">
        <f t="shared" si="5"/>
        <v>0</v>
      </c>
      <c r="H787" s="18" t="str">
        <f t="shared" si="6"/>
        <v/>
      </c>
      <c r="I787" s="18" t="str">
        <f t="shared" si="7"/>
        <v/>
      </c>
      <c r="J787" s="18" t="str">
        <f t="shared" si="8"/>
        <v>-</v>
      </c>
      <c r="K787" s="27" t="str">
        <f t="shared" ref="K787:L787" si="797">IF(A787="","",WEEKDAY(B787,2))</f>
        <v/>
      </c>
      <c r="L787" s="27" t="str">
        <f t="shared" si="797"/>
        <v/>
      </c>
      <c r="M787" s="20">
        <f t="shared" si="10"/>
        <v>0</v>
      </c>
      <c r="N787" s="20">
        <f t="shared" si="14"/>
        <v>0</v>
      </c>
      <c r="O787" s="21" t="str">
        <f>IF(A787="","",IF(G787&gt;=asetukset!$B$3,G787-asetukset!$B$3,IF(AND(G787-E787&lt;=asetukset!$B$4,E787&gt;=asetukset!$B$3),1-E787,IF(AND(G787-E787&lt;=asetukset!$B$4,E787&lt;=asetukset!$B$3),asetukset!$B$6,0))))</f>
        <v/>
      </c>
      <c r="P787" s="20">
        <f>IF(F787&gt;D787,G787-asetukset!$B$5,IF(AND(D787=F787,E787&lt;=asetukset!$B$6),G787-E787,0))</f>
        <v>0</v>
      </c>
      <c r="Q787" s="19" t="str">
        <f>IF(and(K787=6,E787&gt;asetukset!$B$7),"", IF(and(K787&lt;&gt;6,L787=6,G787&lt;asetukset!$B$7),G787,IF(K787=6,asetukset!$B$7-E787,IF(K787=6,asetukset!$B$7-E787,IF(K787=6,asetukset!$B$7-E787,"")))))</f>
        <v/>
      </c>
      <c r="R787" s="19" t="str">
        <f t="shared" si="11"/>
        <v/>
      </c>
      <c r="S787" s="19" t="str">
        <f t="shared" si="12"/>
        <v/>
      </c>
      <c r="T787" s="21" t="str">
        <f>IF(A787="","",IF(SUMIFS($M$2:M787,$I$2:I787,I787,$A$2:A787,A787)&lt;=asetukset!$B$2,"",SUMIFS($M$2:M787,$I$2:I787,I787,$A$2:A787,A787)-asetukset!$B$2))</f>
        <v/>
      </c>
    </row>
    <row r="788">
      <c r="A788" s="32"/>
      <c r="B788" s="26"/>
      <c r="C788" s="26"/>
      <c r="D788" s="15">
        <f t="shared" si="2"/>
        <v>0</v>
      </c>
      <c r="E788" s="15">
        <f t="shared" si="3"/>
        <v>0</v>
      </c>
      <c r="F788" s="15">
        <f t="shared" si="4"/>
        <v>0</v>
      </c>
      <c r="G788" s="15">
        <f t="shared" si="5"/>
        <v>0</v>
      </c>
      <c r="H788" s="18" t="str">
        <f t="shared" si="6"/>
        <v/>
      </c>
      <c r="I788" s="18" t="str">
        <f t="shared" si="7"/>
        <v/>
      </c>
      <c r="J788" s="18" t="str">
        <f t="shared" si="8"/>
        <v>-</v>
      </c>
      <c r="K788" s="27" t="str">
        <f t="shared" ref="K788:L788" si="798">IF(A788="","",WEEKDAY(B788,2))</f>
        <v/>
      </c>
      <c r="L788" s="27" t="str">
        <f t="shared" si="798"/>
        <v/>
      </c>
      <c r="M788" s="20">
        <f t="shared" si="10"/>
        <v>0</v>
      </c>
      <c r="N788" s="20">
        <f t="shared" si="14"/>
        <v>0</v>
      </c>
      <c r="O788" s="21" t="str">
        <f>IF(A788="","",IF(G788&gt;=asetukset!$B$3,G788-asetukset!$B$3,IF(AND(G788-E788&lt;=asetukset!$B$4,E788&gt;=asetukset!$B$3),1-E788,IF(AND(G788-E788&lt;=asetukset!$B$4,E788&lt;=asetukset!$B$3),asetukset!$B$6,0))))</f>
        <v/>
      </c>
      <c r="P788" s="20">
        <f>IF(F788&gt;D788,G788-asetukset!$B$5,IF(AND(D788=F788,E788&lt;=asetukset!$B$6),G788-E788,0))</f>
        <v>0</v>
      </c>
      <c r="Q788" s="19" t="str">
        <f>IF(and(K788=6,E788&gt;asetukset!$B$7),"", IF(and(K788&lt;&gt;6,L788=6,G788&lt;asetukset!$B$7),G788,IF(K788=6,asetukset!$B$7-E788,IF(K788=6,asetukset!$B$7-E788,IF(K788=6,asetukset!$B$7-E788,"")))))</f>
        <v/>
      </c>
      <c r="R788" s="19" t="str">
        <f t="shared" si="11"/>
        <v/>
      </c>
      <c r="S788" s="19" t="str">
        <f t="shared" si="12"/>
        <v/>
      </c>
      <c r="T788" s="21" t="str">
        <f>IF(A788="","",IF(SUMIFS($M$2:M788,$I$2:I788,I788,$A$2:A788,A788)&lt;=asetukset!$B$2,"",SUMIFS($M$2:M788,$I$2:I788,I788,$A$2:A788,A788)-asetukset!$B$2))</f>
        <v/>
      </c>
    </row>
    <row r="789">
      <c r="A789" s="32"/>
      <c r="B789" s="26"/>
      <c r="C789" s="26"/>
      <c r="D789" s="15">
        <f t="shared" si="2"/>
        <v>0</v>
      </c>
      <c r="E789" s="15">
        <f t="shared" si="3"/>
        <v>0</v>
      </c>
      <c r="F789" s="15">
        <f t="shared" si="4"/>
        <v>0</v>
      </c>
      <c r="G789" s="15">
        <f t="shared" si="5"/>
        <v>0</v>
      </c>
      <c r="H789" s="18" t="str">
        <f t="shared" si="6"/>
        <v/>
      </c>
      <c r="I789" s="18" t="str">
        <f t="shared" si="7"/>
        <v/>
      </c>
      <c r="J789" s="18" t="str">
        <f t="shared" si="8"/>
        <v>-</v>
      </c>
      <c r="K789" s="27" t="str">
        <f t="shared" ref="K789:L789" si="799">IF(A789="","",WEEKDAY(B789,2))</f>
        <v/>
      </c>
      <c r="L789" s="27" t="str">
        <f t="shared" si="799"/>
        <v/>
      </c>
      <c r="M789" s="20">
        <f t="shared" si="10"/>
        <v>0</v>
      </c>
      <c r="N789" s="20">
        <f t="shared" si="14"/>
        <v>0</v>
      </c>
      <c r="O789" s="21" t="str">
        <f>IF(A789="","",IF(G789&gt;=asetukset!$B$3,G789-asetukset!$B$3,IF(AND(G789-E789&lt;=asetukset!$B$4,E789&gt;=asetukset!$B$3),1-E789,IF(AND(G789-E789&lt;=asetukset!$B$4,E789&lt;=asetukset!$B$3),asetukset!$B$6,0))))</f>
        <v/>
      </c>
      <c r="P789" s="20">
        <f>IF(F789&gt;D789,G789-asetukset!$B$5,IF(AND(D789=F789,E789&lt;=asetukset!$B$6),G789-E789,0))</f>
        <v>0</v>
      </c>
      <c r="Q789" s="19" t="str">
        <f>IF(and(K789=6,E789&gt;asetukset!$B$7),"", IF(and(K789&lt;&gt;6,L789=6,G789&lt;asetukset!$B$7),G789,IF(K789=6,asetukset!$B$7-E789,IF(K789=6,asetukset!$B$7-E789,IF(K789=6,asetukset!$B$7-E789,"")))))</f>
        <v/>
      </c>
      <c r="R789" s="19" t="str">
        <f t="shared" si="11"/>
        <v/>
      </c>
      <c r="S789" s="19" t="str">
        <f t="shared" si="12"/>
        <v/>
      </c>
      <c r="T789" s="21" t="str">
        <f>IF(A789="","",IF(SUMIFS($M$2:M789,$I$2:I789,I789,$A$2:A789,A789)&lt;=asetukset!$B$2,"",SUMIFS($M$2:M789,$I$2:I789,I789,$A$2:A789,A789)-asetukset!$B$2))</f>
        <v/>
      </c>
    </row>
    <row r="790">
      <c r="A790" s="32"/>
      <c r="B790" s="26"/>
      <c r="C790" s="26"/>
      <c r="D790" s="15">
        <f t="shared" si="2"/>
        <v>0</v>
      </c>
      <c r="E790" s="15">
        <f t="shared" si="3"/>
        <v>0</v>
      </c>
      <c r="F790" s="15">
        <f t="shared" si="4"/>
        <v>0</v>
      </c>
      <c r="G790" s="15">
        <f t="shared" si="5"/>
        <v>0</v>
      </c>
      <c r="H790" s="18" t="str">
        <f t="shared" si="6"/>
        <v/>
      </c>
      <c r="I790" s="18" t="str">
        <f t="shared" si="7"/>
        <v/>
      </c>
      <c r="J790" s="18" t="str">
        <f t="shared" si="8"/>
        <v>-</v>
      </c>
      <c r="K790" s="27" t="str">
        <f t="shared" ref="K790:L790" si="800">IF(A790="","",WEEKDAY(B790,2))</f>
        <v/>
      </c>
      <c r="L790" s="27" t="str">
        <f t="shared" si="800"/>
        <v/>
      </c>
      <c r="M790" s="20">
        <f t="shared" si="10"/>
        <v>0</v>
      </c>
      <c r="N790" s="20">
        <f t="shared" si="14"/>
        <v>0</v>
      </c>
      <c r="O790" s="21" t="str">
        <f>IF(A790="","",IF(G790&gt;=asetukset!$B$3,G790-asetukset!$B$3,IF(AND(G790-E790&lt;=asetukset!$B$4,E790&gt;=asetukset!$B$3),1-E790,IF(AND(G790-E790&lt;=asetukset!$B$4,E790&lt;=asetukset!$B$3),asetukset!$B$6,0))))</f>
        <v/>
      </c>
      <c r="P790" s="20">
        <f>IF(F790&gt;D790,G790-asetukset!$B$5,IF(AND(D790=F790,E790&lt;=asetukset!$B$6),G790-E790,0))</f>
        <v>0</v>
      </c>
      <c r="Q790" s="19" t="str">
        <f>IF(and(K790=6,E790&gt;asetukset!$B$7),"", IF(and(K790&lt;&gt;6,L790=6,G790&lt;asetukset!$B$7),G790,IF(K790=6,asetukset!$B$7-E790,IF(K790=6,asetukset!$B$7-E790,IF(K790=6,asetukset!$B$7-E790,"")))))</f>
        <v/>
      </c>
      <c r="R790" s="19" t="str">
        <f t="shared" si="11"/>
        <v/>
      </c>
      <c r="S790" s="19" t="str">
        <f t="shared" si="12"/>
        <v/>
      </c>
      <c r="T790" s="21" t="str">
        <f>IF(A790="","",IF(SUMIFS($M$2:M790,$I$2:I790,I790,$A$2:A790,A790)&lt;=asetukset!$B$2,"",SUMIFS($M$2:M790,$I$2:I790,I790,$A$2:A790,A790)-asetukset!$B$2))</f>
        <v/>
      </c>
    </row>
    <row r="791">
      <c r="A791" s="32"/>
      <c r="B791" s="26"/>
      <c r="C791" s="26"/>
      <c r="D791" s="15">
        <f t="shared" si="2"/>
        <v>0</v>
      </c>
      <c r="E791" s="15">
        <f t="shared" si="3"/>
        <v>0</v>
      </c>
      <c r="F791" s="15">
        <f t="shared" si="4"/>
        <v>0</v>
      </c>
      <c r="G791" s="15">
        <f t="shared" si="5"/>
        <v>0</v>
      </c>
      <c r="H791" s="18" t="str">
        <f t="shared" si="6"/>
        <v/>
      </c>
      <c r="I791" s="18" t="str">
        <f t="shared" si="7"/>
        <v/>
      </c>
      <c r="J791" s="18" t="str">
        <f t="shared" si="8"/>
        <v>-</v>
      </c>
      <c r="K791" s="27" t="str">
        <f t="shared" ref="K791:L791" si="801">IF(A791="","",WEEKDAY(B791,2))</f>
        <v/>
      </c>
      <c r="L791" s="27" t="str">
        <f t="shared" si="801"/>
        <v/>
      </c>
      <c r="M791" s="20">
        <f t="shared" si="10"/>
        <v>0</v>
      </c>
      <c r="N791" s="20">
        <f t="shared" si="14"/>
        <v>0</v>
      </c>
      <c r="O791" s="21" t="str">
        <f>IF(A791="","",IF(G791&gt;=asetukset!$B$3,G791-asetukset!$B$3,IF(AND(G791-E791&lt;=asetukset!$B$4,E791&gt;=asetukset!$B$3),1-E791,IF(AND(G791-E791&lt;=asetukset!$B$4,E791&lt;=asetukset!$B$3),asetukset!$B$6,0))))</f>
        <v/>
      </c>
      <c r="P791" s="20">
        <f>IF(F791&gt;D791,G791-asetukset!$B$5,IF(AND(D791=F791,E791&lt;=asetukset!$B$6),G791-E791,0))</f>
        <v>0</v>
      </c>
      <c r="Q791" s="19" t="str">
        <f>IF(and(K791=6,E791&gt;asetukset!$B$7),"", IF(and(K791&lt;&gt;6,L791=6,G791&lt;asetukset!$B$7),G791,IF(K791=6,asetukset!$B$7-E791,IF(K791=6,asetukset!$B$7-E791,IF(K791=6,asetukset!$B$7-E791,"")))))</f>
        <v/>
      </c>
      <c r="R791" s="19" t="str">
        <f t="shared" si="11"/>
        <v/>
      </c>
      <c r="S791" s="19" t="str">
        <f t="shared" si="12"/>
        <v/>
      </c>
      <c r="T791" s="21" t="str">
        <f>IF(A791="","",IF(SUMIFS($M$2:M791,$I$2:I791,I791,$A$2:A791,A791)&lt;=asetukset!$B$2,"",SUMIFS($M$2:M791,$I$2:I791,I791,$A$2:A791,A791)-asetukset!$B$2))</f>
        <v/>
      </c>
    </row>
    <row r="792">
      <c r="A792" s="32"/>
      <c r="B792" s="26"/>
      <c r="C792" s="26"/>
      <c r="D792" s="15">
        <f t="shared" si="2"/>
        <v>0</v>
      </c>
      <c r="E792" s="15">
        <f t="shared" si="3"/>
        <v>0</v>
      </c>
      <c r="F792" s="15">
        <f t="shared" si="4"/>
        <v>0</v>
      </c>
      <c r="G792" s="15">
        <f t="shared" si="5"/>
        <v>0</v>
      </c>
      <c r="H792" s="18" t="str">
        <f t="shared" si="6"/>
        <v/>
      </c>
      <c r="I792" s="18" t="str">
        <f t="shared" si="7"/>
        <v/>
      </c>
      <c r="J792" s="18" t="str">
        <f t="shared" si="8"/>
        <v>-</v>
      </c>
      <c r="K792" s="27" t="str">
        <f t="shared" ref="K792:L792" si="802">IF(A792="","",WEEKDAY(B792,2))</f>
        <v/>
      </c>
      <c r="L792" s="27" t="str">
        <f t="shared" si="802"/>
        <v/>
      </c>
      <c r="M792" s="20">
        <f t="shared" si="10"/>
        <v>0</v>
      </c>
      <c r="N792" s="20">
        <f t="shared" si="14"/>
        <v>0</v>
      </c>
      <c r="O792" s="21" t="str">
        <f>IF(A792="","",IF(G792&gt;=asetukset!$B$3,G792-asetukset!$B$3,IF(AND(G792-E792&lt;=asetukset!$B$4,E792&gt;=asetukset!$B$3),1-E792,IF(AND(G792-E792&lt;=asetukset!$B$4,E792&lt;=asetukset!$B$3),asetukset!$B$6,0))))</f>
        <v/>
      </c>
      <c r="P792" s="20">
        <f>IF(F792&gt;D792,G792-asetukset!$B$5,IF(AND(D792=F792,E792&lt;=asetukset!$B$6),G792-E792,0))</f>
        <v>0</v>
      </c>
      <c r="Q792" s="19" t="str">
        <f>IF(and(K792=6,E792&gt;asetukset!$B$7),"", IF(and(K792&lt;&gt;6,L792=6,G792&lt;asetukset!$B$7),G792,IF(K792=6,asetukset!$B$7-E792,IF(K792=6,asetukset!$B$7-E792,IF(K792=6,asetukset!$B$7-E792,"")))))</f>
        <v/>
      </c>
      <c r="R792" s="19" t="str">
        <f t="shared" si="11"/>
        <v/>
      </c>
      <c r="S792" s="19" t="str">
        <f t="shared" si="12"/>
        <v/>
      </c>
      <c r="T792" s="21" t="str">
        <f>IF(A792="","",IF(SUMIFS($M$2:M792,$I$2:I792,I792,$A$2:A792,A792)&lt;=asetukset!$B$2,"",SUMIFS($M$2:M792,$I$2:I792,I792,$A$2:A792,A792)-asetukset!$B$2))</f>
        <v/>
      </c>
    </row>
    <row r="793">
      <c r="A793" s="32"/>
      <c r="B793" s="26"/>
      <c r="C793" s="26"/>
      <c r="D793" s="15">
        <f t="shared" si="2"/>
        <v>0</v>
      </c>
      <c r="E793" s="15">
        <f t="shared" si="3"/>
        <v>0</v>
      </c>
      <c r="F793" s="15">
        <f t="shared" si="4"/>
        <v>0</v>
      </c>
      <c r="G793" s="15">
        <f t="shared" si="5"/>
        <v>0</v>
      </c>
      <c r="H793" s="18" t="str">
        <f t="shared" si="6"/>
        <v/>
      </c>
      <c r="I793" s="18" t="str">
        <f t="shared" si="7"/>
        <v/>
      </c>
      <c r="J793" s="18" t="str">
        <f t="shared" si="8"/>
        <v>-</v>
      </c>
      <c r="K793" s="27" t="str">
        <f t="shared" ref="K793:L793" si="803">IF(A793="","",WEEKDAY(B793,2))</f>
        <v/>
      </c>
      <c r="L793" s="27" t="str">
        <f t="shared" si="803"/>
        <v/>
      </c>
      <c r="M793" s="20">
        <f t="shared" si="10"/>
        <v>0</v>
      </c>
      <c r="N793" s="20">
        <f t="shared" si="14"/>
        <v>0</v>
      </c>
      <c r="O793" s="21" t="str">
        <f>IF(A793="","",IF(G793&gt;=asetukset!$B$3,G793-asetukset!$B$3,IF(AND(G793-E793&lt;=asetukset!$B$4,E793&gt;=asetukset!$B$3),1-E793,IF(AND(G793-E793&lt;=asetukset!$B$4,E793&lt;=asetukset!$B$3),asetukset!$B$6,0))))</f>
        <v/>
      </c>
      <c r="P793" s="20">
        <f>IF(F793&gt;D793,G793-asetukset!$B$5,IF(AND(D793=F793,E793&lt;=asetukset!$B$6),G793-E793,0))</f>
        <v>0</v>
      </c>
      <c r="Q793" s="19" t="str">
        <f>IF(and(K793=6,E793&gt;asetukset!$B$7),"", IF(and(K793&lt;&gt;6,L793=6,G793&lt;asetukset!$B$7),G793,IF(K793=6,asetukset!$B$7-E793,IF(K793=6,asetukset!$B$7-E793,IF(K793=6,asetukset!$B$7-E793,"")))))</f>
        <v/>
      </c>
      <c r="R793" s="19" t="str">
        <f t="shared" si="11"/>
        <v/>
      </c>
      <c r="S793" s="19" t="str">
        <f t="shared" si="12"/>
        <v/>
      </c>
      <c r="T793" s="21" t="str">
        <f>IF(A793="","",IF(SUMIFS($M$2:M793,$I$2:I793,I793,$A$2:A793,A793)&lt;=asetukset!$B$2,"",SUMIFS($M$2:M793,$I$2:I793,I793,$A$2:A793,A793)-asetukset!$B$2))</f>
        <v/>
      </c>
    </row>
    <row r="794">
      <c r="A794" s="32"/>
      <c r="B794" s="26"/>
      <c r="C794" s="26"/>
      <c r="D794" s="15">
        <f t="shared" si="2"/>
        <v>0</v>
      </c>
      <c r="E794" s="15">
        <f t="shared" si="3"/>
        <v>0</v>
      </c>
      <c r="F794" s="15">
        <f t="shared" si="4"/>
        <v>0</v>
      </c>
      <c r="G794" s="15">
        <f t="shared" si="5"/>
        <v>0</v>
      </c>
      <c r="H794" s="18" t="str">
        <f t="shared" si="6"/>
        <v/>
      </c>
      <c r="I794" s="18" t="str">
        <f t="shared" si="7"/>
        <v/>
      </c>
      <c r="J794" s="18" t="str">
        <f t="shared" si="8"/>
        <v>-</v>
      </c>
      <c r="K794" s="27" t="str">
        <f t="shared" ref="K794:L794" si="804">IF(A794="","",WEEKDAY(B794,2))</f>
        <v/>
      </c>
      <c r="L794" s="27" t="str">
        <f t="shared" si="804"/>
        <v/>
      </c>
      <c r="M794" s="20">
        <f t="shared" si="10"/>
        <v>0</v>
      </c>
      <c r="N794" s="20">
        <f t="shared" si="14"/>
        <v>0</v>
      </c>
      <c r="O794" s="21" t="str">
        <f>IF(A794="","",IF(G794&gt;=asetukset!$B$3,G794-asetukset!$B$3,IF(AND(G794-E794&lt;=asetukset!$B$4,E794&gt;=asetukset!$B$3),1-E794,IF(AND(G794-E794&lt;=asetukset!$B$4,E794&lt;=asetukset!$B$3),asetukset!$B$6,0))))</f>
        <v/>
      </c>
      <c r="P794" s="20">
        <f>IF(F794&gt;D794,G794-asetukset!$B$5,IF(AND(D794=F794,E794&lt;=asetukset!$B$6),G794-E794,0))</f>
        <v>0</v>
      </c>
      <c r="Q794" s="19" t="str">
        <f>IF(and(K794=6,E794&gt;asetukset!$B$7),"", IF(and(K794&lt;&gt;6,L794=6,G794&lt;asetukset!$B$7),G794,IF(K794=6,asetukset!$B$7-E794,IF(K794=6,asetukset!$B$7-E794,IF(K794=6,asetukset!$B$7-E794,"")))))</f>
        <v/>
      </c>
      <c r="R794" s="19" t="str">
        <f t="shared" si="11"/>
        <v/>
      </c>
      <c r="S794" s="19" t="str">
        <f t="shared" si="12"/>
        <v/>
      </c>
      <c r="T794" s="21" t="str">
        <f>IF(A794="","",IF(SUMIFS($M$2:M794,$I$2:I794,I794,$A$2:A794,A794)&lt;=asetukset!$B$2,"",SUMIFS($M$2:M794,$I$2:I794,I794,$A$2:A794,A794)-asetukset!$B$2))</f>
        <v/>
      </c>
    </row>
    <row r="795">
      <c r="A795" s="32"/>
      <c r="B795" s="26"/>
      <c r="C795" s="26"/>
      <c r="D795" s="15">
        <f t="shared" si="2"/>
        <v>0</v>
      </c>
      <c r="E795" s="15">
        <f t="shared" si="3"/>
        <v>0</v>
      </c>
      <c r="F795" s="15">
        <f t="shared" si="4"/>
        <v>0</v>
      </c>
      <c r="G795" s="15">
        <f t="shared" si="5"/>
        <v>0</v>
      </c>
      <c r="H795" s="18" t="str">
        <f t="shared" si="6"/>
        <v/>
      </c>
      <c r="I795" s="18" t="str">
        <f t="shared" si="7"/>
        <v/>
      </c>
      <c r="J795" s="18" t="str">
        <f t="shared" si="8"/>
        <v>-</v>
      </c>
      <c r="K795" s="27" t="str">
        <f t="shared" ref="K795:L795" si="805">IF(A795="","",WEEKDAY(B795,2))</f>
        <v/>
      </c>
      <c r="L795" s="27" t="str">
        <f t="shared" si="805"/>
        <v/>
      </c>
      <c r="M795" s="20">
        <f t="shared" si="10"/>
        <v>0</v>
      </c>
      <c r="N795" s="20">
        <f t="shared" si="14"/>
        <v>0</v>
      </c>
      <c r="O795" s="21" t="str">
        <f>IF(A795="","",IF(G795&gt;=asetukset!$B$3,G795-asetukset!$B$3,IF(AND(G795-E795&lt;=asetukset!$B$4,E795&gt;=asetukset!$B$3),1-E795,IF(AND(G795-E795&lt;=asetukset!$B$4,E795&lt;=asetukset!$B$3),asetukset!$B$6,0))))</f>
        <v/>
      </c>
      <c r="P795" s="20">
        <f>IF(F795&gt;D795,G795-asetukset!$B$5,IF(AND(D795=F795,E795&lt;=asetukset!$B$6),G795-E795,0))</f>
        <v>0</v>
      </c>
      <c r="Q795" s="19" t="str">
        <f>IF(and(K795=6,E795&gt;asetukset!$B$7),"", IF(and(K795&lt;&gt;6,L795=6,G795&lt;asetukset!$B$7),G795,IF(K795=6,asetukset!$B$7-E795,IF(K795=6,asetukset!$B$7-E795,IF(K795=6,asetukset!$B$7-E795,"")))))</f>
        <v/>
      </c>
      <c r="R795" s="19" t="str">
        <f t="shared" si="11"/>
        <v/>
      </c>
      <c r="S795" s="19" t="str">
        <f t="shared" si="12"/>
        <v/>
      </c>
      <c r="T795" s="21" t="str">
        <f>IF(A795="","",IF(SUMIFS($M$2:M795,$I$2:I795,I795,$A$2:A795,A795)&lt;=asetukset!$B$2,"",SUMIFS($M$2:M795,$I$2:I795,I795,$A$2:A795,A795)-asetukset!$B$2))</f>
        <v/>
      </c>
    </row>
    <row r="796">
      <c r="A796" s="32"/>
      <c r="B796" s="26"/>
      <c r="C796" s="26"/>
      <c r="D796" s="15">
        <f t="shared" si="2"/>
        <v>0</v>
      </c>
      <c r="E796" s="15">
        <f t="shared" si="3"/>
        <v>0</v>
      </c>
      <c r="F796" s="15">
        <f t="shared" si="4"/>
        <v>0</v>
      </c>
      <c r="G796" s="15">
        <f t="shared" si="5"/>
        <v>0</v>
      </c>
      <c r="H796" s="18" t="str">
        <f t="shared" si="6"/>
        <v/>
      </c>
      <c r="I796" s="18" t="str">
        <f t="shared" si="7"/>
        <v/>
      </c>
      <c r="J796" s="18" t="str">
        <f t="shared" si="8"/>
        <v>-</v>
      </c>
      <c r="K796" s="27" t="str">
        <f t="shared" ref="K796:L796" si="806">IF(A796="","",WEEKDAY(B796,2))</f>
        <v/>
      </c>
      <c r="L796" s="27" t="str">
        <f t="shared" si="806"/>
        <v/>
      </c>
      <c r="M796" s="20">
        <f t="shared" si="10"/>
        <v>0</v>
      </c>
      <c r="N796" s="20">
        <f t="shared" si="14"/>
        <v>0</v>
      </c>
      <c r="O796" s="21" t="str">
        <f>IF(A796="","",IF(G796&gt;=asetukset!$B$3,G796-asetukset!$B$3,IF(AND(G796-E796&lt;=asetukset!$B$4,E796&gt;=asetukset!$B$3),1-E796,IF(AND(G796-E796&lt;=asetukset!$B$4,E796&lt;=asetukset!$B$3),asetukset!$B$6,0))))</f>
        <v/>
      </c>
      <c r="P796" s="20">
        <f>IF(F796&gt;D796,G796-asetukset!$B$5,IF(AND(D796=F796,E796&lt;=asetukset!$B$6),G796-E796,0))</f>
        <v>0</v>
      </c>
      <c r="Q796" s="19" t="str">
        <f>IF(and(K796=6,E796&gt;asetukset!$B$7),"", IF(and(K796&lt;&gt;6,L796=6,G796&lt;asetukset!$B$7),G796,IF(K796=6,asetukset!$B$7-E796,IF(K796=6,asetukset!$B$7-E796,IF(K796=6,asetukset!$B$7-E796,"")))))</f>
        <v/>
      </c>
      <c r="R796" s="19" t="str">
        <f t="shared" si="11"/>
        <v/>
      </c>
      <c r="S796" s="19" t="str">
        <f t="shared" si="12"/>
        <v/>
      </c>
      <c r="T796" s="21" t="str">
        <f>IF(A796="","",IF(SUMIFS($M$2:M796,$I$2:I796,I796,$A$2:A796,A796)&lt;=asetukset!$B$2,"",SUMIFS($M$2:M796,$I$2:I796,I796,$A$2:A796,A796)-asetukset!$B$2))</f>
        <v/>
      </c>
    </row>
    <row r="797">
      <c r="A797" s="32"/>
      <c r="B797" s="26"/>
      <c r="C797" s="26"/>
      <c r="D797" s="15">
        <f t="shared" si="2"/>
        <v>0</v>
      </c>
      <c r="E797" s="15">
        <f t="shared" si="3"/>
        <v>0</v>
      </c>
      <c r="F797" s="15">
        <f t="shared" si="4"/>
        <v>0</v>
      </c>
      <c r="G797" s="15">
        <f t="shared" si="5"/>
        <v>0</v>
      </c>
      <c r="H797" s="18" t="str">
        <f t="shared" si="6"/>
        <v/>
      </c>
      <c r="I797" s="18" t="str">
        <f t="shared" si="7"/>
        <v/>
      </c>
      <c r="J797" s="18" t="str">
        <f t="shared" si="8"/>
        <v>-</v>
      </c>
      <c r="K797" s="27" t="str">
        <f t="shared" ref="K797:L797" si="807">IF(A797="","",WEEKDAY(B797,2))</f>
        <v/>
      </c>
      <c r="L797" s="27" t="str">
        <f t="shared" si="807"/>
        <v/>
      </c>
      <c r="M797" s="20">
        <f t="shared" si="10"/>
        <v>0</v>
      </c>
      <c r="N797" s="20">
        <f t="shared" si="14"/>
        <v>0</v>
      </c>
      <c r="O797" s="21" t="str">
        <f>IF(A797="","",IF(G797&gt;=asetukset!$B$3,G797-asetukset!$B$3,IF(AND(G797-E797&lt;=asetukset!$B$4,E797&gt;=asetukset!$B$3),1-E797,IF(AND(G797-E797&lt;=asetukset!$B$4,E797&lt;=asetukset!$B$3),asetukset!$B$6,0))))</f>
        <v/>
      </c>
      <c r="P797" s="20">
        <f>IF(F797&gt;D797,G797-asetukset!$B$5,IF(AND(D797=F797,E797&lt;=asetukset!$B$6),G797-E797,0))</f>
        <v>0</v>
      </c>
      <c r="Q797" s="19" t="str">
        <f>IF(and(K797=6,E797&gt;asetukset!$B$7),"", IF(and(K797&lt;&gt;6,L797=6,G797&lt;asetukset!$B$7),G797,IF(K797=6,asetukset!$B$7-E797,IF(K797=6,asetukset!$B$7-E797,IF(K797=6,asetukset!$B$7-E797,"")))))</f>
        <v/>
      </c>
      <c r="R797" s="19" t="str">
        <f t="shared" si="11"/>
        <v/>
      </c>
      <c r="S797" s="19" t="str">
        <f t="shared" si="12"/>
        <v/>
      </c>
      <c r="T797" s="21" t="str">
        <f>IF(A797="","",IF(SUMIFS($M$2:M797,$I$2:I797,I797,$A$2:A797,A797)&lt;=asetukset!$B$2,"",SUMIFS($M$2:M797,$I$2:I797,I797,$A$2:A797,A797)-asetukset!$B$2))</f>
        <v/>
      </c>
    </row>
    <row r="798">
      <c r="A798" s="32"/>
      <c r="B798" s="26"/>
      <c r="C798" s="26"/>
      <c r="D798" s="15">
        <f t="shared" si="2"/>
        <v>0</v>
      </c>
      <c r="E798" s="15">
        <f t="shared" si="3"/>
        <v>0</v>
      </c>
      <c r="F798" s="15">
        <f t="shared" si="4"/>
        <v>0</v>
      </c>
      <c r="G798" s="15">
        <f t="shared" si="5"/>
        <v>0</v>
      </c>
      <c r="H798" s="18" t="str">
        <f t="shared" si="6"/>
        <v/>
      </c>
      <c r="I798" s="18" t="str">
        <f t="shared" si="7"/>
        <v/>
      </c>
      <c r="J798" s="18" t="str">
        <f t="shared" si="8"/>
        <v>-</v>
      </c>
      <c r="K798" s="27" t="str">
        <f t="shared" ref="K798:L798" si="808">IF(A798="","",WEEKDAY(B798,2))</f>
        <v/>
      </c>
      <c r="L798" s="27" t="str">
        <f t="shared" si="808"/>
        <v/>
      </c>
      <c r="M798" s="20">
        <f t="shared" si="10"/>
        <v>0</v>
      </c>
      <c r="N798" s="20">
        <f t="shared" si="14"/>
        <v>0</v>
      </c>
      <c r="O798" s="21" t="str">
        <f>IF(A798="","",IF(G798&gt;=asetukset!$B$3,G798-asetukset!$B$3,IF(AND(G798-E798&lt;=asetukset!$B$4,E798&gt;=asetukset!$B$3),1-E798,IF(AND(G798-E798&lt;=asetukset!$B$4,E798&lt;=asetukset!$B$3),asetukset!$B$6,0))))</f>
        <v/>
      </c>
      <c r="P798" s="20">
        <f>IF(F798&gt;D798,G798-asetukset!$B$5,IF(AND(D798=F798,E798&lt;=asetukset!$B$6),G798-E798,0))</f>
        <v>0</v>
      </c>
      <c r="Q798" s="19" t="str">
        <f>IF(and(K798=6,E798&gt;asetukset!$B$7),"", IF(and(K798&lt;&gt;6,L798=6,G798&lt;asetukset!$B$7),G798,IF(K798=6,asetukset!$B$7-E798,IF(K798=6,asetukset!$B$7-E798,IF(K798=6,asetukset!$B$7-E798,"")))))</f>
        <v/>
      </c>
      <c r="R798" s="19" t="str">
        <f t="shared" si="11"/>
        <v/>
      </c>
      <c r="S798" s="19" t="str">
        <f t="shared" si="12"/>
        <v/>
      </c>
      <c r="T798" s="21" t="str">
        <f>IF(A798="","",IF(SUMIFS($M$2:M798,$I$2:I798,I798,$A$2:A798,A798)&lt;=asetukset!$B$2,"",SUMIFS($M$2:M798,$I$2:I798,I798,$A$2:A798,A798)-asetukset!$B$2))</f>
        <v/>
      </c>
    </row>
    <row r="799">
      <c r="A799" s="32"/>
      <c r="B799" s="26"/>
      <c r="C799" s="26"/>
      <c r="D799" s="15">
        <f t="shared" si="2"/>
        <v>0</v>
      </c>
      <c r="E799" s="15">
        <f t="shared" si="3"/>
        <v>0</v>
      </c>
      <c r="F799" s="15">
        <f t="shared" si="4"/>
        <v>0</v>
      </c>
      <c r="G799" s="15">
        <f t="shared" si="5"/>
        <v>0</v>
      </c>
      <c r="H799" s="18" t="str">
        <f t="shared" si="6"/>
        <v/>
      </c>
      <c r="I799" s="18" t="str">
        <f t="shared" si="7"/>
        <v/>
      </c>
      <c r="J799" s="18" t="str">
        <f t="shared" si="8"/>
        <v>-</v>
      </c>
      <c r="K799" s="27" t="str">
        <f t="shared" ref="K799:L799" si="809">IF(A799="","",WEEKDAY(B799,2))</f>
        <v/>
      </c>
      <c r="L799" s="27" t="str">
        <f t="shared" si="809"/>
        <v/>
      </c>
      <c r="M799" s="20">
        <f t="shared" si="10"/>
        <v>0</v>
      </c>
      <c r="N799" s="20">
        <f t="shared" si="14"/>
        <v>0</v>
      </c>
      <c r="O799" s="21" t="str">
        <f>IF(A799="","",IF(G799&gt;=asetukset!$B$3,G799-asetukset!$B$3,IF(AND(G799-E799&lt;=asetukset!$B$4,E799&gt;=asetukset!$B$3),1-E799,IF(AND(G799-E799&lt;=asetukset!$B$4,E799&lt;=asetukset!$B$3),asetukset!$B$6,0))))</f>
        <v/>
      </c>
      <c r="P799" s="20">
        <f>IF(F799&gt;D799,G799-asetukset!$B$5,IF(AND(D799=F799,E799&lt;=asetukset!$B$6),G799-E799,0))</f>
        <v>0</v>
      </c>
      <c r="Q799" s="19" t="str">
        <f>IF(and(K799=6,E799&gt;asetukset!$B$7),"", IF(and(K799&lt;&gt;6,L799=6,G799&lt;asetukset!$B$7),G799,IF(K799=6,asetukset!$B$7-E799,IF(K799=6,asetukset!$B$7-E799,IF(K799=6,asetukset!$B$7-E799,"")))))</f>
        <v/>
      </c>
      <c r="R799" s="19" t="str">
        <f t="shared" si="11"/>
        <v/>
      </c>
      <c r="S799" s="19" t="str">
        <f t="shared" si="12"/>
        <v/>
      </c>
      <c r="T799" s="21" t="str">
        <f>IF(A799="","",IF(SUMIFS($M$2:M799,$I$2:I799,I799,$A$2:A799,A799)&lt;=asetukset!$B$2,"",SUMIFS($M$2:M799,$I$2:I799,I799,$A$2:A799,A799)-asetukset!$B$2))</f>
        <v/>
      </c>
    </row>
    <row r="800">
      <c r="A800" s="32"/>
      <c r="B800" s="26"/>
      <c r="C800" s="26"/>
      <c r="D800" s="15">
        <f t="shared" si="2"/>
        <v>0</v>
      </c>
      <c r="E800" s="15">
        <f t="shared" si="3"/>
        <v>0</v>
      </c>
      <c r="F800" s="15">
        <f t="shared" si="4"/>
        <v>0</v>
      </c>
      <c r="G800" s="15">
        <f t="shared" si="5"/>
        <v>0</v>
      </c>
      <c r="H800" s="18" t="str">
        <f t="shared" si="6"/>
        <v/>
      </c>
      <c r="I800" s="18" t="str">
        <f t="shared" si="7"/>
        <v/>
      </c>
      <c r="J800" s="18" t="str">
        <f t="shared" si="8"/>
        <v>-</v>
      </c>
      <c r="K800" s="27" t="str">
        <f t="shared" ref="K800:L800" si="810">IF(A800="","",WEEKDAY(B800,2))</f>
        <v/>
      </c>
      <c r="L800" s="27" t="str">
        <f t="shared" si="810"/>
        <v/>
      </c>
      <c r="M800" s="20">
        <f t="shared" si="10"/>
        <v>0</v>
      </c>
      <c r="N800" s="20">
        <f t="shared" si="14"/>
        <v>0</v>
      </c>
      <c r="O800" s="21" t="str">
        <f>IF(A800="","",IF(G800&gt;=asetukset!$B$3,G800-asetukset!$B$3,IF(AND(G800-E800&lt;=asetukset!$B$4,E800&gt;=asetukset!$B$3),1-E800,IF(AND(G800-E800&lt;=asetukset!$B$4,E800&lt;=asetukset!$B$3),asetukset!$B$6,0))))</f>
        <v/>
      </c>
      <c r="P800" s="20">
        <f>IF(F800&gt;D800,G800-asetukset!$B$5,IF(AND(D800=F800,E800&lt;=asetukset!$B$6),G800-E800,0))</f>
        <v>0</v>
      </c>
      <c r="Q800" s="19" t="str">
        <f>IF(and(K800=6,E800&gt;asetukset!$B$7),"", IF(and(K800&lt;&gt;6,L800=6,G800&lt;asetukset!$B$7),G800,IF(K800=6,asetukset!$B$7-E800,IF(K800=6,asetukset!$B$7-E800,IF(K800=6,asetukset!$B$7-E800,"")))))</f>
        <v/>
      </c>
      <c r="R800" s="19" t="str">
        <f t="shared" si="11"/>
        <v/>
      </c>
      <c r="S800" s="19" t="str">
        <f t="shared" si="12"/>
        <v/>
      </c>
      <c r="T800" s="21" t="str">
        <f>IF(A800="","",IF(SUMIFS($M$2:M800,$I$2:I800,I800,$A$2:A800,A800)&lt;=asetukset!$B$2,"",SUMIFS($M$2:M800,$I$2:I800,I800,$A$2:A800,A800)-asetukset!$B$2))</f>
        <v/>
      </c>
    </row>
    <row r="801">
      <c r="A801" s="32"/>
      <c r="B801" s="26"/>
      <c r="C801" s="26"/>
      <c r="D801" s="15">
        <f t="shared" si="2"/>
        <v>0</v>
      </c>
      <c r="E801" s="15">
        <f t="shared" si="3"/>
        <v>0</v>
      </c>
      <c r="F801" s="15">
        <f t="shared" si="4"/>
        <v>0</v>
      </c>
      <c r="G801" s="15">
        <f t="shared" si="5"/>
        <v>0</v>
      </c>
      <c r="H801" s="18" t="str">
        <f t="shared" si="6"/>
        <v/>
      </c>
      <c r="I801" s="18" t="str">
        <f t="shared" si="7"/>
        <v/>
      </c>
      <c r="J801" s="18" t="str">
        <f t="shared" si="8"/>
        <v>-</v>
      </c>
      <c r="K801" s="27" t="str">
        <f t="shared" ref="K801:L801" si="811">IF(A801="","",WEEKDAY(B801,2))</f>
        <v/>
      </c>
      <c r="L801" s="27" t="str">
        <f t="shared" si="811"/>
        <v/>
      </c>
      <c r="M801" s="20">
        <f t="shared" si="10"/>
        <v>0</v>
      </c>
      <c r="N801" s="20">
        <f t="shared" si="14"/>
        <v>0</v>
      </c>
      <c r="O801" s="21" t="str">
        <f>IF(A801="","",IF(G801&gt;=asetukset!$B$3,G801-asetukset!$B$3,IF(AND(G801-E801&lt;=asetukset!$B$4,E801&gt;=asetukset!$B$3),1-E801,IF(AND(G801-E801&lt;=asetukset!$B$4,E801&lt;=asetukset!$B$3),asetukset!$B$6,0))))</f>
        <v/>
      </c>
      <c r="P801" s="20">
        <f>IF(F801&gt;D801,G801-asetukset!$B$5,IF(AND(D801=F801,E801&lt;=asetukset!$B$6),G801-E801,0))</f>
        <v>0</v>
      </c>
      <c r="Q801" s="19" t="str">
        <f>IF(and(K801=6,E801&gt;asetukset!$B$7),"", IF(and(K801&lt;&gt;6,L801=6,G801&lt;asetukset!$B$7),G801,IF(K801=6,asetukset!$B$7-E801,IF(K801=6,asetukset!$B$7-E801,IF(K801=6,asetukset!$B$7-E801,"")))))</f>
        <v/>
      </c>
      <c r="R801" s="19" t="str">
        <f t="shared" si="11"/>
        <v/>
      </c>
      <c r="S801" s="19" t="str">
        <f t="shared" si="12"/>
        <v/>
      </c>
      <c r="T801" s="21" t="str">
        <f>IF(A801="","",IF(SUMIFS($M$2:M801,$I$2:I801,I801,$A$2:A801,A801)&lt;=asetukset!$B$2,"",SUMIFS($M$2:M801,$I$2:I801,I801,$A$2:A801,A801)-asetukset!$B$2))</f>
        <v/>
      </c>
    </row>
    <row r="802">
      <c r="A802" s="32"/>
      <c r="B802" s="26"/>
      <c r="C802" s="26"/>
      <c r="D802" s="15">
        <f t="shared" si="2"/>
        <v>0</v>
      </c>
      <c r="E802" s="15">
        <f t="shared" si="3"/>
        <v>0</v>
      </c>
      <c r="F802" s="15">
        <f t="shared" si="4"/>
        <v>0</v>
      </c>
      <c r="G802" s="15">
        <f t="shared" si="5"/>
        <v>0</v>
      </c>
      <c r="H802" s="18" t="str">
        <f t="shared" si="6"/>
        <v/>
      </c>
      <c r="I802" s="18" t="str">
        <f t="shared" si="7"/>
        <v/>
      </c>
      <c r="J802" s="18" t="str">
        <f t="shared" si="8"/>
        <v>-</v>
      </c>
      <c r="K802" s="27" t="str">
        <f t="shared" ref="K802:L802" si="812">IF(A802="","",WEEKDAY(B802,2))</f>
        <v/>
      </c>
      <c r="L802" s="27" t="str">
        <f t="shared" si="812"/>
        <v/>
      </c>
      <c r="M802" s="20">
        <f t="shared" si="10"/>
        <v>0</v>
      </c>
      <c r="N802" s="20">
        <f t="shared" si="14"/>
        <v>0</v>
      </c>
      <c r="O802" s="21" t="str">
        <f>IF(A802="","",IF(G802&gt;=asetukset!$B$3,G802-asetukset!$B$3,IF(AND(G802-E802&lt;=asetukset!$B$4,E802&gt;=asetukset!$B$3),1-E802,IF(AND(G802-E802&lt;=asetukset!$B$4,E802&lt;=asetukset!$B$3),asetukset!$B$6,0))))</f>
        <v/>
      </c>
      <c r="P802" s="20">
        <f>IF(F802&gt;D802,G802-asetukset!$B$5,IF(AND(D802=F802,E802&lt;=asetukset!$B$6),G802-E802,0))</f>
        <v>0</v>
      </c>
      <c r="Q802" s="19" t="str">
        <f>IF(and(K802=6,E802&gt;asetukset!$B$7),"", IF(and(K802&lt;&gt;6,L802=6,G802&lt;asetukset!$B$7),G802,IF(K802=6,asetukset!$B$7-E802,IF(K802=6,asetukset!$B$7-E802,IF(K802=6,asetukset!$B$7-E802,"")))))</f>
        <v/>
      </c>
      <c r="R802" s="19" t="str">
        <f t="shared" si="11"/>
        <v/>
      </c>
      <c r="S802" s="19" t="str">
        <f t="shared" si="12"/>
        <v/>
      </c>
      <c r="T802" s="21" t="str">
        <f>IF(A802="","",IF(SUMIFS($M$2:M802,$I$2:I802,I802,$A$2:A802,A802)&lt;=asetukset!$B$2,"",SUMIFS($M$2:M802,$I$2:I802,I802,$A$2:A802,A802)-asetukset!$B$2))</f>
        <v/>
      </c>
    </row>
    <row r="803">
      <c r="A803" s="32"/>
      <c r="B803" s="26"/>
      <c r="C803" s="26"/>
      <c r="D803" s="15">
        <f t="shared" si="2"/>
        <v>0</v>
      </c>
      <c r="E803" s="15">
        <f t="shared" si="3"/>
        <v>0</v>
      </c>
      <c r="F803" s="15">
        <f t="shared" si="4"/>
        <v>0</v>
      </c>
      <c r="G803" s="15">
        <f t="shared" si="5"/>
        <v>0</v>
      </c>
      <c r="H803" s="18" t="str">
        <f t="shared" si="6"/>
        <v/>
      </c>
      <c r="I803" s="18" t="str">
        <f t="shared" si="7"/>
        <v/>
      </c>
      <c r="J803" s="18" t="str">
        <f t="shared" si="8"/>
        <v>-</v>
      </c>
      <c r="K803" s="27" t="str">
        <f t="shared" ref="K803:L803" si="813">IF(A803="","",WEEKDAY(B803,2))</f>
        <v/>
      </c>
      <c r="L803" s="27" t="str">
        <f t="shared" si="813"/>
        <v/>
      </c>
      <c r="M803" s="20">
        <f t="shared" si="10"/>
        <v>0</v>
      </c>
      <c r="N803" s="20">
        <f t="shared" si="14"/>
        <v>0</v>
      </c>
      <c r="O803" s="21" t="str">
        <f>IF(A803="","",IF(G803&gt;=asetukset!$B$3,G803-asetukset!$B$3,IF(AND(G803-E803&lt;=asetukset!$B$4,E803&gt;=asetukset!$B$3),1-E803,IF(AND(G803-E803&lt;=asetukset!$B$4,E803&lt;=asetukset!$B$3),asetukset!$B$6,0))))</f>
        <v/>
      </c>
      <c r="P803" s="20">
        <f>IF(F803&gt;D803,G803-asetukset!$B$5,IF(AND(D803=F803,E803&lt;=asetukset!$B$6),G803-E803,0))</f>
        <v>0</v>
      </c>
      <c r="Q803" s="19" t="str">
        <f>IF(and(K803=6,E803&gt;asetukset!$B$7),"", IF(and(K803&lt;&gt;6,L803=6,G803&lt;asetukset!$B$7),G803,IF(K803=6,asetukset!$B$7-E803,IF(K803=6,asetukset!$B$7-E803,IF(K803=6,asetukset!$B$7-E803,"")))))</f>
        <v/>
      </c>
      <c r="R803" s="19" t="str">
        <f t="shared" si="11"/>
        <v/>
      </c>
      <c r="S803" s="19" t="str">
        <f t="shared" si="12"/>
        <v/>
      </c>
      <c r="T803" s="21" t="str">
        <f>IF(A803="","",IF(SUMIFS($M$2:M803,$I$2:I803,I803,$A$2:A803,A803)&lt;=asetukset!$B$2,"",SUMIFS($M$2:M803,$I$2:I803,I803,$A$2:A803,A803)-asetukset!$B$2))</f>
        <v/>
      </c>
    </row>
    <row r="804">
      <c r="A804" s="32"/>
      <c r="B804" s="26"/>
      <c r="C804" s="26"/>
      <c r="D804" s="15">
        <f t="shared" si="2"/>
        <v>0</v>
      </c>
      <c r="E804" s="15">
        <f t="shared" si="3"/>
        <v>0</v>
      </c>
      <c r="F804" s="15">
        <f t="shared" si="4"/>
        <v>0</v>
      </c>
      <c r="G804" s="15">
        <f t="shared" si="5"/>
        <v>0</v>
      </c>
      <c r="H804" s="18" t="str">
        <f t="shared" si="6"/>
        <v/>
      </c>
      <c r="I804" s="18" t="str">
        <f t="shared" si="7"/>
        <v/>
      </c>
      <c r="J804" s="18" t="str">
        <f t="shared" si="8"/>
        <v>-</v>
      </c>
      <c r="K804" s="27" t="str">
        <f t="shared" ref="K804:L804" si="814">IF(A804="","",WEEKDAY(B804,2))</f>
        <v/>
      </c>
      <c r="L804" s="27" t="str">
        <f t="shared" si="814"/>
        <v/>
      </c>
      <c r="M804" s="20">
        <f t="shared" si="10"/>
        <v>0</v>
      </c>
      <c r="N804" s="20">
        <f t="shared" si="14"/>
        <v>0</v>
      </c>
      <c r="O804" s="21" t="str">
        <f>IF(A804="","",IF(G804&gt;=asetukset!$B$3,G804-asetukset!$B$3,IF(AND(G804-E804&lt;=asetukset!$B$4,E804&gt;=asetukset!$B$3),1-E804,IF(AND(G804-E804&lt;=asetukset!$B$4,E804&lt;=asetukset!$B$3),asetukset!$B$6,0))))</f>
        <v/>
      </c>
      <c r="P804" s="20">
        <f>IF(F804&gt;D804,G804-asetukset!$B$5,IF(AND(D804=F804,E804&lt;=asetukset!$B$6),G804-E804,0))</f>
        <v>0</v>
      </c>
      <c r="Q804" s="19" t="str">
        <f>IF(and(K804=6,E804&gt;asetukset!$B$7),"", IF(and(K804&lt;&gt;6,L804=6,G804&lt;asetukset!$B$7),G804,IF(K804=6,asetukset!$B$7-E804,IF(K804=6,asetukset!$B$7-E804,IF(K804=6,asetukset!$B$7-E804,"")))))</f>
        <v/>
      </c>
      <c r="R804" s="19" t="str">
        <f t="shared" si="11"/>
        <v/>
      </c>
      <c r="S804" s="19" t="str">
        <f t="shared" si="12"/>
        <v/>
      </c>
      <c r="T804" s="21" t="str">
        <f>IF(A804="","",IF(SUMIFS($M$2:M804,$I$2:I804,I804,$A$2:A804,A804)&lt;=asetukset!$B$2,"",SUMIFS($M$2:M804,$I$2:I804,I804,$A$2:A804,A804)-asetukset!$B$2))</f>
        <v/>
      </c>
    </row>
    <row r="805">
      <c r="A805" s="32"/>
      <c r="B805" s="26"/>
      <c r="C805" s="26"/>
      <c r="D805" s="15">
        <f t="shared" si="2"/>
        <v>0</v>
      </c>
      <c r="E805" s="15">
        <f t="shared" si="3"/>
        <v>0</v>
      </c>
      <c r="F805" s="15">
        <f t="shared" si="4"/>
        <v>0</v>
      </c>
      <c r="G805" s="15">
        <f t="shared" si="5"/>
        <v>0</v>
      </c>
      <c r="H805" s="18" t="str">
        <f t="shared" si="6"/>
        <v/>
      </c>
      <c r="I805" s="18" t="str">
        <f t="shared" si="7"/>
        <v/>
      </c>
      <c r="J805" s="18" t="str">
        <f t="shared" si="8"/>
        <v>-</v>
      </c>
      <c r="K805" s="27" t="str">
        <f t="shared" ref="K805:L805" si="815">IF(A805="","",WEEKDAY(B805,2))</f>
        <v/>
      </c>
      <c r="L805" s="27" t="str">
        <f t="shared" si="815"/>
        <v/>
      </c>
      <c r="M805" s="20">
        <f t="shared" si="10"/>
        <v>0</v>
      </c>
      <c r="N805" s="20">
        <f t="shared" si="14"/>
        <v>0</v>
      </c>
      <c r="O805" s="21" t="str">
        <f>IF(A805="","",IF(G805&gt;=asetukset!$B$3,G805-asetukset!$B$3,IF(AND(G805-E805&lt;=asetukset!$B$4,E805&gt;=asetukset!$B$3),1-E805,IF(AND(G805-E805&lt;=asetukset!$B$4,E805&lt;=asetukset!$B$3),asetukset!$B$6,0))))</f>
        <v/>
      </c>
      <c r="P805" s="20">
        <f>IF(F805&gt;D805,G805-asetukset!$B$5,IF(AND(D805=F805,E805&lt;=asetukset!$B$6),G805-E805,0))</f>
        <v>0</v>
      </c>
      <c r="Q805" s="19" t="str">
        <f>IF(and(K805=6,E805&gt;asetukset!$B$7),"", IF(and(K805&lt;&gt;6,L805=6,G805&lt;asetukset!$B$7),G805,IF(K805=6,asetukset!$B$7-E805,IF(K805=6,asetukset!$B$7-E805,IF(K805=6,asetukset!$B$7-E805,"")))))</f>
        <v/>
      </c>
      <c r="R805" s="19" t="str">
        <f t="shared" si="11"/>
        <v/>
      </c>
      <c r="S805" s="19" t="str">
        <f t="shared" si="12"/>
        <v/>
      </c>
      <c r="T805" s="21" t="str">
        <f>IF(A805="","",IF(SUMIFS($M$2:M805,$I$2:I805,I805,$A$2:A805,A805)&lt;=asetukset!$B$2,"",SUMIFS($M$2:M805,$I$2:I805,I805,$A$2:A805,A805)-asetukset!$B$2))</f>
        <v/>
      </c>
    </row>
    <row r="806">
      <c r="A806" s="32"/>
      <c r="B806" s="26"/>
      <c r="C806" s="26"/>
      <c r="D806" s="15">
        <f t="shared" si="2"/>
        <v>0</v>
      </c>
      <c r="E806" s="15">
        <f t="shared" si="3"/>
        <v>0</v>
      </c>
      <c r="F806" s="15">
        <f t="shared" si="4"/>
        <v>0</v>
      </c>
      <c r="G806" s="15">
        <f t="shared" si="5"/>
        <v>0</v>
      </c>
      <c r="H806" s="18" t="str">
        <f t="shared" si="6"/>
        <v/>
      </c>
      <c r="I806" s="18" t="str">
        <f t="shared" si="7"/>
        <v/>
      </c>
      <c r="J806" s="18" t="str">
        <f t="shared" si="8"/>
        <v>-</v>
      </c>
      <c r="K806" s="27" t="str">
        <f t="shared" ref="K806:L806" si="816">IF(A806="","",WEEKDAY(B806,2))</f>
        <v/>
      </c>
      <c r="L806" s="27" t="str">
        <f t="shared" si="816"/>
        <v/>
      </c>
      <c r="M806" s="20">
        <f t="shared" si="10"/>
        <v>0</v>
      </c>
      <c r="N806" s="20">
        <f t="shared" si="14"/>
        <v>0</v>
      </c>
      <c r="O806" s="21" t="str">
        <f>IF(A806="","",IF(G806&gt;=asetukset!$B$3,G806-asetukset!$B$3,IF(AND(G806-E806&lt;=asetukset!$B$4,E806&gt;=asetukset!$B$3),1-E806,IF(AND(G806-E806&lt;=asetukset!$B$4,E806&lt;=asetukset!$B$3),asetukset!$B$6,0))))</f>
        <v/>
      </c>
      <c r="P806" s="20">
        <f>IF(F806&gt;D806,G806-asetukset!$B$5,IF(AND(D806=F806,E806&lt;=asetukset!$B$6),G806-E806,0))</f>
        <v>0</v>
      </c>
      <c r="Q806" s="19" t="str">
        <f>IF(and(K806=6,E806&gt;asetukset!$B$7),"", IF(and(K806&lt;&gt;6,L806=6,G806&lt;asetukset!$B$7),G806,IF(K806=6,asetukset!$B$7-E806,IF(K806=6,asetukset!$B$7-E806,IF(K806=6,asetukset!$B$7-E806,"")))))</f>
        <v/>
      </c>
      <c r="R806" s="19" t="str">
        <f t="shared" si="11"/>
        <v/>
      </c>
      <c r="S806" s="19" t="str">
        <f t="shared" si="12"/>
        <v/>
      </c>
      <c r="T806" s="21" t="str">
        <f>IF(A806="","",IF(SUMIFS($M$2:M806,$I$2:I806,I806,$A$2:A806,A806)&lt;=asetukset!$B$2,"",SUMIFS($M$2:M806,$I$2:I806,I806,$A$2:A806,A806)-asetukset!$B$2))</f>
        <v/>
      </c>
    </row>
    <row r="807">
      <c r="A807" s="32"/>
      <c r="B807" s="26"/>
      <c r="C807" s="26"/>
      <c r="D807" s="15">
        <f t="shared" si="2"/>
        <v>0</v>
      </c>
      <c r="E807" s="15">
        <f t="shared" si="3"/>
        <v>0</v>
      </c>
      <c r="F807" s="15">
        <f t="shared" si="4"/>
        <v>0</v>
      </c>
      <c r="G807" s="15">
        <f t="shared" si="5"/>
        <v>0</v>
      </c>
      <c r="H807" s="18" t="str">
        <f t="shared" si="6"/>
        <v/>
      </c>
      <c r="I807" s="18" t="str">
        <f t="shared" si="7"/>
        <v/>
      </c>
      <c r="J807" s="18" t="str">
        <f t="shared" si="8"/>
        <v>-</v>
      </c>
      <c r="K807" s="27" t="str">
        <f t="shared" ref="K807:L807" si="817">IF(A807="","",WEEKDAY(B807,2))</f>
        <v/>
      </c>
      <c r="L807" s="27" t="str">
        <f t="shared" si="817"/>
        <v/>
      </c>
      <c r="M807" s="20">
        <f t="shared" si="10"/>
        <v>0</v>
      </c>
      <c r="N807" s="20">
        <f t="shared" si="14"/>
        <v>0</v>
      </c>
      <c r="O807" s="21" t="str">
        <f>IF(A807="","",IF(G807&gt;=asetukset!$B$3,G807-asetukset!$B$3,IF(AND(G807-E807&lt;=asetukset!$B$4,E807&gt;=asetukset!$B$3),1-E807,IF(AND(G807-E807&lt;=asetukset!$B$4,E807&lt;=asetukset!$B$3),asetukset!$B$6,0))))</f>
        <v/>
      </c>
      <c r="P807" s="20">
        <f>IF(F807&gt;D807,G807-asetukset!$B$5,IF(AND(D807=F807,E807&lt;=asetukset!$B$6),G807-E807,0))</f>
        <v>0</v>
      </c>
      <c r="Q807" s="19" t="str">
        <f>IF(and(K807=6,E807&gt;asetukset!$B$7),"", IF(and(K807&lt;&gt;6,L807=6,G807&lt;asetukset!$B$7),G807,IF(K807=6,asetukset!$B$7-E807,IF(K807=6,asetukset!$B$7-E807,IF(K807=6,asetukset!$B$7-E807,"")))))</f>
        <v/>
      </c>
      <c r="R807" s="19" t="str">
        <f t="shared" si="11"/>
        <v/>
      </c>
      <c r="S807" s="19" t="str">
        <f t="shared" si="12"/>
        <v/>
      </c>
      <c r="T807" s="21" t="str">
        <f>IF(A807="","",IF(SUMIFS($M$2:M807,$I$2:I807,I807,$A$2:A807,A807)&lt;=asetukset!$B$2,"",SUMIFS($M$2:M807,$I$2:I807,I807,$A$2:A807,A807)-asetukset!$B$2))</f>
        <v/>
      </c>
    </row>
    <row r="808">
      <c r="A808" s="32"/>
      <c r="B808" s="26"/>
      <c r="C808" s="26"/>
      <c r="D808" s="15">
        <f t="shared" si="2"/>
        <v>0</v>
      </c>
      <c r="E808" s="15">
        <f t="shared" si="3"/>
        <v>0</v>
      </c>
      <c r="F808" s="15">
        <f t="shared" si="4"/>
        <v>0</v>
      </c>
      <c r="G808" s="15">
        <f t="shared" si="5"/>
        <v>0</v>
      </c>
      <c r="H808" s="18" t="str">
        <f t="shared" si="6"/>
        <v/>
      </c>
      <c r="I808" s="18" t="str">
        <f t="shared" si="7"/>
        <v/>
      </c>
      <c r="J808" s="18" t="str">
        <f t="shared" si="8"/>
        <v>-</v>
      </c>
      <c r="K808" s="27" t="str">
        <f t="shared" ref="K808:L808" si="818">IF(A808="","",WEEKDAY(B808,2))</f>
        <v/>
      </c>
      <c r="L808" s="27" t="str">
        <f t="shared" si="818"/>
        <v/>
      </c>
      <c r="M808" s="20">
        <f t="shared" si="10"/>
        <v>0</v>
      </c>
      <c r="N808" s="20">
        <f t="shared" si="14"/>
        <v>0</v>
      </c>
      <c r="O808" s="21" t="str">
        <f>IF(A808="","",IF(G808&gt;=asetukset!$B$3,G808-asetukset!$B$3,IF(AND(G808-E808&lt;=asetukset!$B$4,E808&gt;=asetukset!$B$3),1-E808,IF(AND(G808-E808&lt;=asetukset!$B$4,E808&lt;=asetukset!$B$3),asetukset!$B$6,0))))</f>
        <v/>
      </c>
      <c r="P808" s="20">
        <f>IF(F808&gt;D808,G808-asetukset!$B$5,IF(AND(D808=F808,E808&lt;=asetukset!$B$6),G808-E808,0))</f>
        <v>0</v>
      </c>
      <c r="Q808" s="19" t="str">
        <f>IF(and(K808=6,E808&gt;asetukset!$B$7),"", IF(and(K808&lt;&gt;6,L808=6,G808&lt;asetukset!$B$7),G808,IF(K808=6,asetukset!$B$7-E808,IF(K808=6,asetukset!$B$7-E808,IF(K808=6,asetukset!$B$7-E808,"")))))</f>
        <v/>
      </c>
      <c r="R808" s="19" t="str">
        <f t="shared" si="11"/>
        <v/>
      </c>
      <c r="S808" s="19" t="str">
        <f t="shared" si="12"/>
        <v/>
      </c>
      <c r="T808" s="21" t="str">
        <f>IF(A808="","",IF(SUMIFS($M$2:M808,$I$2:I808,I808,$A$2:A808,A808)&lt;=asetukset!$B$2,"",SUMIFS($M$2:M808,$I$2:I808,I808,$A$2:A808,A808)-asetukset!$B$2))</f>
        <v/>
      </c>
    </row>
    <row r="809">
      <c r="A809" s="32"/>
      <c r="B809" s="26"/>
      <c r="C809" s="26"/>
      <c r="D809" s="15">
        <f t="shared" si="2"/>
        <v>0</v>
      </c>
      <c r="E809" s="15">
        <f t="shared" si="3"/>
        <v>0</v>
      </c>
      <c r="F809" s="15">
        <f t="shared" si="4"/>
        <v>0</v>
      </c>
      <c r="G809" s="15">
        <f t="shared" si="5"/>
        <v>0</v>
      </c>
      <c r="H809" s="18" t="str">
        <f t="shared" si="6"/>
        <v/>
      </c>
      <c r="I809" s="18" t="str">
        <f t="shared" si="7"/>
        <v/>
      </c>
      <c r="J809" s="18" t="str">
        <f t="shared" si="8"/>
        <v>-</v>
      </c>
      <c r="K809" s="27" t="str">
        <f t="shared" ref="K809:L809" si="819">IF(A809="","",WEEKDAY(B809,2))</f>
        <v/>
      </c>
      <c r="L809" s="27" t="str">
        <f t="shared" si="819"/>
        <v/>
      </c>
      <c r="M809" s="20">
        <f t="shared" si="10"/>
        <v>0</v>
      </c>
      <c r="N809" s="20">
        <f t="shared" si="14"/>
        <v>0</v>
      </c>
      <c r="O809" s="21" t="str">
        <f>IF(A809="","",IF(G809&gt;=asetukset!$B$3,G809-asetukset!$B$3,IF(AND(G809-E809&lt;=asetukset!$B$4,E809&gt;=asetukset!$B$3),1-E809,IF(AND(G809-E809&lt;=asetukset!$B$4,E809&lt;=asetukset!$B$3),asetukset!$B$6,0))))</f>
        <v/>
      </c>
      <c r="P809" s="20">
        <f>IF(F809&gt;D809,G809-asetukset!$B$5,IF(AND(D809=F809,E809&lt;=asetukset!$B$6),G809-E809,0))</f>
        <v>0</v>
      </c>
      <c r="Q809" s="19" t="str">
        <f>IF(and(K809=6,E809&gt;asetukset!$B$7),"", IF(and(K809&lt;&gt;6,L809=6,G809&lt;asetukset!$B$7),G809,IF(K809=6,asetukset!$B$7-E809,IF(K809=6,asetukset!$B$7-E809,IF(K809=6,asetukset!$B$7-E809,"")))))</f>
        <v/>
      </c>
      <c r="R809" s="19" t="str">
        <f t="shared" si="11"/>
        <v/>
      </c>
      <c r="S809" s="19" t="str">
        <f t="shared" si="12"/>
        <v/>
      </c>
      <c r="T809" s="21" t="str">
        <f>IF(A809="","",IF(SUMIFS($M$2:M809,$I$2:I809,I809,$A$2:A809,A809)&lt;=asetukset!$B$2,"",SUMIFS($M$2:M809,$I$2:I809,I809,$A$2:A809,A809)-asetukset!$B$2))</f>
        <v/>
      </c>
    </row>
    <row r="810">
      <c r="A810" s="32"/>
      <c r="B810" s="26"/>
      <c r="C810" s="26"/>
      <c r="D810" s="15">
        <f t="shared" si="2"/>
        <v>0</v>
      </c>
      <c r="E810" s="15">
        <f t="shared" si="3"/>
        <v>0</v>
      </c>
      <c r="F810" s="15">
        <f t="shared" si="4"/>
        <v>0</v>
      </c>
      <c r="G810" s="15">
        <f t="shared" si="5"/>
        <v>0</v>
      </c>
      <c r="H810" s="18" t="str">
        <f t="shared" si="6"/>
        <v/>
      </c>
      <c r="I810" s="18" t="str">
        <f t="shared" si="7"/>
        <v/>
      </c>
      <c r="J810" s="18" t="str">
        <f t="shared" si="8"/>
        <v>-</v>
      </c>
      <c r="K810" s="27" t="str">
        <f t="shared" ref="K810:L810" si="820">IF(A810="","",WEEKDAY(B810,2))</f>
        <v/>
      </c>
      <c r="L810" s="27" t="str">
        <f t="shared" si="820"/>
        <v/>
      </c>
      <c r="M810" s="20">
        <f t="shared" si="10"/>
        <v>0</v>
      </c>
      <c r="N810" s="20">
        <f t="shared" si="14"/>
        <v>0</v>
      </c>
      <c r="O810" s="21" t="str">
        <f>IF(A810="","",IF(G810&gt;=asetukset!$B$3,G810-asetukset!$B$3,IF(AND(G810-E810&lt;=asetukset!$B$4,E810&gt;=asetukset!$B$3),1-E810,IF(AND(G810-E810&lt;=asetukset!$B$4,E810&lt;=asetukset!$B$3),asetukset!$B$6,0))))</f>
        <v/>
      </c>
      <c r="P810" s="20">
        <f>IF(F810&gt;D810,G810-asetukset!$B$5,IF(AND(D810=F810,E810&lt;=asetukset!$B$6),G810-E810,0))</f>
        <v>0</v>
      </c>
      <c r="Q810" s="19" t="str">
        <f>IF(and(K810=6,E810&gt;asetukset!$B$7),"", IF(and(K810&lt;&gt;6,L810=6,G810&lt;asetukset!$B$7),G810,IF(K810=6,asetukset!$B$7-E810,IF(K810=6,asetukset!$B$7-E810,IF(K810=6,asetukset!$B$7-E810,"")))))</f>
        <v/>
      </c>
      <c r="R810" s="19" t="str">
        <f t="shared" si="11"/>
        <v/>
      </c>
      <c r="S810" s="19" t="str">
        <f t="shared" si="12"/>
        <v/>
      </c>
      <c r="T810" s="21" t="str">
        <f>IF(A810="","",IF(SUMIFS($M$2:M810,$I$2:I810,I810,$A$2:A810,A810)&lt;=asetukset!$B$2,"",SUMIFS($M$2:M810,$I$2:I810,I810,$A$2:A810,A810)-asetukset!$B$2))</f>
        <v/>
      </c>
    </row>
    <row r="811">
      <c r="A811" s="32"/>
      <c r="B811" s="26"/>
      <c r="C811" s="26"/>
      <c r="D811" s="15">
        <f t="shared" si="2"/>
        <v>0</v>
      </c>
      <c r="E811" s="15">
        <f t="shared" si="3"/>
        <v>0</v>
      </c>
      <c r="F811" s="15">
        <f t="shared" si="4"/>
        <v>0</v>
      </c>
      <c r="G811" s="15">
        <f t="shared" si="5"/>
        <v>0</v>
      </c>
      <c r="H811" s="18" t="str">
        <f t="shared" si="6"/>
        <v/>
      </c>
      <c r="I811" s="18" t="str">
        <f t="shared" si="7"/>
        <v/>
      </c>
      <c r="J811" s="18" t="str">
        <f t="shared" si="8"/>
        <v>-</v>
      </c>
      <c r="K811" s="27" t="str">
        <f t="shared" ref="K811:L811" si="821">IF(A811="","",WEEKDAY(B811,2))</f>
        <v/>
      </c>
      <c r="L811" s="27" t="str">
        <f t="shared" si="821"/>
        <v/>
      </c>
      <c r="M811" s="20">
        <f t="shared" si="10"/>
        <v>0</v>
      </c>
      <c r="N811" s="20">
        <f t="shared" si="14"/>
        <v>0</v>
      </c>
      <c r="O811" s="21" t="str">
        <f>IF(A811="","",IF(G811&gt;=asetukset!$B$3,G811-asetukset!$B$3,IF(AND(G811-E811&lt;=asetukset!$B$4,E811&gt;=asetukset!$B$3),1-E811,IF(AND(G811-E811&lt;=asetukset!$B$4,E811&lt;=asetukset!$B$3),asetukset!$B$6,0))))</f>
        <v/>
      </c>
      <c r="P811" s="20">
        <f>IF(F811&gt;D811,G811-asetukset!$B$5,IF(AND(D811=F811,E811&lt;=asetukset!$B$6),G811-E811,0))</f>
        <v>0</v>
      </c>
      <c r="Q811" s="19" t="str">
        <f>IF(and(K811=6,E811&gt;asetukset!$B$7),"", IF(and(K811&lt;&gt;6,L811=6,G811&lt;asetukset!$B$7),G811,IF(K811=6,asetukset!$B$7-E811,IF(K811=6,asetukset!$B$7-E811,IF(K811=6,asetukset!$B$7-E811,"")))))</f>
        <v/>
      </c>
      <c r="R811" s="19" t="str">
        <f t="shared" si="11"/>
        <v/>
      </c>
      <c r="S811" s="19" t="str">
        <f t="shared" si="12"/>
        <v/>
      </c>
      <c r="T811" s="21" t="str">
        <f>IF(A811="","",IF(SUMIFS($M$2:M811,$I$2:I811,I811,$A$2:A811,A811)&lt;=asetukset!$B$2,"",SUMIFS($M$2:M811,$I$2:I811,I811,$A$2:A811,A811)-asetukset!$B$2))</f>
        <v/>
      </c>
    </row>
    <row r="812">
      <c r="A812" s="32"/>
      <c r="B812" s="26"/>
      <c r="C812" s="26"/>
      <c r="D812" s="15">
        <f t="shared" si="2"/>
        <v>0</v>
      </c>
      <c r="E812" s="15">
        <f t="shared" si="3"/>
        <v>0</v>
      </c>
      <c r="F812" s="15">
        <f t="shared" si="4"/>
        <v>0</v>
      </c>
      <c r="G812" s="15">
        <f t="shared" si="5"/>
        <v>0</v>
      </c>
      <c r="H812" s="18" t="str">
        <f t="shared" si="6"/>
        <v/>
      </c>
      <c r="I812" s="18" t="str">
        <f t="shared" si="7"/>
        <v/>
      </c>
      <c r="J812" s="18" t="str">
        <f t="shared" si="8"/>
        <v>-</v>
      </c>
      <c r="K812" s="27" t="str">
        <f t="shared" ref="K812:L812" si="822">IF(A812="","",WEEKDAY(B812,2))</f>
        <v/>
      </c>
      <c r="L812" s="27" t="str">
        <f t="shared" si="822"/>
        <v/>
      </c>
      <c r="M812" s="20">
        <f t="shared" si="10"/>
        <v>0</v>
      </c>
      <c r="N812" s="20">
        <f t="shared" si="14"/>
        <v>0</v>
      </c>
      <c r="O812" s="21" t="str">
        <f>IF(A812="","",IF(G812&gt;=asetukset!$B$3,G812-asetukset!$B$3,IF(AND(G812-E812&lt;=asetukset!$B$4,E812&gt;=asetukset!$B$3),1-E812,IF(AND(G812-E812&lt;=asetukset!$B$4,E812&lt;=asetukset!$B$3),asetukset!$B$6,0))))</f>
        <v/>
      </c>
      <c r="P812" s="20">
        <f>IF(F812&gt;D812,G812-asetukset!$B$5,IF(AND(D812=F812,E812&lt;=asetukset!$B$6),G812-E812,0))</f>
        <v>0</v>
      </c>
      <c r="Q812" s="19" t="str">
        <f>IF(and(K812=6,E812&gt;asetukset!$B$7),"", IF(and(K812&lt;&gt;6,L812=6,G812&lt;asetukset!$B$7),G812,IF(K812=6,asetukset!$B$7-E812,IF(K812=6,asetukset!$B$7-E812,IF(K812=6,asetukset!$B$7-E812,"")))))</f>
        <v/>
      </c>
      <c r="R812" s="19" t="str">
        <f t="shared" si="11"/>
        <v/>
      </c>
      <c r="S812" s="19" t="str">
        <f t="shared" si="12"/>
        <v/>
      </c>
      <c r="T812" s="21" t="str">
        <f>IF(A812="","",IF(SUMIFS($M$2:M812,$I$2:I812,I812,$A$2:A812,A812)&lt;=asetukset!$B$2,"",SUMIFS($M$2:M812,$I$2:I812,I812,$A$2:A812,A812)-asetukset!$B$2))</f>
        <v/>
      </c>
    </row>
    <row r="813">
      <c r="A813" s="32"/>
      <c r="B813" s="26"/>
      <c r="C813" s="26"/>
      <c r="D813" s="15">
        <f t="shared" si="2"/>
        <v>0</v>
      </c>
      <c r="E813" s="15">
        <f t="shared" si="3"/>
        <v>0</v>
      </c>
      <c r="F813" s="15">
        <f t="shared" si="4"/>
        <v>0</v>
      </c>
      <c r="G813" s="15">
        <f t="shared" si="5"/>
        <v>0</v>
      </c>
      <c r="H813" s="18" t="str">
        <f t="shared" si="6"/>
        <v/>
      </c>
      <c r="I813" s="18" t="str">
        <f t="shared" si="7"/>
        <v/>
      </c>
      <c r="J813" s="18" t="str">
        <f t="shared" si="8"/>
        <v>-</v>
      </c>
      <c r="K813" s="27" t="str">
        <f t="shared" ref="K813:L813" si="823">IF(A813="","",WEEKDAY(B813,2))</f>
        <v/>
      </c>
      <c r="L813" s="27" t="str">
        <f t="shared" si="823"/>
        <v/>
      </c>
      <c r="M813" s="20">
        <f t="shared" si="10"/>
        <v>0</v>
      </c>
      <c r="N813" s="20">
        <f t="shared" si="14"/>
        <v>0</v>
      </c>
      <c r="O813" s="21" t="str">
        <f>IF(A813="","",IF(G813&gt;=asetukset!$B$3,G813-asetukset!$B$3,IF(AND(G813-E813&lt;=asetukset!$B$4,E813&gt;=asetukset!$B$3),1-E813,IF(AND(G813-E813&lt;=asetukset!$B$4,E813&lt;=asetukset!$B$3),asetukset!$B$6,0))))</f>
        <v/>
      </c>
      <c r="P813" s="20">
        <f>IF(F813&gt;D813,G813-asetukset!$B$5,IF(AND(D813=F813,E813&lt;=asetukset!$B$6),G813-E813,0))</f>
        <v>0</v>
      </c>
      <c r="Q813" s="19" t="str">
        <f>IF(and(K813=6,E813&gt;asetukset!$B$7),"", IF(and(K813&lt;&gt;6,L813=6,G813&lt;asetukset!$B$7),G813,IF(K813=6,asetukset!$B$7-E813,IF(K813=6,asetukset!$B$7-E813,IF(K813=6,asetukset!$B$7-E813,"")))))</f>
        <v/>
      </c>
      <c r="R813" s="19" t="str">
        <f t="shared" si="11"/>
        <v/>
      </c>
      <c r="S813" s="19" t="str">
        <f t="shared" si="12"/>
        <v/>
      </c>
      <c r="T813" s="21" t="str">
        <f>IF(A813="","",IF(SUMIFS($M$2:M813,$I$2:I813,I813,$A$2:A813,A813)&lt;=asetukset!$B$2,"",SUMIFS($M$2:M813,$I$2:I813,I813,$A$2:A813,A813)-asetukset!$B$2))</f>
        <v/>
      </c>
    </row>
    <row r="814">
      <c r="A814" s="32"/>
      <c r="B814" s="26"/>
      <c r="C814" s="26"/>
      <c r="D814" s="15">
        <f t="shared" si="2"/>
        <v>0</v>
      </c>
      <c r="E814" s="15">
        <f t="shared" si="3"/>
        <v>0</v>
      </c>
      <c r="F814" s="15">
        <f t="shared" si="4"/>
        <v>0</v>
      </c>
      <c r="G814" s="15">
        <f t="shared" si="5"/>
        <v>0</v>
      </c>
      <c r="H814" s="18" t="str">
        <f t="shared" si="6"/>
        <v/>
      </c>
      <c r="I814" s="18" t="str">
        <f t="shared" si="7"/>
        <v/>
      </c>
      <c r="J814" s="18" t="str">
        <f t="shared" si="8"/>
        <v>-</v>
      </c>
      <c r="K814" s="27" t="str">
        <f t="shared" ref="K814:L814" si="824">IF(A814="","",WEEKDAY(B814,2))</f>
        <v/>
      </c>
      <c r="L814" s="27" t="str">
        <f t="shared" si="824"/>
        <v/>
      </c>
      <c r="M814" s="20">
        <f t="shared" si="10"/>
        <v>0</v>
      </c>
      <c r="N814" s="20">
        <f t="shared" si="14"/>
        <v>0</v>
      </c>
      <c r="O814" s="21" t="str">
        <f>IF(A814="","",IF(G814&gt;=asetukset!$B$3,G814-asetukset!$B$3,IF(AND(G814-E814&lt;=asetukset!$B$4,E814&gt;=asetukset!$B$3),1-E814,IF(AND(G814-E814&lt;=asetukset!$B$4,E814&lt;=asetukset!$B$3),asetukset!$B$6,0))))</f>
        <v/>
      </c>
      <c r="P814" s="20">
        <f>IF(F814&gt;D814,G814-asetukset!$B$5,IF(AND(D814=F814,E814&lt;=asetukset!$B$6),G814-E814,0))</f>
        <v>0</v>
      </c>
      <c r="Q814" s="19" t="str">
        <f>IF(and(K814=6,E814&gt;asetukset!$B$7),"", IF(and(K814&lt;&gt;6,L814=6,G814&lt;asetukset!$B$7),G814,IF(K814=6,asetukset!$B$7-E814,IF(K814=6,asetukset!$B$7-E814,IF(K814=6,asetukset!$B$7-E814,"")))))</f>
        <v/>
      </c>
      <c r="R814" s="19" t="str">
        <f t="shared" si="11"/>
        <v/>
      </c>
      <c r="S814" s="19" t="str">
        <f t="shared" si="12"/>
        <v/>
      </c>
      <c r="T814" s="21" t="str">
        <f>IF(A814="","",IF(SUMIFS($M$2:M814,$I$2:I814,I814,$A$2:A814,A814)&lt;=asetukset!$B$2,"",SUMIFS($M$2:M814,$I$2:I814,I814,$A$2:A814,A814)-asetukset!$B$2))</f>
        <v/>
      </c>
    </row>
    <row r="815">
      <c r="A815" s="32"/>
      <c r="B815" s="26"/>
      <c r="C815" s="26"/>
      <c r="D815" s="15">
        <f t="shared" si="2"/>
        <v>0</v>
      </c>
      <c r="E815" s="15">
        <f t="shared" si="3"/>
        <v>0</v>
      </c>
      <c r="F815" s="15">
        <f t="shared" si="4"/>
        <v>0</v>
      </c>
      <c r="G815" s="15">
        <f t="shared" si="5"/>
        <v>0</v>
      </c>
      <c r="H815" s="18" t="str">
        <f t="shared" si="6"/>
        <v/>
      </c>
      <c r="I815" s="18" t="str">
        <f t="shared" si="7"/>
        <v/>
      </c>
      <c r="J815" s="18" t="str">
        <f t="shared" si="8"/>
        <v>-</v>
      </c>
      <c r="K815" s="27" t="str">
        <f t="shared" ref="K815:L815" si="825">IF(A815="","",WEEKDAY(B815,2))</f>
        <v/>
      </c>
      <c r="L815" s="27" t="str">
        <f t="shared" si="825"/>
        <v/>
      </c>
      <c r="M815" s="20">
        <f t="shared" si="10"/>
        <v>0</v>
      </c>
      <c r="N815" s="20">
        <f t="shared" si="14"/>
        <v>0</v>
      </c>
      <c r="O815" s="21" t="str">
        <f>IF(A815="","",IF(G815&gt;=asetukset!$B$3,G815-asetukset!$B$3,IF(AND(G815-E815&lt;=asetukset!$B$4,E815&gt;=asetukset!$B$3),1-E815,IF(AND(G815-E815&lt;=asetukset!$B$4,E815&lt;=asetukset!$B$3),asetukset!$B$6,0))))</f>
        <v/>
      </c>
      <c r="P815" s="20">
        <f>IF(F815&gt;D815,G815-asetukset!$B$5,IF(AND(D815=F815,E815&lt;=asetukset!$B$6),G815-E815,0))</f>
        <v>0</v>
      </c>
      <c r="Q815" s="19" t="str">
        <f>IF(and(K815=6,E815&gt;asetukset!$B$7),"", IF(and(K815&lt;&gt;6,L815=6,G815&lt;asetukset!$B$7),G815,IF(K815=6,asetukset!$B$7-E815,IF(K815=6,asetukset!$B$7-E815,IF(K815=6,asetukset!$B$7-E815,"")))))</f>
        <v/>
      </c>
      <c r="R815" s="19" t="str">
        <f t="shared" si="11"/>
        <v/>
      </c>
      <c r="S815" s="19" t="str">
        <f t="shared" si="12"/>
        <v/>
      </c>
      <c r="T815" s="21" t="str">
        <f>IF(A815="","",IF(SUMIFS($M$2:M815,$I$2:I815,I815,$A$2:A815,A815)&lt;=asetukset!$B$2,"",SUMIFS($M$2:M815,$I$2:I815,I815,$A$2:A815,A815)-asetukset!$B$2))</f>
        <v/>
      </c>
    </row>
    <row r="816">
      <c r="A816" s="32"/>
      <c r="B816" s="26"/>
      <c r="C816" s="26"/>
      <c r="D816" s="15">
        <f t="shared" si="2"/>
        <v>0</v>
      </c>
      <c r="E816" s="15">
        <f t="shared" si="3"/>
        <v>0</v>
      </c>
      <c r="F816" s="15">
        <f t="shared" si="4"/>
        <v>0</v>
      </c>
      <c r="G816" s="15">
        <f t="shared" si="5"/>
        <v>0</v>
      </c>
      <c r="H816" s="18" t="str">
        <f t="shared" si="6"/>
        <v/>
      </c>
      <c r="I816" s="18" t="str">
        <f t="shared" si="7"/>
        <v/>
      </c>
      <c r="J816" s="18" t="str">
        <f t="shared" si="8"/>
        <v>-</v>
      </c>
      <c r="K816" s="27" t="str">
        <f t="shared" ref="K816:L816" si="826">IF(A816="","",WEEKDAY(B816,2))</f>
        <v/>
      </c>
      <c r="L816" s="27" t="str">
        <f t="shared" si="826"/>
        <v/>
      </c>
      <c r="M816" s="20">
        <f t="shared" si="10"/>
        <v>0</v>
      </c>
      <c r="N816" s="20">
        <f t="shared" si="14"/>
        <v>0</v>
      </c>
      <c r="O816" s="21" t="str">
        <f>IF(A816="","",IF(G816&gt;=asetukset!$B$3,G816-asetukset!$B$3,IF(AND(G816-E816&lt;=asetukset!$B$4,E816&gt;=asetukset!$B$3),1-E816,IF(AND(G816-E816&lt;=asetukset!$B$4,E816&lt;=asetukset!$B$3),asetukset!$B$6,0))))</f>
        <v/>
      </c>
      <c r="P816" s="20">
        <f>IF(F816&gt;D816,G816-asetukset!$B$5,IF(AND(D816=F816,E816&lt;=asetukset!$B$6),G816-E816,0))</f>
        <v>0</v>
      </c>
      <c r="Q816" s="19" t="str">
        <f>IF(and(K816=6,E816&gt;asetukset!$B$7),"", IF(and(K816&lt;&gt;6,L816=6,G816&lt;asetukset!$B$7),G816,IF(K816=6,asetukset!$B$7-E816,IF(K816=6,asetukset!$B$7-E816,IF(K816=6,asetukset!$B$7-E816,"")))))</f>
        <v/>
      </c>
      <c r="R816" s="19" t="str">
        <f t="shared" si="11"/>
        <v/>
      </c>
      <c r="S816" s="19" t="str">
        <f t="shared" si="12"/>
        <v/>
      </c>
      <c r="T816" s="21" t="str">
        <f>IF(A816="","",IF(SUMIFS($M$2:M816,$I$2:I816,I816,$A$2:A816,A816)&lt;=asetukset!$B$2,"",SUMIFS($M$2:M816,$I$2:I816,I816,$A$2:A816,A816)-asetukset!$B$2))</f>
        <v/>
      </c>
    </row>
    <row r="817">
      <c r="A817" s="32"/>
      <c r="B817" s="26"/>
      <c r="C817" s="26"/>
      <c r="D817" s="15">
        <f t="shared" si="2"/>
        <v>0</v>
      </c>
      <c r="E817" s="15">
        <f t="shared" si="3"/>
        <v>0</v>
      </c>
      <c r="F817" s="15">
        <f t="shared" si="4"/>
        <v>0</v>
      </c>
      <c r="G817" s="15">
        <f t="shared" si="5"/>
        <v>0</v>
      </c>
      <c r="H817" s="18" t="str">
        <f t="shared" si="6"/>
        <v/>
      </c>
      <c r="I817" s="18" t="str">
        <f t="shared" si="7"/>
        <v/>
      </c>
      <c r="J817" s="18" t="str">
        <f t="shared" si="8"/>
        <v>-</v>
      </c>
      <c r="K817" s="27" t="str">
        <f t="shared" ref="K817:L817" si="827">IF(A817="","",WEEKDAY(B817,2))</f>
        <v/>
      </c>
      <c r="L817" s="27" t="str">
        <f t="shared" si="827"/>
        <v/>
      </c>
      <c r="M817" s="20">
        <f t="shared" si="10"/>
        <v>0</v>
      </c>
      <c r="N817" s="20">
        <f t="shared" si="14"/>
        <v>0</v>
      </c>
      <c r="O817" s="21" t="str">
        <f>IF(A817="","",IF(G817&gt;=asetukset!$B$3,G817-asetukset!$B$3,IF(AND(G817-E817&lt;=asetukset!$B$4,E817&gt;=asetukset!$B$3),1-E817,IF(AND(G817-E817&lt;=asetukset!$B$4,E817&lt;=asetukset!$B$3),asetukset!$B$6,0))))</f>
        <v/>
      </c>
      <c r="P817" s="20">
        <f>IF(F817&gt;D817,G817-asetukset!$B$5,IF(AND(D817=F817,E817&lt;=asetukset!$B$6),G817-E817,0))</f>
        <v>0</v>
      </c>
      <c r="Q817" s="19" t="str">
        <f>IF(and(K817=6,E817&gt;asetukset!$B$7),"", IF(and(K817&lt;&gt;6,L817=6,G817&lt;asetukset!$B$7),G817,IF(K817=6,asetukset!$B$7-E817,IF(K817=6,asetukset!$B$7-E817,IF(K817=6,asetukset!$B$7-E817,"")))))</f>
        <v/>
      </c>
      <c r="R817" s="19" t="str">
        <f t="shared" si="11"/>
        <v/>
      </c>
      <c r="S817" s="19" t="str">
        <f t="shared" si="12"/>
        <v/>
      </c>
      <c r="T817" s="21" t="str">
        <f>IF(A817="","",IF(SUMIFS($M$2:M817,$I$2:I817,I817,$A$2:A817,A817)&lt;=asetukset!$B$2,"",SUMIFS($M$2:M817,$I$2:I817,I817,$A$2:A817,A817)-asetukset!$B$2))</f>
        <v/>
      </c>
    </row>
    <row r="818">
      <c r="A818" s="32"/>
      <c r="B818" s="26"/>
      <c r="C818" s="26"/>
      <c r="D818" s="15">
        <f t="shared" si="2"/>
        <v>0</v>
      </c>
      <c r="E818" s="15">
        <f t="shared" si="3"/>
        <v>0</v>
      </c>
      <c r="F818" s="15">
        <f t="shared" si="4"/>
        <v>0</v>
      </c>
      <c r="G818" s="15">
        <f t="shared" si="5"/>
        <v>0</v>
      </c>
      <c r="H818" s="18" t="str">
        <f t="shared" si="6"/>
        <v/>
      </c>
      <c r="I818" s="18" t="str">
        <f t="shared" si="7"/>
        <v/>
      </c>
      <c r="J818" s="18" t="str">
        <f t="shared" si="8"/>
        <v>-</v>
      </c>
      <c r="K818" s="27" t="str">
        <f t="shared" ref="K818:L818" si="828">IF(A818="","",WEEKDAY(B818,2))</f>
        <v/>
      </c>
      <c r="L818" s="27" t="str">
        <f t="shared" si="828"/>
        <v/>
      </c>
      <c r="M818" s="20">
        <f t="shared" si="10"/>
        <v>0</v>
      </c>
      <c r="N818" s="20">
        <f t="shared" si="14"/>
        <v>0</v>
      </c>
      <c r="O818" s="21" t="str">
        <f>IF(A818="","",IF(G818&gt;=asetukset!$B$3,G818-asetukset!$B$3,IF(AND(G818-E818&lt;=asetukset!$B$4,E818&gt;=asetukset!$B$3),1-E818,IF(AND(G818-E818&lt;=asetukset!$B$4,E818&lt;=asetukset!$B$3),asetukset!$B$6,0))))</f>
        <v/>
      </c>
      <c r="P818" s="20">
        <f>IF(F818&gt;D818,G818-asetukset!$B$5,IF(AND(D818=F818,E818&lt;=asetukset!$B$6),G818-E818,0))</f>
        <v>0</v>
      </c>
      <c r="Q818" s="19" t="str">
        <f>IF(and(K818=6,E818&gt;asetukset!$B$7),"", IF(and(K818&lt;&gt;6,L818=6,G818&lt;asetukset!$B$7),G818,IF(K818=6,asetukset!$B$7-E818,IF(K818=6,asetukset!$B$7-E818,IF(K818=6,asetukset!$B$7-E818,"")))))</f>
        <v/>
      </c>
      <c r="R818" s="19" t="str">
        <f t="shared" si="11"/>
        <v/>
      </c>
      <c r="S818" s="19" t="str">
        <f t="shared" si="12"/>
        <v/>
      </c>
      <c r="T818" s="21" t="str">
        <f>IF(A818="","",IF(SUMIFS($M$2:M818,$I$2:I818,I818,$A$2:A818,A818)&lt;=asetukset!$B$2,"",SUMIFS($M$2:M818,$I$2:I818,I818,$A$2:A818,A818)-asetukset!$B$2))</f>
        <v/>
      </c>
    </row>
    <row r="819">
      <c r="A819" s="32"/>
      <c r="B819" s="26"/>
      <c r="C819" s="26"/>
      <c r="D819" s="15">
        <f t="shared" si="2"/>
        <v>0</v>
      </c>
      <c r="E819" s="15">
        <f t="shared" si="3"/>
        <v>0</v>
      </c>
      <c r="F819" s="15">
        <f t="shared" si="4"/>
        <v>0</v>
      </c>
      <c r="G819" s="15">
        <f t="shared" si="5"/>
        <v>0</v>
      </c>
      <c r="H819" s="18" t="str">
        <f t="shared" si="6"/>
        <v/>
      </c>
      <c r="I819" s="18" t="str">
        <f t="shared" si="7"/>
        <v/>
      </c>
      <c r="J819" s="18" t="str">
        <f t="shared" si="8"/>
        <v>-</v>
      </c>
      <c r="K819" s="27" t="str">
        <f t="shared" ref="K819:L819" si="829">IF(A819="","",WEEKDAY(B819,2))</f>
        <v/>
      </c>
      <c r="L819" s="27" t="str">
        <f t="shared" si="829"/>
        <v/>
      </c>
      <c r="M819" s="20">
        <f t="shared" si="10"/>
        <v>0</v>
      </c>
      <c r="N819" s="20">
        <f t="shared" si="14"/>
        <v>0</v>
      </c>
      <c r="O819" s="21" t="str">
        <f>IF(A819="","",IF(G819&gt;=asetukset!$B$3,G819-asetukset!$B$3,IF(AND(G819-E819&lt;=asetukset!$B$4,E819&gt;=asetukset!$B$3),1-E819,IF(AND(G819-E819&lt;=asetukset!$B$4,E819&lt;=asetukset!$B$3),asetukset!$B$6,0))))</f>
        <v/>
      </c>
      <c r="P819" s="20">
        <f>IF(F819&gt;D819,G819-asetukset!$B$5,IF(AND(D819=F819,E819&lt;=asetukset!$B$6),G819-E819,0))</f>
        <v>0</v>
      </c>
      <c r="Q819" s="19" t="str">
        <f>IF(and(K819=6,E819&gt;asetukset!$B$7),"", IF(and(K819&lt;&gt;6,L819=6,G819&lt;asetukset!$B$7),G819,IF(K819=6,asetukset!$B$7-E819,IF(K819=6,asetukset!$B$7-E819,IF(K819=6,asetukset!$B$7-E819,"")))))</f>
        <v/>
      </c>
      <c r="R819" s="19" t="str">
        <f t="shared" si="11"/>
        <v/>
      </c>
      <c r="S819" s="19" t="str">
        <f t="shared" si="12"/>
        <v/>
      </c>
      <c r="T819" s="21" t="str">
        <f>IF(A819="","",IF(SUMIFS($M$2:M819,$I$2:I819,I819,$A$2:A819,A819)&lt;=asetukset!$B$2,"",SUMIFS($M$2:M819,$I$2:I819,I819,$A$2:A819,A819)-asetukset!$B$2))</f>
        <v/>
      </c>
    </row>
    <row r="820">
      <c r="A820" s="32"/>
      <c r="B820" s="26"/>
      <c r="C820" s="26"/>
      <c r="D820" s="15">
        <f t="shared" si="2"/>
        <v>0</v>
      </c>
      <c r="E820" s="15">
        <f t="shared" si="3"/>
        <v>0</v>
      </c>
      <c r="F820" s="15">
        <f t="shared" si="4"/>
        <v>0</v>
      </c>
      <c r="G820" s="15">
        <f t="shared" si="5"/>
        <v>0</v>
      </c>
      <c r="H820" s="18" t="str">
        <f t="shared" si="6"/>
        <v/>
      </c>
      <c r="I820" s="18" t="str">
        <f t="shared" si="7"/>
        <v/>
      </c>
      <c r="J820" s="18" t="str">
        <f t="shared" si="8"/>
        <v>-</v>
      </c>
      <c r="K820" s="27" t="str">
        <f t="shared" ref="K820:L820" si="830">IF(A820="","",WEEKDAY(B820,2))</f>
        <v/>
      </c>
      <c r="L820" s="27" t="str">
        <f t="shared" si="830"/>
        <v/>
      </c>
      <c r="M820" s="20">
        <f t="shared" si="10"/>
        <v>0</v>
      </c>
      <c r="N820" s="20">
        <f t="shared" si="14"/>
        <v>0</v>
      </c>
      <c r="O820" s="21" t="str">
        <f>IF(A820="","",IF(G820&gt;=asetukset!$B$3,G820-asetukset!$B$3,IF(AND(G820-E820&lt;=asetukset!$B$4,E820&gt;=asetukset!$B$3),1-E820,IF(AND(G820-E820&lt;=asetukset!$B$4,E820&lt;=asetukset!$B$3),asetukset!$B$6,0))))</f>
        <v/>
      </c>
      <c r="P820" s="20">
        <f>IF(F820&gt;D820,G820-asetukset!$B$5,IF(AND(D820=F820,E820&lt;=asetukset!$B$6),G820-E820,0))</f>
        <v>0</v>
      </c>
      <c r="Q820" s="19" t="str">
        <f>IF(and(K820=6,E820&gt;asetukset!$B$7),"", IF(and(K820&lt;&gt;6,L820=6,G820&lt;asetukset!$B$7),G820,IF(K820=6,asetukset!$B$7-E820,IF(K820=6,asetukset!$B$7-E820,IF(K820=6,asetukset!$B$7-E820,"")))))</f>
        <v/>
      </c>
      <c r="R820" s="19" t="str">
        <f t="shared" si="11"/>
        <v/>
      </c>
      <c r="S820" s="19" t="str">
        <f t="shared" si="12"/>
        <v/>
      </c>
      <c r="T820" s="21" t="str">
        <f>IF(A820="","",IF(SUMIFS($M$2:M820,$I$2:I820,I820,$A$2:A820,A820)&lt;=asetukset!$B$2,"",SUMIFS($M$2:M820,$I$2:I820,I820,$A$2:A820,A820)-asetukset!$B$2))</f>
        <v/>
      </c>
    </row>
    <row r="821">
      <c r="A821" s="32"/>
      <c r="B821" s="26"/>
      <c r="C821" s="26"/>
      <c r="D821" s="15">
        <f t="shared" si="2"/>
        <v>0</v>
      </c>
      <c r="E821" s="15">
        <f t="shared" si="3"/>
        <v>0</v>
      </c>
      <c r="F821" s="15">
        <f t="shared" si="4"/>
        <v>0</v>
      </c>
      <c r="G821" s="15">
        <f t="shared" si="5"/>
        <v>0</v>
      </c>
      <c r="H821" s="18" t="str">
        <f t="shared" si="6"/>
        <v/>
      </c>
      <c r="I821" s="18" t="str">
        <f t="shared" si="7"/>
        <v/>
      </c>
      <c r="J821" s="18" t="str">
        <f t="shared" si="8"/>
        <v>-</v>
      </c>
      <c r="K821" s="27" t="str">
        <f t="shared" ref="K821:L821" si="831">IF(A821="","",WEEKDAY(B821,2))</f>
        <v/>
      </c>
      <c r="L821" s="27" t="str">
        <f t="shared" si="831"/>
        <v/>
      </c>
      <c r="M821" s="20">
        <f t="shared" si="10"/>
        <v>0</v>
      </c>
      <c r="N821" s="20">
        <f t="shared" si="14"/>
        <v>0</v>
      </c>
      <c r="O821" s="21" t="str">
        <f>IF(A821="","",IF(G821&gt;=asetukset!$B$3,G821-asetukset!$B$3,IF(AND(G821-E821&lt;=asetukset!$B$4,E821&gt;=asetukset!$B$3),1-E821,IF(AND(G821-E821&lt;=asetukset!$B$4,E821&lt;=asetukset!$B$3),asetukset!$B$6,0))))</f>
        <v/>
      </c>
      <c r="P821" s="20">
        <f>IF(F821&gt;D821,G821-asetukset!$B$5,IF(AND(D821=F821,E821&lt;=asetukset!$B$6),G821-E821,0))</f>
        <v>0</v>
      </c>
      <c r="Q821" s="19" t="str">
        <f>IF(and(K821=6,E821&gt;asetukset!$B$7),"", IF(and(K821&lt;&gt;6,L821=6,G821&lt;asetukset!$B$7),G821,IF(K821=6,asetukset!$B$7-E821,IF(K821=6,asetukset!$B$7-E821,IF(K821=6,asetukset!$B$7-E821,"")))))</f>
        <v/>
      </c>
      <c r="R821" s="19" t="str">
        <f t="shared" si="11"/>
        <v/>
      </c>
      <c r="S821" s="19" t="str">
        <f t="shared" si="12"/>
        <v/>
      </c>
      <c r="T821" s="21" t="str">
        <f>IF(A821="","",IF(SUMIFS($M$2:M821,$I$2:I821,I821,$A$2:A821,A821)&lt;=asetukset!$B$2,"",SUMIFS($M$2:M821,$I$2:I821,I821,$A$2:A821,A821)-asetukset!$B$2))</f>
        <v/>
      </c>
    </row>
    <row r="822">
      <c r="A822" s="32"/>
      <c r="B822" s="26"/>
      <c r="C822" s="26"/>
      <c r="D822" s="15">
        <f t="shared" si="2"/>
        <v>0</v>
      </c>
      <c r="E822" s="15">
        <f t="shared" si="3"/>
        <v>0</v>
      </c>
      <c r="F822" s="15">
        <f t="shared" si="4"/>
        <v>0</v>
      </c>
      <c r="G822" s="15">
        <f t="shared" si="5"/>
        <v>0</v>
      </c>
      <c r="H822" s="18" t="str">
        <f t="shared" si="6"/>
        <v/>
      </c>
      <c r="I822" s="18" t="str">
        <f t="shared" si="7"/>
        <v/>
      </c>
      <c r="J822" s="18" t="str">
        <f t="shared" si="8"/>
        <v>-</v>
      </c>
      <c r="K822" s="27" t="str">
        <f t="shared" ref="K822:L822" si="832">IF(A822="","",WEEKDAY(B822,2))</f>
        <v/>
      </c>
      <c r="L822" s="27" t="str">
        <f t="shared" si="832"/>
        <v/>
      </c>
      <c r="M822" s="20">
        <f t="shared" si="10"/>
        <v>0</v>
      </c>
      <c r="N822" s="20">
        <f t="shared" si="14"/>
        <v>0</v>
      </c>
      <c r="O822" s="21" t="str">
        <f>IF(A822="","",IF(G822&gt;=asetukset!$B$3,G822-asetukset!$B$3,IF(AND(G822-E822&lt;=asetukset!$B$4,E822&gt;=asetukset!$B$3),1-E822,IF(AND(G822-E822&lt;=asetukset!$B$4,E822&lt;=asetukset!$B$3),asetukset!$B$6,0))))</f>
        <v/>
      </c>
      <c r="P822" s="20">
        <f>IF(F822&gt;D822,G822-asetukset!$B$5,IF(AND(D822=F822,E822&lt;=asetukset!$B$6),G822-E822,0))</f>
        <v>0</v>
      </c>
      <c r="Q822" s="19" t="str">
        <f>IF(and(K822=6,E822&gt;asetukset!$B$7),"", IF(and(K822&lt;&gt;6,L822=6,G822&lt;asetukset!$B$7),G822,IF(K822=6,asetukset!$B$7-E822,IF(K822=6,asetukset!$B$7-E822,IF(K822=6,asetukset!$B$7-E822,"")))))</f>
        <v/>
      </c>
      <c r="R822" s="19" t="str">
        <f t="shared" si="11"/>
        <v/>
      </c>
      <c r="S822" s="19" t="str">
        <f t="shared" si="12"/>
        <v/>
      </c>
      <c r="T822" s="21" t="str">
        <f>IF(A822="","",IF(SUMIFS($M$2:M822,$I$2:I822,I822,$A$2:A822,A822)&lt;=asetukset!$B$2,"",SUMIFS($M$2:M822,$I$2:I822,I822,$A$2:A822,A822)-asetukset!$B$2))</f>
        <v/>
      </c>
    </row>
    <row r="823">
      <c r="A823" s="32"/>
      <c r="B823" s="26"/>
      <c r="C823" s="26"/>
      <c r="D823" s="15">
        <f t="shared" si="2"/>
        <v>0</v>
      </c>
      <c r="E823" s="15">
        <f t="shared" si="3"/>
        <v>0</v>
      </c>
      <c r="F823" s="15">
        <f t="shared" si="4"/>
        <v>0</v>
      </c>
      <c r="G823" s="15">
        <f t="shared" si="5"/>
        <v>0</v>
      </c>
      <c r="H823" s="18" t="str">
        <f t="shared" si="6"/>
        <v/>
      </c>
      <c r="I823" s="18" t="str">
        <f t="shared" si="7"/>
        <v/>
      </c>
      <c r="J823" s="18" t="str">
        <f t="shared" si="8"/>
        <v>-</v>
      </c>
      <c r="K823" s="27" t="str">
        <f t="shared" ref="K823:L823" si="833">IF(A823="","",WEEKDAY(B823,2))</f>
        <v/>
      </c>
      <c r="L823" s="27" t="str">
        <f t="shared" si="833"/>
        <v/>
      </c>
      <c r="M823" s="20">
        <f t="shared" si="10"/>
        <v>0</v>
      </c>
      <c r="N823" s="20">
        <f t="shared" si="14"/>
        <v>0</v>
      </c>
      <c r="O823" s="21" t="str">
        <f>IF(A823="","",IF(G823&gt;=asetukset!$B$3,G823-asetukset!$B$3,IF(AND(G823-E823&lt;=asetukset!$B$4,E823&gt;=asetukset!$B$3),1-E823,IF(AND(G823-E823&lt;=asetukset!$B$4,E823&lt;=asetukset!$B$3),asetukset!$B$6,0))))</f>
        <v/>
      </c>
      <c r="P823" s="20">
        <f>IF(F823&gt;D823,G823-asetukset!$B$5,IF(AND(D823=F823,E823&lt;=asetukset!$B$6),G823-E823,0))</f>
        <v>0</v>
      </c>
      <c r="Q823" s="19" t="str">
        <f>IF(and(K823=6,E823&gt;asetukset!$B$7),"", IF(and(K823&lt;&gt;6,L823=6,G823&lt;asetukset!$B$7),G823,IF(K823=6,asetukset!$B$7-E823,IF(K823=6,asetukset!$B$7-E823,IF(K823=6,asetukset!$B$7-E823,"")))))</f>
        <v/>
      </c>
      <c r="R823" s="19" t="str">
        <f t="shared" si="11"/>
        <v/>
      </c>
      <c r="S823" s="19" t="str">
        <f t="shared" si="12"/>
        <v/>
      </c>
      <c r="T823" s="21" t="str">
        <f>IF(A823="","",IF(SUMIFS($M$2:M823,$I$2:I823,I823,$A$2:A823,A823)&lt;=asetukset!$B$2,"",SUMIFS($M$2:M823,$I$2:I823,I823,$A$2:A823,A823)-asetukset!$B$2))</f>
        <v/>
      </c>
    </row>
    <row r="824">
      <c r="A824" s="32"/>
      <c r="B824" s="26"/>
      <c r="C824" s="26"/>
      <c r="D824" s="15">
        <f t="shared" si="2"/>
        <v>0</v>
      </c>
      <c r="E824" s="15">
        <f t="shared" si="3"/>
        <v>0</v>
      </c>
      <c r="F824" s="15">
        <f t="shared" si="4"/>
        <v>0</v>
      </c>
      <c r="G824" s="15">
        <f t="shared" si="5"/>
        <v>0</v>
      </c>
      <c r="H824" s="18" t="str">
        <f t="shared" si="6"/>
        <v/>
      </c>
      <c r="I824" s="18" t="str">
        <f t="shared" si="7"/>
        <v/>
      </c>
      <c r="J824" s="18" t="str">
        <f t="shared" si="8"/>
        <v>-</v>
      </c>
      <c r="K824" s="27" t="str">
        <f t="shared" ref="K824:L824" si="834">IF(A824="","",WEEKDAY(B824,2))</f>
        <v/>
      </c>
      <c r="L824" s="27" t="str">
        <f t="shared" si="834"/>
        <v/>
      </c>
      <c r="M824" s="20">
        <f t="shared" si="10"/>
        <v>0</v>
      </c>
      <c r="N824" s="20">
        <f t="shared" si="14"/>
        <v>0</v>
      </c>
      <c r="O824" s="21" t="str">
        <f>IF(A824="","",IF(G824&gt;=asetukset!$B$3,G824-asetukset!$B$3,IF(AND(G824-E824&lt;=asetukset!$B$4,E824&gt;=asetukset!$B$3),1-E824,IF(AND(G824-E824&lt;=asetukset!$B$4,E824&lt;=asetukset!$B$3),asetukset!$B$6,0))))</f>
        <v/>
      </c>
      <c r="P824" s="20">
        <f>IF(F824&gt;D824,G824-asetukset!$B$5,IF(AND(D824=F824,E824&lt;=asetukset!$B$6),G824-E824,0))</f>
        <v>0</v>
      </c>
      <c r="Q824" s="19" t="str">
        <f>IF(and(K824=6,E824&gt;asetukset!$B$7),"", IF(and(K824&lt;&gt;6,L824=6,G824&lt;asetukset!$B$7),G824,IF(K824=6,asetukset!$B$7-E824,IF(K824=6,asetukset!$B$7-E824,IF(K824=6,asetukset!$B$7-E824,"")))))</f>
        <v/>
      </c>
      <c r="R824" s="19" t="str">
        <f t="shared" si="11"/>
        <v/>
      </c>
      <c r="S824" s="19" t="str">
        <f t="shared" si="12"/>
        <v/>
      </c>
      <c r="T824" s="21" t="str">
        <f>IF(A824="","",IF(SUMIFS($M$2:M824,$I$2:I824,I824,$A$2:A824,A824)&lt;=asetukset!$B$2,"",SUMIFS($M$2:M824,$I$2:I824,I824,$A$2:A824,A824)-asetukset!$B$2))</f>
        <v/>
      </c>
    </row>
    <row r="825">
      <c r="A825" s="32"/>
      <c r="B825" s="26"/>
      <c r="C825" s="26"/>
      <c r="D825" s="15">
        <f t="shared" si="2"/>
        <v>0</v>
      </c>
      <c r="E825" s="15">
        <f t="shared" si="3"/>
        <v>0</v>
      </c>
      <c r="F825" s="15">
        <f t="shared" si="4"/>
        <v>0</v>
      </c>
      <c r="G825" s="15">
        <f t="shared" si="5"/>
        <v>0</v>
      </c>
      <c r="H825" s="18" t="str">
        <f t="shared" si="6"/>
        <v/>
      </c>
      <c r="I825" s="18" t="str">
        <f t="shared" si="7"/>
        <v/>
      </c>
      <c r="J825" s="18" t="str">
        <f t="shared" si="8"/>
        <v>-</v>
      </c>
      <c r="K825" s="27" t="str">
        <f t="shared" ref="K825:L825" si="835">IF(A825="","",WEEKDAY(B825,2))</f>
        <v/>
      </c>
      <c r="L825" s="27" t="str">
        <f t="shared" si="835"/>
        <v/>
      </c>
      <c r="M825" s="20">
        <f t="shared" si="10"/>
        <v>0</v>
      </c>
      <c r="N825" s="20">
        <f t="shared" si="14"/>
        <v>0</v>
      </c>
      <c r="O825" s="21" t="str">
        <f>IF(A825="","",IF(G825&gt;=asetukset!$B$3,G825-asetukset!$B$3,IF(AND(G825-E825&lt;=asetukset!$B$4,E825&gt;=asetukset!$B$3),1-E825,IF(AND(G825-E825&lt;=asetukset!$B$4,E825&lt;=asetukset!$B$3),asetukset!$B$6,0))))</f>
        <v/>
      </c>
      <c r="P825" s="20">
        <f>IF(F825&gt;D825,G825-asetukset!$B$5,IF(AND(D825=F825,E825&lt;=asetukset!$B$6),G825-E825,0))</f>
        <v>0</v>
      </c>
      <c r="Q825" s="19" t="str">
        <f>IF(and(K825=6,E825&gt;asetukset!$B$7),"", IF(and(K825&lt;&gt;6,L825=6,G825&lt;asetukset!$B$7),G825,IF(K825=6,asetukset!$B$7-E825,IF(K825=6,asetukset!$B$7-E825,IF(K825=6,asetukset!$B$7-E825,"")))))</f>
        <v/>
      </c>
      <c r="R825" s="19" t="str">
        <f t="shared" si="11"/>
        <v/>
      </c>
      <c r="S825" s="19" t="str">
        <f t="shared" si="12"/>
        <v/>
      </c>
      <c r="T825" s="21" t="str">
        <f>IF(A825="","",IF(SUMIFS($M$2:M825,$I$2:I825,I825,$A$2:A825,A825)&lt;=asetukset!$B$2,"",SUMIFS($M$2:M825,$I$2:I825,I825,$A$2:A825,A825)-asetukset!$B$2))</f>
        <v/>
      </c>
    </row>
    <row r="826">
      <c r="A826" s="32"/>
      <c r="B826" s="26"/>
      <c r="C826" s="26"/>
      <c r="D826" s="15">
        <f t="shared" si="2"/>
        <v>0</v>
      </c>
      <c r="E826" s="15">
        <f t="shared" si="3"/>
        <v>0</v>
      </c>
      <c r="F826" s="15">
        <f t="shared" si="4"/>
        <v>0</v>
      </c>
      <c r="G826" s="15">
        <f t="shared" si="5"/>
        <v>0</v>
      </c>
      <c r="H826" s="18" t="str">
        <f t="shared" si="6"/>
        <v/>
      </c>
      <c r="I826" s="18" t="str">
        <f t="shared" si="7"/>
        <v/>
      </c>
      <c r="J826" s="18" t="str">
        <f t="shared" si="8"/>
        <v>-</v>
      </c>
      <c r="K826" s="27" t="str">
        <f t="shared" ref="K826:L826" si="836">IF(A826="","",WEEKDAY(B826,2))</f>
        <v/>
      </c>
      <c r="L826" s="27" t="str">
        <f t="shared" si="836"/>
        <v/>
      </c>
      <c r="M826" s="20">
        <f t="shared" si="10"/>
        <v>0</v>
      </c>
      <c r="N826" s="20">
        <f t="shared" si="14"/>
        <v>0</v>
      </c>
      <c r="O826" s="21" t="str">
        <f>IF(A826="","",IF(G826&gt;=asetukset!$B$3,G826-asetukset!$B$3,IF(AND(G826-E826&lt;=asetukset!$B$4,E826&gt;=asetukset!$B$3),1-E826,IF(AND(G826-E826&lt;=asetukset!$B$4,E826&lt;=asetukset!$B$3),asetukset!$B$6,0))))</f>
        <v/>
      </c>
      <c r="P826" s="20">
        <f>IF(F826&gt;D826,G826-asetukset!$B$5,IF(AND(D826=F826,E826&lt;=asetukset!$B$6),G826-E826,0))</f>
        <v>0</v>
      </c>
      <c r="Q826" s="19" t="str">
        <f>IF(and(K826=6,E826&gt;asetukset!$B$7),"", IF(and(K826&lt;&gt;6,L826=6,G826&lt;asetukset!$B$7),G826,IF(K826=6,asetukset!$B$7-E826,IF(K826=6,asetukset!$B$7-E826,IF(K826=6,asetukset!$B$7-E826,"")))))</f>
        <v/>
      </c>
      <c r="R826" s="19" t="str">
        <f t="shared" si="11"/>
        <v/>
      </c>
      <c r="S826" s="19" t="str">
        <f t="shared" si="12"/>
        <v/>
      </c>
      <c r="T826" s="21" t="str">
        <f>IF(A826="","",IF(SUMIFS($M$2:M826,$I$2:I826,I826,$A$2:A826,A826)&lt;=asetukset!$B$2,"",SUMIFS($M$2:M826,$I$2:I826,I826,$A$2:A826,A826)-asetukset!$B$2))</f>
        <v/>
      </c>
    </row>
    <row r="827">
      <c r="A827" s="32"/>
      <c r="B827" s="26"/>
      <c r="C827" s="26"/>
      <c r="D827" s="15">
        <f t="shared" si="2"/>
        <v>0</v>
      </c>
      <c r="E827" s="15">
        <f t="shared" si="3"/>
        <v>0</v>
      </c>
      <c r="F827" s="15">
        <f t="shared" si="4"/>
        <v>0</v>
      </c>
      <c r="G827" s="15">
        <f t="shared" si="5"/>
        <v>0</v>
      </c>
      <c r="H827" s="18" t="str">
        <f t="shared" si="6"/>
        <v/>
      </c>
      <c r="I827" s="18" t="str">
        <f t="shared" si="7"/>
        <v/>
      </c>
      <c r="J827" s="18" t="str">
        <f t="shared" si="8"/>
        <v>-</v>
      </c>
      <c r="K827" s="27" t="str">
        <f t="shared" ref="K827:L827" si="837">IF(A827="","",WEEKDAY(B827,2))</f>
        <v/>
      </c>
      <c r="L827" s="27" t="str">
        <f t="shared" si="837"/>
        <v/>
      </c>
      <c r="M827" s="20">
        <f t="shared" si="10"/>
        <v>0</v>
      </c>
      <c r="N827" s="20">
        <f t="shared" si="14"/>
        <v>0</v>
      </c>
      <c r="O827" s="21" t="str">
        <f>IF(A827="","",IF(G827&gt;=asetukset!$B$3,G827-asetukset!$B$3,IF(AND(G827-E827&lt;=asetukset!$B$4,E827&gt;=asetukset!$B$3),1-E827,IF(AND(G827-E827&lt;=asetukset!$B$4,E827&lt;=asetukset!$B$3),asetukset!$B$6,0))))</f>
        <v/>
      </c>
      <c r="P827" s="20">
        <f>IF(F827&gt;D827,G827-asetukset!$B$5,IF(AND(D827=F827,E827&lt;=asetukset!$B$6),G827-E827,0))</f>
        <v>0</v>
      </c>
      <c r="Q827" s="19" t="str">
        <f>IF(and(K827=6,E827&gt;asetukset!$B$7),"", IF(and(K827&lt;&gt;6,L827=6,G827&lt;asetukset!$B$7),G827,IF(K827=6,asetukset!$B$7-E827,IF(K827=6,asetukset!$B$7-E827,IF(K827=6,asetukset!$B$7-E827,"")))))</f>
        <v/>
      </c>
      <c r="R827" s="19" t="str">
        <f t="shared" si="11"/>
        <v/>
      </c>
      <c r="S827" s="19" t="str">
        <f t="shared" si="12"/>
        <v/>
      </c>
      <c r="T827" s="21" t="str">
        <f>IF(A827="","",IF(SUMIFS($M$2:M827,$I$2:I827,I827,$A$2:A827,A827)&lt;=asetukset!$B$2,"",SUMIFS($M$2:M827,$I$2:I827,I827,$A$2:A827,A827)-asetukset!$B$2))</f>
        <v/>
      </c>
    </row>
    <row r="828">
      <c r="A828" s="32"/>
      <c r="B828" s="26"/>
      <c r="C828" s="26"/>
      <c r="D828" s="15">
        <f t="shared" si="2"/>
        <v>0</v>
      </c>
      <c r="E828" s="15">
        <f t="shared" si="3"/>
        <v>0</v>
      </c>
      <c r="F828" s="15">
        <f t="shared" si="4"/>
        <v>0</v>
      </c>
      <c r="G828" s="15">
        <f t="shared" si="5"/>
        <v>0</v>
      </c>
      <c r="H828" s="18" t="str">
        <f t="shared" si="6"/>
        <v/>
      </c>
      <c r="I828" s="18" t="str">
        <f t="shared" si="7"/>
        <v/>
      </c>
      <c r="J828" s="18" t="str">
        <f t="shared" si="8"/>
        <v>-</v>
      </c>
      <c r="K828" s="27" t="str">
        <f t="shared" ref="K828:L828" si="838">IF(A828="","",WEEKDAY(B828,2))</f>
        <v/>
      </c>
      <c r="L828" s="27" t="str">
        <f t="shared" si="838"/>
        <v/>
      </c>
      <c r="M828" s="20">
        <f t="shared" si="10"/>
        <v>0</v>
      </c>
      <c r="N828" s="20">
        <f t="shared" si="14"/>
        <v>0</v>
      </c>
      <c r="O828" s="21" t="str">
        <f>IF(A828="","",IF(G828&gt;=asetukset!$B$3,G828-asetukset!$B$3,IF(AND(G828-E828&lt;=asetukset!$B$4,E828&gt;=asetukset!$B$3),1-E828,IF(AND(G828-E828&lt;=asetukset!$B$4,E828&lt;=asetukset!$B$3),asetukset!$B$6,0))))</f>
        <v/>
      </c>
      <c r="P828" s="20">
        <f>IF(F828&gt;D828,G828-asetukset!$B$5,IF(AND(D828=F828,E828&lt;=asetukset!$B$6),G828-E828,0))</f>
        <v>0</v>
      </c>
      <c r="Q828" s="19" t="str">
        <f>IF(and(K828=6,E828&gt;asetukset!$B$7),"", IF(and(K828&lt;&gt;6,L828=6,G828&lt;asetukset!$B$7),G828,IF(K828=6,asetukset!$B$7-E828,IF(K828=6,asetukset!$B$7-E828,IF(K828=6,asetukset!$B$7-E828,"")))))</f>
        <v/>
      </c>
      <c r="R828" s="19" t="str">
        <f t="shared" si="11"/>
        <v/>
      </c>
      <c r="S828" s="19" t="str">
        <f t="shared" si="12"/>
        <v/>
      </c>
      <c r="T828" s="21" t="str">
        <f>IF(A828="","",IF(SUMIFS($M$2:M828,$I$2:I828,I828,$A$2:A828,A828)&lt;=asetukset!$B$2,"",SUMIFS($M$2:M828,$I$2:I828,I828,$A$2:A828,A828)-asetukset!$B$2))</f>
        <v/>
      </c>
    </row>
    <row r="829">
      <c r="A829" s="32"/>
      <c r="B829" s="26"/>
      <c r="C829" s="26"/>
      <c r="D829" s="15">
        <f t="shared" si="2"/>
        <v>0</v>
      </c>
      <c r="E829" s="15">
        <f t="shared" si="3"/>
        <v>0</v>
      </c>
      <c r="F829" s="15">
        <f t="shared" si="4"/>
        <v>0</v>
      </c>
      <c r="G829" s="15">
        <f t="shared" si="5"/>
        <v>0</v>
      </c>
      <c r="H829" s="18" t="str">
        <f t="shared" si="6"/>
        <v/>
      </c>
      <c r="I829" s="18" t="str">
        <f t="shared" si="7"/>
        <v/>
      </c>
      <c r="J829" s="18" t="str">
        <f t="shared" si="8"/>
        <v>-</v>
      </c>
      <c r="K829" s="27" t="str">
        <f t="shared" ref="K829:L829" si="839">IF(A829="","",WEEKDAY(B829,2))</f>
        <v/>
      </c>
      <c r="L829" s="27" t="str">
        <f t="shared" si="839"/>
        <v/>
      </c>
      <c r="M829" s="20">
        <f t="shared" si="10"/>
        <v>0</v>
      </c>
      <c r="N829" s="20">
        <f t="shared" si="14"/>
        <v>0</v>
      </c>
      <c r="O829" s="21" t="str">
        <f>IF(A829="","",IF(G829&gt;=asetukset!$B$3,G829-asetukset!$B$3,IF(AND(G829-E829&lt;=asetukset!$B$4,E829&gt;=asetukset!$B$3),1-E829,IF(AND(G829-E829&lt;=asetukset!$B$4,E829&lt;=asetukset!$B$3),asetukset!$B$6,0))))</f>
        <v/>
      </c>
      <c r="P829" s="20">
        <f>IF(F829&gt;D829,G829-asetukset!$B$5,IF(AND(D829=F829,E829&lt;=asetukset!$B$6),G829-E829,0))</f>
        <v>0</v>
      </c>
      <c r="Q829" s="19" t="str">
        <f>IF(and(K829=6,E829&gt;asetukset!$B$7),"", IF(and(K829&lt;&gt;6,L829=6,G829&lt;asetukset!$B$7),G829,IF(K829=6,asetukset!$B$7-E829,IF(K829=6,asetukset!$B$7-E829,IF(K829=6,asetukset!$B$7-E829,"")))))</f>
        <v/>
      </c>
      <c r="R829" s="19" t="str">
        <f t="shared" si="11"/>
        <v/>
      </c>
      <c r="S829" s="19" t="str">
        <f t="shared" si="12"/>
        <v/>
      </c>
      <c r="T829" s="21" t="str">
        <f>IF(A829="","",IF(SUMIFS($M$2:M829,$I$2:I829,I829,$A$2:A829,A829)&lt;=asetukset!$B$2,"",SUMIFS($M$2:M829,$I$2:I829,I829,$A$2:A829,A829)-asetukset!$B$2))</f>
        <v/>
      </c>
    </row>
    <row r="830">
      <c r="A830" s="32"/>
      <c r="B830" s="26"/>
      <c r="C830" s="26"/>
      <c r="D830" s="15">
        <f t="shared" si="2"/>
        <v>0</v>
      </c>
      <c r="E830" s="15">
        <f t="shared" si="3"/>
        <v>0</v>
      </c>
      <c r="F830" s="15">
        <f t="shared" si="4"/>
        <v>0</v>
      </c>
      <c r="G830" s="15">
        <f t="shared" si="5"/>
        <v>0</v>
      </c>
      <c r="H830" s="18" t="str">
        <f t="shared" si="6"/>
        <v/>
      </c>
      <c r="I830" s="18" t="str">
        <f t="shared" si="7"/>
        <v/>
      </c>
      <c r="J830" s="18" t="str">
        <f t="shared" si="8"/>
        <v>-</v>
      </c>
      <c r="K830" s="27" t="str">
        <f t="shared" ref="K830:L830" si="840">IF(A830="","",WEEKDAY(B830,2))</f>
        <v/>
      </c>
      <c r="L830" s="27" t="str">
        <f t="shared" si="840"/>
        <v/>
      </c>
      <c r="M830" s="20">
        <f t="shared" si="10"/>
        <v>0</v>
      </c>
      <c r="N830" s="20">
        <f t="shared" si="14"/>
        <v>0</v>
      </c>
      <c r="O830" s="21" t="str">
        <f>IF(A830="","",IF(G830&gt;=asetukset!$B$3,G830-asetukset!$B$3,IF(AND(G830-E830&lt;=asetukset!$B$4,E830&gt;=asetukset!$B$3),1-E830,IF(AND(G830-E830&lt;=asetukset!$B$4,E830&lt;=asetukset!$B$3),asetukset!$B$6,0))))</f>
        <v/>
      </c>
      <c r="P830" s="20">
        <f>IF(F830&gt;D830,G830-asetukset!$B$5,IF(AND(D830=F830,E830&lt;=asetukset!$B$6),G830-E830,0))</f>
        <v>0</v>
      </c>
      <c r="Q830" s="19" t="str">
        <f>IF(and(K830=6,E830&gt;asetukset!$B$7),"", IF(and(K830&lt;&gt;6,L830=6,G830&lt;asetukset!$B$7),G830,IF(K830=6,asetukset!$B$7-E830,IF(K830=6,asetukset!$B$7-E830,IF(K830=6,asetukset!$B$7-E830,"")))))</f>
        <v/>
      </c>
      <c r="R830" s="19" t="str">
        <f t="shared" si="11"/>
        <v/>
      </c>
      <c r="S830" s="19" t="str">
        <f t="shared" si="12"/>
        <v/>
      </c>
      <c r="T830" s="21" t="str">
        <f>IF(A830="","",IF(SUMIFS($M$2:M830,$I$2:I830,I830,$A$2:A830,A830)&lt;=asetukset!$B$2,"",SUMIFS($M$2:M830,$I$2:I830,I830,$A$2:A830,A830)-asetukset!$B$2))</f>
        <v/>
      </c>
    </row>
    <row r="831">
      <c r="A831" s="32"/>
      <c r="B831" s="26"/>
      <c r="C831" s="26"/>
      <c r="D831" s="15">
        <f t="shared" si="2"/>
        <v>0</v>
      </c>
      <c r="E831" s="15">
        <f t="shared" si="3"/>
        <v>0</v>
      </c>
      <c r="F831" s="15">
        <f t="shared" si="4"/>
        <v>0</v>
      </c>
      <c r="G831" s="15">
        <f t="shared" si="5"/>
        <v>0</v>
      </c>
      <c r="H831" s="18" t="str">
        <f t="shared" si="6"/>
        <v/>
      </c>
      <c r="I831" s="18" t="str">
        <f t="shared" si="7"/>
        <v/>
      </c>
      <c r="J831" s="18" t="str">
        <f t="shared" si="8"/>
        <v>-</v>
      </c>
      <c r="K831" s="27" t="str">
        <f t="shared" ref="K831:L831" si="841">IF(A831="","",WEEKDAY(B831,2))</f>
        <v/>
      </c>
      <c r="L831" s="27" t="str">
        <f t="shared" si="841"/>
        <v/>
      </c>
      <c r="M831" s="20">
        <f t="shared" si="10"/>
        <v>0</v>
      </c>
      <c r="N831" s="20">
        <f t="shared" si="14"/>
        <v>0</v>
      </c>
      <c r="O831" s="21" t="str">
        <f>IF(A831="","",IF(G831&gt;=asetukset!$B$3,G831-asetukset!$B$3,IF(AND(G831-E831&lt;=asetukset!$B$4,E831&gt;=asetukset!$B$3),1-E831,IF(AND(G831-E831&lt;=asetukset!$B$4,E831&lt;=asetukset!$B$3),asetukset!$B$6,0))))</f>
        <v/>
      </c>
      <c r="P831" s="20">
        <f>IF(F831&gt;D831,G831-asetukset!$B$5,IF(AND(D831=F831,E831&lt;=asetukset!$B$6),G831-E831,0))</f>
        <v>0</v>
      </c>
      <c r="Q831" s="19" t="str">
        <f>IF(and(K831=6,E831&gt;asetukset!$B$7),"", IF(and(K831&lt;&gt;6,L831=6,G831&lt;asetukset!$B$7),G831,IF(K831=6,asetukset!$B$7-E831,IF(K831=6,asetukset!$B$7-E831,IF(K831=6,asetukset!$B$7-E831,"")))))</f>
        <v/>
      </c>
      <c r="R831" s="19" t="str">
        <f t="shared" si="11"/>
        <v/>
      </c>
      <c r="S831" s="19" t="str">
        <f t="shared" si="12"/>
        <v/>
      </c>
      <c r="T831" s="21" t="str">
        <f>IF(A831="","",IF(SUMIFS($M$2:M831,$I$2:I831,I831,$A$2:A831,A831)&lt;=asetukset!$B$2,"",SUMIFS($M$2:M831,$I$2:I831,I831,$A$2:A831,A831)-asetukset!$B$2))</f>
        <v/>
      </c>
    </row>
    <row r="832">
      <c r="A832" s="32"/>
      <c r="B832" s="26"/>
      <c r="C832" s="26"/>
      <c r="D832" s="15">
        <f t="shared" si="2"/>
        <v>0</v>
      </c>
      <c r="E832" s="15">
        <f t="shared" si="3"/>
        <v>0</v>
      </c>
      <c r="F832" s="15">
        <f t="shared" si="4"/>
        <v>0</v>
      </c>
      <c r="G832" s="15">
        <f t="shared" si="5"/>
        <v>0</v>
      </c>
      <c r="H832" s="18" t="str">
        <f t="shared" si="6"/>
        <v/>
      </c>
      <c r="I832" s="18" t="str">
        <f t="shared" si="7"/>
        <v/>
      </c>
      <c r="J832" s="18" t="str">
        <f t="shared" si="8"/>
        <v>-</v>
      </c>
      <c r="K832" s="27" t="str">
        <f t="shared" ref="K832:L832" si="842">IF(A832="","",WEEKDAY(B832,2))</f>
        <v/>
      </c>
      <c r="L832" s="27" t="str">
        <f t="shared" si="842"/>
        <v/>
      </c>
      <c r="M832" s="20">
        <f t="shared" si="10"/>
        <v>0</v>
      </c>
      <c r="N832" s="20">
        <f t="shared" si="14"/>
        <v>0</v>
      </c>
      <c r="O832" s="21" t="str">
        <f>IF(A832="","",IF(G832&gt;=asetukset!$B$3,G832-asetukset!$B$3,IF(AND(G832-E832&lt;=asetukset!$B$4,E832&gt;=asetukset!$B$3),1-E832,IF(AND(G832-E832&lt;=asetukset!$B$4,E832&lt;=asetukset!$B$3),asetukset!$B$6,0))))</f>
        <v/>
      </c>
      <c r="P832" s="20">
        <f>IF(F832&gt;D832,G832-asetukset!$B$5,IF(AND(D832=F832,E832&lt;=asetukset!$B$6),G832-E832,0))</f>
        <v>0</v>
      </c>
      <c r="Q832" s="19" t="str">
        <f>IF(and(K832=6,E832&gt;asetukset!$B$7),"", IF(and(K832&lt;&gt;6,L832=6,G832&lt;asetukset!$B$7),G832,IF(K832=6,asetukset!$B$7-E832,IF(K832=6,asetukset!$B$7-E832,IF(K832=6,asetukset!$B$7-E832,"")))))</f>
        <v/>
      </c>
      <c r="R832" s="19" t="str">
        <f t="shared" si="11"/>
        <v/>
      </c>
      <c r="S832" s="19" t="str">
        <f t="shared" si="12"/>
        <v/>
      </c>
      <c r="T832" s="21" t="str">
        <f>IF(A832="","",IF(SUMIFS($M$2:M832,$I$2:I832,I832,$A$2:A832,A832)&lt;=asetukset!$B$2,"",SUMIFS($M$2:M832,$I$2:I832,I832,$A$2:A832,A832)-asetukset!$B$2))</f>
        <v/>
      </c>
    </row>
    <row r="833">
      <c r="A833" s="32"/>
      <c r="B833" s="26"/>
      <c r="C833" s="26"/>
      <c r="D833" s="15">
        <f t="shared" si="2"/>
        <v>0</v>
      </c>
      <c r="E833" s="15">
        <f t="shared" si="3"/>
        <v>0</v>
      </c>
      <c r="F833" s="15">
        <f t="shared" si="4"/>
        <v>0</v>
      </c>
      <c r="G833" s="15">
        <f t="shared" si="5"/>
        <v>0</v>
      </c>
      <c r="H833" s="18" t="str">
        <f t="shared" si="6"/>
        <v/>
      </c>
      <c r="I833" s="18" t="str">
        <f t="shared" si="7"/>
        <v/>
      </c>
      <c r="J833" s="18" t="str">
        <f t="shared" si="8"/>
        <v>-</v>
      </c>
      <c r="K833" s="27" t="str">
        <f t="shared" ref="K833:L833" si="843">IF(A833="","",WEEKDAY(B833,2))</f>
        <v/>
      </c>
      <c r="L833" s="27" t="str">
        <f t="shared" si="843"/>
        <v/>
      </c>
      <c r="M833" s="20">
        <f t="shared" si="10"/>
        <v>0</v>
      </c>
      <c r="N833" s="20">
        <f t="shared" si="14"/>
        <v>0</v>
      </c>
      <c r="O833" s="21" t="str">
        <f>IF(A833="","",IF(G833&gt;=asetukset!$B$3,G833-asetukset!$B$3,IF(AND(G833-E833&lt;=asetukset!$B$4,E833&gt;=asetukset!$B$3),1-E833,IF(AND(G833-E833&lt;=asetukset!$B$4,E833&lt;=asetukset!$B$3),asetukset!$B$6,0))))</f>
        <v/>
      </c>
      <c r="P833" s="20">
        <f>IF(F833&gt;D833,G833-asetukset!$B$5,IF(AND(D833=F833,E833&lt;=asetukset!$B$6),G833-E833,0))</f>
        <v>0</v>
      </c>
      <c r="Q833" s="19" t="str">
        <f>IF(and(K833=6,E833&gt;asetukset!$B$7),"", IF(and(K833&lt;&gt;6,L833=6,G833&lt;asetukset!$B$7),G833,IF(K833=6,asetukset!$B$7-E833,IF(K833=6,asetukset!$B$7-E833,IF(K833=6,asetukset!$B$7-E833,"")))))</f>
        <v/>
      </c>
      <c r="R833" s="19" t="str">
        <f t="shared" si="11"/>
        <v/>
      </c>
      <c r="S833" s="19" t="str">
        <f t="shared" si="12"/>
        <v/>
      </c>
      <c r="T833" s="21" t="str">
        <f>IF(A833="","",IF(SUMIFS($M$2:M833,$I$2:I833,I833,$A$2:A833,A833)&lt;=asetukset!$B$2,"",SUMIFS($M$2:M833,$I$2:I833,I833,$A$2:A833,A833)-asetukset!$B$2))</f>
        <v/>
      </c>
    </row>
    <row r="834">
      <c r="A834" s="32"/>
      <c r="B834" s="26"/>
      <c r="C834" s="26"/>
      <c r="D834" s="15">
        <f t="shared" si="2"/>
        <v>0</v>
      </c>
      <c r="E834" s="15">
        <f t="shared" si="3"/>
        <v>0</v>
      </c>
      <c r="F834" s="15">
        <f t="shared" si="4"/>
        <v>0</v>
      </c>
      <c r="G834" s="15">
        <f t="shared" si="5"/>
        <v>0</v>
      </c>
      <c r="H834" s="18" t="str">
        <f t="shared" si="6"/>
        <v/>
      </c>
      <c r="I834" s="18" t="str">
        <f t="shared" si="7"/>
        <v/>
      </c>
      <c r="J834" s="18" t="str">
        <f t="shared" si="8"/>
        <v>-</v>
      </c>
      <c r="K834" s="27" t="str">
        <f t="shared" ref="K834:L834" si="844">IF(A834="","",WEEKDAY(B834,2))</f>
        <v/>
      </c>
      <c r="L834" s="27" t="str">
        <f t="shared" si="844"/>
        <v/>
      </c>
      <c r="M834" s="20">
        <f t="shared" si="10"/>
        <v>0</v>
      </c>
      <c r="N834" s="20">
        <f t="shared" si="14"/>
        <v>0</v>
      </c>
      <c r="O834" s="21" t="str">
        <f>IF(A834="","",IF(G834&gt;=asetukset!$B$3,G834-asetukset!$B$3,IF(AND(G834-E834&lt;=asetukset!$B$4,E834&gt;=asetukset!$B$3),1-E834,IF(AND(G834-E834&lt;=asetukset!$B$4,E834&lt;=asetukset!$B$3),asetukset!$B$6,0))))</f>
        <v/>
      </c>
      <c r="P834" s="20">
        <f>IF(F834&gt;D834,G834-asetukset!$B$5,IF(AND(D834=F834,E834&lt;=asetukset!$B$6),G834-E834,0))</f>
        <v>0</v>
      </c>
      <c r="Q834" s="19" t="str">
        <f>IF(and(K834=6,E834&gt;asetukset!$B$7),"", IF(and(K834&lt;&gt;6,L834=6,G834&lt;asetukset!$B$7),G834,IF(K834=6,asetukset!$B$7-E834,IF(K834=6,asetukset!$B$7-E834,IF(K834=6,asetukset!$B$7-E834,"")))))</f>
        <v/>
      </c>
      <c r="R834" s="19" t="str">
        <f t="shared" si="11"/>
        <v/>
      </c>
      <c r="S834" s="19" t="str">
        <f t="shared" si="12"/>
        <v/>
      </c>
      <c r="T834" s="21" t="str">
        <f>IF(A834="","",IF(SUMIFS($M$2:M834,$I$2:I834,I834,$A$2:A834,A834)&lt;=asetukset!$B$2,"",SUMIFS($M$2:M834,$I$2:I834,I834,$A$2:A834,A834)-asetukset!$B$2))</f>
        <v/>
      </c>
    </row>
    <row r="835">
      <c r="A835" s="32"/>
      <c r="B835" s="26"/>
      <c r="C835" s="26"/>
      <c r="D835" s="15">
        <f t="shared" si="2"/>
        <v>0</v>
      </c>
      <c r="E835" s="15">
        <f t="shared" si="3"/>
        <v>0</v>
      </c>
      <c r="F835" s="15">
        <f t="shared" si="4"/>
        <v>0</v>
      </c>
      <c r="G835" s="15">
        <f t="shared" si="5"/>
        <v>0</v>
      </c>
      <c r="H835" s="18" t="str">
        <f t="shared" si="6"/>
        <v/>
      </c>
      <c r="I835" s="18" t="str">
        <f t="shared" si="7"/>
        <v/>
      </c>
      <c r="J835" s="18" t="str">
        <f t="shared" si="8"/>
        <v>-</v>
      </c>
      <c r="K835" s="27" t="str">
        <f t="shared" ref="K835:L835" si="845">IF(A835="","",WEEKDAY(B835,2))</f>
        <v/>
      </c>
      <c r="L835" s="27" t="str">
        <f t="shared" si="845"/>
        <v/>
      </c>
      <c r="M835" s="20">
        <f t="shared" si="10"/>
        <v>0</v>
      </c>
      <c r="N835" s="20">
        <f t="shared" si="14"/>
        <v>0</v>
      </c>
      <c r="O835" s="21" t="str">
        <f>IF(A835="","",IF(G835&gt;=asetukset!$B$3,G835-asetukset!$B$3,IF(AND(G835-E835&lt;=asetukset!$B$4,E835&gt;=asetukset!$B$3),1-E835,IF(AND(G835-E835&lt;=asetukset!$B$4,E835&lt;=asetukset!$B$3),asetukset!$B$6,0))))</f>
        <v/>
      </c>
      <c r="P835" s="20">
        <f>IF(F835&gt;D835,G835-asetukset!$B$5,IF(AND(D835=F835,E835&lt;=asetukset!$B$6),G835-E835,0))</f>
        <v>0</v>
      </c>
      <c r="Q835" s="19" t="str">
        <f>IF(and(K835=6,E835&gt;asetukset!$B$7),"", IF(and(K835&lt;&gt;6,L835=6,G835&lt;asetukset!$B$7),G835,IF(K835=6,asetukset!$B$7-E835,IF(K835=6,asetukset!$B$7-E835,IF(K835=6,asetukset!$B$7-E835,"")))))</f>
        <v/>
      </c>
      <c r="R835" s="19" t="str">
        <f t="shared" si="11"/>
        <v/>
      </c>
      <c r="S835" s="19" t="str">
        <f t="shared" si="12"/>
        <v/>
      </c>
      <c r="T835" s="21" t="str">
        <f>IF(A835="","",IF(SUMIFS($M$2:M835,$I$2:I835,I835,$A$2:A835,A835)&lt;=asetukset!$B$2,"",SUMIFS($M$2:M835,$I$2:I835,I835,$A$2:A835,A835)-asetukset!$B$2))</f>
        <v/>
      </c>
    </row>
    <row r="836">
      <c r="A836" s="32"/>
      <c r="B836" s="26"/>
      <c r="C836" s="26"/>
      <c r="D836" s="15">
        <f t="shared" si="2"/>
        <v>0</v>
      </c>
      <c r="E836" s="15">
        <f t="shared" si="3"/>
        <v>0</v>
      </c>
      <c r="F836" s="15">
        <f t="shared" si="4"/>
        <v>0</v>
      </c>
      <c r="G836" s="15">
        <f t="shared" si="5"/>
        <v>0</v>
      </c>
      <c r="H836" s="18" t="str">
        <f t="shared" si="6"/>
        <v/>
      </c>
      <c r="I836" s="18" t="str">
        <f t="shared" si="7"/>
        <v/>
      </c>
      <c r="J836" s="18" t="str">
        <f t="shared" si="8"/>
        <v>-</v>
      </c>
      <c r="K836" s="27" t="str">
        <f t="shared" ref="K836:L836" si="846">IF(A836="","",WEEKDAY(B836,2))</f>
        <v/>
      </c>
      <c r="L836" s="27" t="str">
        <f t="shared" si="846"/>
        <v/>
      </c>
      <c r="M836" s="20">
        <f t="shared" si="10"/>
        <v>0</v>
      </c>
      <c r="N836" s="20">
        <f t="shared" si="14"/>
        <v>0</v>
      </c>
      <c r="O836" s="21" t="str">
        <f>IF(A836="","",IF(G836&gt;=asetukset!$B$3,G836-asetukset!$B$3,IF(AND(G836-E836&lt;=asetukset!$B$4,E836&gt;=asetukset!$B$3),1-E836,IF(AND(G836-E836&lt;=asetukset!$B$4,E836&lt;=asetukset!$B$3),asetukset!$B$6,0))))</f>
        <v/>
      </c>
      <c r="P836" s="20">
        <f>IF(F836&gt;D836,G836-asetukset!$B$5,IF(AND(D836=F836,E836&lt;=asetukset!$B$6),G836-E836,0))</f>
        <v>0</v>
      </c>
      <c r="Q836" s="19" t="str">
        <f>IF(and(K836=6,E836&gt;asetukset!$B$7),"", IF(and(K836&lt;&gt;6,L836=6,G836&lt;asetukset!$B$7),G836,IF(K836=6,asetukset!$B$7-E836,IF(K836=6,asetukset!$B$7-E836,IF(K836=6,asetukset!$B$7-E836,"")))))</f>
        <v/>
      </c>
      <c r="R836" s="19" t="str">
        <f t="shared" si="11"/>
        <v/>
      </c>
      <c r="S836" s="19" t="str">
        <f t="shared" si="12"/>
        <v/>
      </c>
      <c r="T836" s="21" t="str">
        <f>IF(A836="","",IF(SUMIFS($M$2:M836,$I$2:I836,I836,$A$2:A836,A836)&lt;=asetukset!$B$2,"",SUMIFS($M$2:M836,$I$2:I836,I836,$A$2:A836,A836)-asetukset!$B$2))</f>
        <v/>
      </c>
    </row>
    <row r="837">
      <c r="A837" s="32"/>
      <c r="B837" s="26"/>
      <c r="C837" s="26"/>
      <c r="D837" s="15">
        <f t="shared" si="2"/>
        <v>0</v>
      </c>
      <c r="E837" s="15">
        <f t="shared" si="3"/>
        <v>0</v>
      </c>
      <c r="F837" s="15">
        <f t="shared" si="4"/>
        <v>0</v>
      </c>
      <c r="G837" s="15">
        <f t="shared" si="5"/>
        <v>0</v>
      </c>
      <c r="H837" s="18" t="str">
        <f t="shared" si="6"/>
        <v/>
      </c>
      <c r="I837" s="18" t="str">
        <f t="shared" si="7"/>
        <v/>
      </c>
      <c r="J837" s="18" t="str">
        <f t="shared" si="8"/>
        <v>-</v>
      </c>
      <c r="K837" s="27" t="str">
        <f t="shared" ref="K837:L837" si="847">IF(A837="","",WEEKDAY(B837,2))</f>
        <v/>
      </c>
      <c r="L837" s="27" t="str">
        <f t="shared" si="847"/>
        <v/>
      </c>
      <c r="M837" s="20">
        <f t="shared" si="10"/>
        <v>0</v>
      </c>
      <c r="N837" s="20">
        <f t="shared" si="14"/>
        <v>0</v>
      </c>
      <c r="O837" s="21" t="str">
        <f>IF(A837="","",IF(G837&gt;=asetukset!$B$3,G837-asetukset!$B$3,IF(AND(G837-E837&lt;=asetukset!$B$4,E837&gt;=asetukset!$B$3),1-E837,IF(AND(G837-E837&lt;=asetukset!$B$4,E837&lt;=asetukset!$B$3),asetukset!$B$6,0))))</f>
        <v/>
      </c>
      <c r="P837" s="20">
        <f>IF(F837&gt;D837,G837-asetukset!$B$5,IF(AND(D837=F837,E837&lt;=asetukset!$B$6),G837-E837,0))</f>
        <v>0</v>
      </c>
      <c r="Q837" s="19" t="str">
        <f>IF(and(K837=6,E837&gt;asetukset!$B$7),"", IF(and(K837&lt;&gt;6,L837=6,G837&lt;asetukset!$B$7),G837,IF(K837=6,asetukset!$B$7-E837,IF(K837=6,asetukset!$B$7-E837,IF(K837=6,asetukset!$B$7-E837,"")))))</f>
        <v/>
      </c>
      <c r="R837" s="19" t="str">
        <f t="shared" si="11"/>
        <v/>
      </c>
      <c r="S837" s="19" t="str">
        <f t="shared" si="12"/>
        <v/>
      </c>
      <c r="T837" s="21" t="str">
        <f>IF(A837="","",IF(SUMIFS($M$2:M837,$I$2:I837,I837,$A$2:A837,A837)&lt;=asetukset!$B$2,"",SUMIFS($M$2:M837,$I$2:I837,I837,$A$2:A837,A837)-asetukset!$B$2))</f>
        <v/>
      </c>
    </row>
    <row r="838">
      <c r="A838" s="32"/>
      <c r="B838" s="26"/>
      <c r="C838" s="26"/>
      <c r="D838" s="15">
        <f t="shared" si="2"/>
        <v>0</v>
      </c>
      <c r="E838" s="15">
        <f t="shared" si="3"/>
        <v>0</v>
      </c>
      <c r="F838" s="15">
        <f t="shared" si="4"/>
        <v>0</v>
      </c>
      <c r="G838" s="15">
        <f t="shared" si="5"/>
        <v>0</v>
      </c>
      <c r="H838" s="18" t="str">
        <f t="shared" si="6"/>
        <v/>
      </c>
      <c r="I838" s="18" t="str">
        <f t="shared" si="7"/>
        <v/>
      </c>
      <c r="J838" s="18" t="str">
        <f t="shared" si="8"/>
        <v>-</v>
      </c>
      <c r="K838" s="27" t="str">
        <f t="shared" ref="K838:L838" si="848">IF(A838="","",WEEKDAY(B838,2))</f>
        <v/>
      </c>
      <c r="L838" s="27" t="str">
        <f t="shared" si="848"/>
        <v/>
      </c>
      <c r="M838" s="20">
        <f t="shared" si="10"/>
        <v>0</v>
      </c>
      <c r="N838" s="20">
        <f t="shared" si="14"/>
        <v>0</v>
      </c>
      <c r="O838" s="21" t="str">
        <f>IF(A838="","",IF(G838&gt;=asetukset!$B$3,G838-asetukset!$B$3,IF(AND(G838-E838&lt;=asetukset!$B$4,E838&gt;=asetukset!$B$3),1-E838,IF(AND(G838-E838&lt;=asetukset!$B$4,E838&lt;=asetukset!$B$3),asetukset!$B$6,0))))</f>
        <v/>
      </c>
      <c r="P838" s="20">
        <f>IF(F838&gt;D838,G838-asetukset!$B$5,IF(AND(D838=F838,E838&lt;=asetukset!$B$6),G838-E838,0))</f>
        <v>0</v>
      </c>
      <c r="Q838" s="19" t="str">
        <f>IF(and(K838=6,E838&gt;asetukset!$B$7),"", IF(and(K838&lt;&gt;6,L838=6,G838&lt;asetukset!$B$7),G838,IF(K838=6,asetukset!$B$7-E838,IF(K838=6,asetukset!$B$7-E838,IF(K838=6,asetukset!$B$7-E838,"")))))</f>
        <v/>
      </c>
      <c r="R838" s="19" t="str">
        <f t="shared" si="11"/>
        <v/>
      </c>
      <c r="S838" s="19" t="str">
        <f t="shared" si="12"/>
        <v/>
      </c>
      <c r="T838" s="21" t="str">
        <f>IF(A838="","",IF(SUMIFS($M$2:M838,$I$2:I838,I838,$A$2:A838,A838)&lt;=asetukset!$B$2,"",SUMIFS($M$2:M838,$I$2:I838,I838,$A$2:A838,A838)-asetukset!$B$2))</f>
        <v/>
      </c>
    </row>
    <row r="839">
      <c r="A839" s="32"/>
      <c r="B839" s="26"/>
      <c r="C839" s="26"/>
      <c r="D839" s="15">
        <f t="shared" si="2"/>
        <v>0</v>
      </c>
      <c r="E839" s="15">
        <f t="shared" si="3"/>
        <v>0</v>
      </c>
      <c r="F839" s="15">
        <f t="shared" si="4"/>
        <v>0</v>
      </c>
      <c r="G839" s="15">
        <f t="shared" si="5"/>
        <v>0</v>
      </c>
      <c r="H839" s="18" t="str">
        <f t="shared" si="6"/>
        <v/>
      </c>
      <c r="I839" s="18" t="str">
        <f t="shared" si="7"/>
        <v/>
      </c>
      <c r="J839" s="18" t="str">
        <f t="shared" si="8"/>
        <v>-</v>
      </c>
      <c r="K839" s="27" t="str">
        <f t="shared" ref="K839:L839" si="849">IF(A839="","",WEEKDAY(B839,2))</f>
        <v/>
      </c>
      <c r="L839" s="27" t="str">
        <f t="shared" si="849"/>
        <v/>
      </c>
      <c r="M839" s="20">
        <f t="shared" si="10"/>
        <v>0</v>
      </c>
      <c r="N839" s="20">
        <f t="shared" si="14"/>
        <v>0</v>
      </c>
      <c r="O839" s="21" t="str">
        <f>IF(A839="","",IF(G839&gt;=asetukset!$B$3,G839-asetukset!$B$3,IF(AND(G839-E839&lt;=asetukset!$B$4,E839&gt;=asetukset!$B$3),1-E839,IF(AND(G839-E839&lt;=asetukset!$B$4,E839&lt;=asetukset!$B$3),asetukset!$B$6,0))))</f>
        <v/>
      </c>
      <c r="P839" s="20">
        <f>IF(F839&gt;D839,G839-asetukset!$B$5,IF(AND(D839=F839,E839&lt;=asetukset!$B$6),G839-E839,0))</f>
        <v>0</v>
      </c>
      <c r="Q839" s="19" t="str">
        <f>IF(and(K839=6,E839&gt;asetukset!$B$7),"", IF(and(K839&lt;&gt;6,L839=6,G839&lt;asetukset!$B$7),G839,IF(K839=6,asetukset!$B$7-E839,IF(K839=6,asetukset!$B$7-E839,IF(K839=6,asetukset!$B$7-E839,"")))))</f>
        <v/>
      </c>
      <c r="R839" s="19" t="str">
        <f t="shared" si="11"/>
        <v/>
      </c>
      <c r="S839" s="19" t="str">
        <f t="shared" si="12"/>
        <v/>
      </c>
      <c r="T839" s="21" t="str">
        <f>IF(A839="","",IF(SUMIFS($M$2:M839,$I$2:I839,I839,$A$2:A839,A839)&lt;=asetukset!$B$2,"",SUMIFS($M$2:M839,$I$2:I839,I839,$A$2:A839,A839)-asetukset!$B$2))</f>
        <v/>
      </c>
    </row>
    <row r="840">
      <c r="A840" s="32"/>
      <c r="B840" s="26"/>
      <c r="C840" s="26"/>
      <c r="D840" s="15">
        <f t="shared" si="2"/>
        <v>0</v>
      </c>
      <c r="E840" s="15">
        <f t="shared" si="3"/>
        <v>0</v>
      </c>
      <c r="F840" s="15">
        <f t="shared" si="4"/>
        <v>0</v>
      </c>
      <c r="G840" s="15">
        <f t="shared" si="5"/>
        <v>0</v>
      </c>
      <c r="H840" s="18" t="str">
        <f t="shared" si="6"/>
        <v/>
      </c>
      <c r="I840" s="18" t="str">
        <f t="shared" si="7"/>
        <v/>
      </c>
      <c r="J840" s="18" t="str">
        <f t="shared" si="8"/>
        <v>-</v>
      </c>
      <c r="K840" s="27" t="str">
        <f t="shared" ref="K840:L840" si="850">IF(A840="","",WEEKDAY(B840,2))</f>
        <v/>
      </c>
      <c r="L840" s="27" t="str">
        <f t="shared" si="850"/>
        <v/>
      </c>
      <c r="M840" s="20">
        <f t="shared" si="10"/>
        <v>0</v>
      </c>
      <c r="N840" s="20">
        <f t="shared" si="14"/>
        <v>0</v>
      </c>
      <c r="O840" s="21" t="str">
        <f>IF(A840="","",IF(G840&gt;=asetukset!$B$3,G840-asetukset!$B$3,IF(AND(G840-E840&lt;=asetukset!$B$4,E840&gt;=asetukset!$B$3),1-E840,IF(AND(G840-E840&lt;=asetukset!$B$4,E840&lt;=asetukset!$B$3),asetukset!$B$6,0))))</f>
        <v/>
      </c>
      <c r="P840" s="20">
        <f>IF(F840&gt;D840,G840-asetukset!$B$5,IF(AND(D840=F840,E840&lt;=asetukset!$B$6),G840-E840,0))</f>
        <v>0</v>
      </c>
      <c r="Q840" s="19" t="str">
        <f>IF(and(K840=6,E840&gt;asetukset!$B$7),"", IF(and(K840&lt;&gt;6,L840=6,G840&lt;asetukset!$B$7),G840,IF(K840=6,asetukset!$B$7-E840,IF(K840=6,asetukset!$B$7-E840,IF(K840=6,asetukset!$B$7-E840,"")))))</f>
        <v/>
      </c>
      <c r="R840" s="19" t="str">
        <f t="shared" si="11"/>
        <v/>
      </c>
      <c r="S840" s="19" t="str">
        <f t="shared" si="12"/>
        <v/>
      </c>
      <c r="T840" s="21" t="str">
        <f>IF(A840="","",IF(SUMIFS($M$2:M840,$I$2:I840,I840,$A$2:A840,A840)&lt;=asetukset!$B$2,"",SUMIFS($M$2:M840,$I$2:I840,I840,$A$2:A840,A840)-asetukset!$B$2))</f>
        <v/>
      </c>
    </row>
    <row r="841">
      <c r="A841" s="32"/>
      <c r="B841" s="26"/>
      <c r="C841" s="26"/>
      <c r="D841" s="15">
        <f t="shared" si="2"/>
        <v>0</v>
      </c>
      <c r="E841" s="15">
        <f t="shared" si="3"/>
        <v>0</v>
      </c>
      <c r="F841" s="15">
        <f t="shared" si="4"/>
        <v>0</v>
      </c>
      <c r="G841" s="15">
        <f t="shared" si="5"/>
        <v>0</v>
      </c>
      <c r="H841" s="18" t="str">
        <f t="shared" si="6"/>
        <v/>
      </c>
      <c r="I841" s="18" t="str">
        <f t="shared" si="7"/>
        <v/>
      </c>
      <c r="J841" s="18" t="str">
        <f t="shared" si="8"/>
        <v>-</v>
      </c>
      <c r="K841" s="27" t="str">
        <f t="shared" ref="K841:L841" si="851">IF(A841="","",WEEKDAY(B841,2))</f>
        <v/>
      </c>
      <c r="L841" s="27" t="str">
        <f t="shared" si="851"/>
        <v/>
      </c>
      <c r="M841" s="20">
        <f t="shared" si="10"/>
        <v>0</v>
      </c>
      <c r="N841" s="20">
        <f t="shared" si="14"/>
        <v>0</v>
      </c>
      <c r="O841" s="21" t="str">
        <f>IF(A841="","",IF(G841&gt;=asetukset!$B$3,G841-asetukset!$B$3,IF(AND(G841-E841&lt;=asetukset!$B$4,E841&gt;=asetukset!$B$3),1-E841,IF(AND(G841-E841&lt;=asetukset!$B$4,E841&lt;=asetukset!$B$3),asetukset!$B$6,0))))</f>
        <v/>
      </c>
      <c r="P841" s="20">
        <f>IF(F841&gt;D841,G841-asetukset!$B$5,IF(AND(D841=F841,E841&lt;=asetukset!$B$6),G841-E841,0))</f>
        <v>0</v>
      </c>
      <c r="Q841" s="19" t="str">
        <f>IF(and(K841=6,E841&gt;asetukset!$B$7),"", IF(and(K841&lt;&gt;6,L841=6,G841&lt;asetukset!$B$7),G841,IF(K841=6,asetukset!$B$7-E841,IF(K841=6,asetukset!$B$7-E841,IF(K841=6,asetukset!$B$7-E841,"")))))</f>
        <v/>
      </c>
      <c r="R841" s="19" t="str">
        <f t="shared" si="11"/>
        <v/>
      </c>
      <c r="S841" s="19" t="str">
        <f t="shared" si="12"/>
        <v/>
      </c>
      <c r="T841" s="21" t="str">
        <f>IF(A841="","",IF(SUMIFS($M$2:M841,$I$2:I841,I841,$A$2:A841,A841)&lt;=asetukset!$B$2,"",SUMIFS($M$2:M841,$I$2:I841,I841,$A$2:A841,A841)-asetukset!$B$2))</f>
        <v/>
      </c>
    </row>
    <row r="842">
      <c r="A842" s="32"/>
      <c r="B842" s="26"/>
      <c r="C842" s="26"/>
      <c r="D842" s="15">
        <f t="shared" si="2"/>
        <v>0</v>
      </c>
      <c r="E842" s="15">
        <f t="shared" si="3"/>
        <v>0</v>
      </c>
      <c r="F842" s="15">
        <f t="shared" si="4"/>
        <v>0</v>
      </c>
      <c r="G842" s="15">
        <f t="shared" si="5"/>
        <v>0</v>
      </c>
      <c r="H842" s="18" t="str">
        <f t="shared" si="6"/>
        <v/>
      </c>
      <c r="I842" s="18" t="str">
        <f t="shared" si="7"/>
        <v/>
      </c>
      <c r="J842" s="18" t="str">
        <f t="shared" si="8"/>
        <v>-</v>
      </c>
      <c r="K842" s="27" t="str">
        <f t="shared" ref="K842:L842" si="852">IF(A842="","",WEEKDAY(B842,2))</f>
        <v/>
      </c>
      <c r="L842" s="27" t="str">
        <f t="shared" si="852"/>
        <v/>
      </c>
      <c r="M842" s="20">
        <f t="shared" si="10"/>
        <v>0</v>
      </c>
      <c r="N842" s="20">
        <f t="shared" si="14"/>
        <v>0</v>
      </c>
      <c r="O842" s="21" t="str">
        <f>IF(A842="","",IF(G842&gt;=asetukset!$B$3,G842-asetukset!$B$3,IF(AND(G842-E842&lt;=asetukset!$B$4,E842&gt;=asetukset!$B$3),1-E842,IF(AND(G842-E842&lt;=asetukset!$B$4,E842&lt;=asetukset!$B$3),asetukset!$B$6,0))))</f>
        <v/>
      </c>
      <c r="P842" s="20">
        <f>IF(F842&gt;D842,G842-asetukset!$B$5,IF(AND(D842=F842,E842&lt;=asetukset!$B$6),G842-E842,0))</f>
        <v>0</v>
      </c>
      <c r="Q842" s="19" t="str">
        <f>IF(and(K842=6,E842&gt;asetukset!$B$7),"", IF(and(K842&lt;&gt;6,L842=6,G842&lt;asetukset!$B$7),G842,IF(K842=6,asetukset!$B$7-E842,IF(K842=6,asetukset!$B$7-E842,IF(K842=6,asetukset!$B$7-E842,"")))))</f>
        <v/>
      </c>
      <c r="R842" s="19" t="str">
        <f t="shared" si="11"/>
        <v/>
      </c>
      <c r="S842" s="19" t="str">
        <f t="shared" si="12"/>
        <v/>
      </c>
      <c r="T842" s="21" t="str">
        <f>IF(A842="","",IF(SUMIFS($M$2:M842,$I$2:I842,I842,$A$2:A842,A842)&lt;=asetukset!$B$2,"",SUMIFS($M$2:M842,$I$2:I842,I842,$A$2:A842,A842)-asetukset!$B$2))</f>
        <v/>
      </c>
    </row>
    <row r="843">
      <c r="A843" s="32"/>
      <c r="B843" s="26"/>
      <c r="C843" s="26"/>
      <c r="D843" s="15">
        <f t="shared" si="2"/>
        <v>0</v>
      </c>
      <c r="E843" s="15">
        <f t="shared" si="3"/>
        <v>0</v>
      </c>
      <c r="F843" s="15">
        <f t="shared" si="4"/>
        <v>0</v>
      </c>
      <c r="G843" s="15">
        <f t="shared" si="5"/>
        <v>0</v>
      </c>
      <c r="H843" s="18" t="str">
        <f t="shared" si="6"/>
        <v/>
      </c>
      <c r="I843" s="18" t="str">
        <f t="shared" si="7"/>
        <v/>
      </c>
      <c r="J843" s="18" t="str">
        <f t="shared" si="8"/>
        <v>-</v>
      </c>
      <c r="K843" s="27" t="str">
        <f t="shared" ref="K843:L843" si="853">IF(A843="","",WEEKDAY(B843,2))</f>
        <v/>
      </c>
      <c r="L843" s="27" t="str">
        <f t="shared" si="853"/>
        <v/>
      </c>
      <c r="M843" s="20">
        <f t="shared" si="10"/>
        <v>0</v>
      </c>
      <c r="N843" s="20">
        <f t="shared" si="14"/>
        <v>0</v>
      </c>
      <c r="O843" s="21" t="str">
        <f>IF(A843="","",IF(G843&gt;=asetukset!$B$3,G843-asetukset!$B$3,IF(AND(G843-E843&lt;=asetukset!$B$4,E843&gt;=asetukset!$B$3),1-E843,IF(AND(G843-E843&lt;=asetukset!$B$4,E843&lt;=asetukset!$B$3),asetukset!$B$6,0))))</f>
        <v/>
      </c>
      <c r="P843" s="20">
        <f>IF(F843&gt;D843,G843-asetukset!$B$5,IF(AND(D843=F843,E843&lt;=asetukset!$B$6),G843-E843,0))</f>
        <v>0</v>
      </c>
      <c r="Q843" s="19" t="str">
        <f>IF(and(K843=6,E843&gt;asetukset!$B$7),"", IF(and(K843&lt;&gt;6,L843=6,G843&lt;asetukset!$B$7),G843,IF(K843=6,asetukset!$B$7-E843,IF(K843=6,asetukset!$B$7-E843,IF(K843=6,asetukset!$B$7-E843,"")))))</f>
        <v/>
      </c>
      <c r="R843" s="19" t="str">
        <f t="shared" si="11"/>
        <v/>
      </c>
      <c r="S843" s="19" t="str">
        <f t="shared" si="12"/>
        <v/>
      </c>
      <c r="T843" s="21" t="str">
        <f>IF(A843="","",IF(SUMIFS($M$2:M843,$I$2:I843,I843,$A$2:A843,A843)&lt;=asetukset!$B$2,"",SUMIFS($M$2:M843,$I$2:I843,I843,$A$2:A843,A843)-asetukset!$B$2))</f>
        <v/>
      </c>
    </row>
    <row r="844">
      <c r="A844" s="32"/>
      <c r="B844" s="26"/>
      <c r="C844" s="26"/>
      <c r="D844" s="15">
        <f t="shared" si="2"/>
        <v>0</v>
      </c>
      <c r="E844" s="15">
        <f t="shared" si="3"/>
        <v>0</v>
      </c>
      <c r="F844" s="15">
        <f t="shared" si="4"/>
        <v>0</v>
      </c>
      <c r="G844" s="15">
        <f t="shared" si="5"/>
        <v>0</v>
      </c>
      <c r="H844" s="18" t="str">
        <f t="shared" si="6"/>
        <v/>
      </c>
      <c r="I844" s="18" t="str">
        <f t="shared" si="7"/>
        <v/>
      </c>
      <c r="J844" s="18" t="str">
        <f t="shared" si="8"/>
        <v>-</v>
      </c>
      <c r="K844" s="27" t="str">
        <f t="shared" ref="K844:L844" si="854">IF(A844="","",WEEKDAY(B844,2))</f>
        <v/>
      </c>
      <c r="L844" s="27" t="str">
        <f t="shared" si="854"/>
        <v/>
      </c>
      <c r="M844" s="20">
        <f t="shared" si="10"/>
        <v>0</v>
      </c>
      <c r="N844" s="20">
        <f t="shared" si="14"/>
        <v>0</v>
      </c>
      <c r="O844" s="21" t="str">
        <f>IF(A844="","",IF(G844&gt;=asetukset!$B$3,G844-asetukset!$B$3,IF(AND(G844-E844&lt;=asetukset!$B$4,E844&gt;=asetukset!$B$3),1-E844,IF(AND(G844-E844&lt;=asetukset!$B$4,E844&lt;=asetukset!$B$3),asetukset!$B$6,0))))</f>
        <v/>
      </c>
      <c r="P844" s="20">
        <f>IF(F844&gt;D844,G844-asetukset!$B$5,IF(AND(D844=F844,E844&lt;=asetukset!$B$6),G844-E844,0))</f>
        <v>0</v>
      </c>
      <c r="Q844" s="19" t="str">
        <f>IF(and(K844=6,E844&gt;asetukset!$B$7),"", IF(and(K844&lt;&gt;6,L844=6,G844&lt;asetukset!$B$7),G844,IF(K844=6,asetukset!$B$7-E844,IF(K844=6,asetukset!$B$7-E844,IF(K844=6,asetukset!$B$7-E844,"")))))</f>
        <v/>
      </c>
      <c r="R844" s="19" t="str">
        <f t="shared" si="11"/>
        <v/>
      </c>
      <c r="S844" s="19" t="str">
        <f t="shared" si="12"/>
        <v/>
      </c>
      <c r="T844" s="21" t="str">
        <f>IF(A844="","",IF(SUMIFS($M$2:M844,$I$2:I844,I844,$A$2:A844,A844)&lt;=asetukset!$B$2,"",SUMIFS($M$2:M844,$I$2:I844,I844,$A$2:A844,A844)-asetukset!$B$2))</f>
        <v/>
      </c>
    </row>
    <row r="845">
      <c r="A845" s="32"/>
      <c r="B845" s="26"/>
      <c r="C845" s="26"/>
      <c r="D845" s="15">
        <f t="shared" si="2"/>
        <v>0</v>
      </c>
      <c r="E845" s="15">
        <f t="shared" si="3"/>
        <v>0</v>
      </c>
      <c r="F845" s="15">
        <f t="shared" si="4"/>
        <v>0</v>
      </c>
      <c r="G845" s="15">
        <f t="shared" si="5"/>
        <v>0</v>
      </c>
      <c r="H845" s="18" t="str">
        <f t="shared" si="6"/>
        <v/>
      </c>
      <c r="I845" s="18" t="str">
        <f t="shared" si="7"/>
        <v/>
      </c>
      <c r="J845" s="18" t="str">
        <f t="shared" si="8"/>
        <v>-</v>
      </c>
      <c r="K845" s="27" t="str">
        <f t="shared" ref="K845:L845" si="855">IF(A845="","",WEEKDAY(B845,2))</f>
        <v/>
      </c>
      <c r="L845" s="27" t="str">
        <f t="shared" si="855"/>
        <v/>
      </c>
      <c r="M845" s="20">
        <f t="shared" si="10"/>
        <v>0</v>
      </c>
      <c r="N845" s="20">
        <f t="shared" si="14"/>
        <v>0</v>
      </c>
      <c r="O845" s="21" t="str">
        <f>IF(A845="","",IF(G845&gt;=asetukset!$B$3,G845-asetukset!$B$3,IF(AND(G845-E845&lt;=asetukset!$B$4,E845&gt;=asetukset!$B$3),1-E845,IF(AND(G845-E845&lt;=asetukset!$B$4,E845&lt;=asetukset!$B$3),asetukset!$B$6,0))))</f>
        <v/>
      </c>
      <c r="P845" s="20">
        <f>IF(F845&gt;D845,G845-asetukset!$B$5,IF(AND(D845=F845,E845&lt;=asetukset!$B$6),G845-E845,0))</f>
        <v>0</v>
      </c>
      <c r="Q845" s="19" t="str">
        <f>IF(and(K845=6,E845&gt;asetukset!$B$7),"", IF(and(K845&lt;&gt;6,L845=6,G845&lt;asetukset!$B$7),G845,IF(K845=6,asetukset!$B$7-E845,IF(K845=6,asetukset!$B$7-E845,IF(K845=6,asetukset!$B$7-E845,"")))))</f>
        <v/>
      </c>
      <c r="R845" s="19" t="str">
        <f t="shared" si="11"/>
        <v/>
      </c>
      <c r="S845" s="19" t="str">
        <f t="shared" si="12"/>
        <v/>
      </c>
      <c r="T845" s="21" t="str">
        <f>IF(A845="","",IF(SUMIFS($M$2:M845,$I$2:I845,I845,$A$2:A845,A845)&lt;=asetukset!$B$2,"",SUMIFS($M$2:M845,$I$2:I845,I845,$A$2:A845,A845)-asetukset!$B$2))</f>
        <v/>
      </c>
    </row>
    <row r="846">
      <c r="A846" s="32"/>
      <c r="B846" s="26"/>
      <c r="C846" s="26"/>
      <c r="D846" s="15">
        <f t="shared" si="2"/>
        <v>0</v>
      </c>
      <c r="E846" s="15">
        <f t="shared" si="3"/>
        <v>0</v>
      </c>
      <c r="F846" s="15">
        <f t="shared" si="4"/>
        <v>0</v>
      </c>
      <c r="G846" s="15">
        <f t="shared" si="5"/>
        <v>0</v>
      </c>
      <c r="H846" s="18" t="str">
        <f t="shared" si="6"/>
        <v/>
      </c>
      <c r="I846" s="18" t="str">
        <f t="shared" si="7"/>
        <v/>
      </c>
      <c r="J846" s="18" t="str">
        <f t="shared" si="8"/>
        <v>-</v>
      </c>
      <c r="K846" s="27" t="str">
        <f t="shared" ref="K846:L846" si="856">IF(A846="","",WEEKDAY(B846,2))</f>
        <v/>
      </c>
      <c r="L846" s="27" t="str">
        <f t="shared" si="856"/>
        <v/>
      </c>
      <c r="M846" s="20">
        <f t="shared" si="10"/>
        <v>0</v>
      </c>
      <c r="N846" s="20">
        <f t="shared" si="14"/>
        <v>0</v>
      </c>
      <c r="O846" s="21" t="str">
        <f>IF(A846="","",IF(G846&gt;=asetukset!$B$3,G846-asetukset!$B$3,IF(AND(G846-E846&lt;=asetukset!$B$4,E846&gt;=asetukset!$B$3),1-E846,IF(AND(G846-E846&lt;=asetukset!$B$4,E846&lt;=asetukset!$B$3),asetukset!$B$6,0))))</f>
        <v/>
      </c>
      <c r="P846" s="20">
        <f>IF(F846&gt;D846,G846-asetukset!$B$5,IF(AND(D846=F846,E846&lt;=asetukset!$B$6),G846-E846,0))</f>
        <v>0</v>
      </c>
      <c r="Q846" s="19" t="str">
        <f>IF(and(K846=6,E846&gt;asetukset!$B$7),"", IF(and(K846&lt;&gt;6,L846=6,G846&lt;asetukset!$B$7),G846,IF(K846=6,asetukset!$B$7-E846,IF(K846=6,asetukset!$B$7-E846,IF(K846=6,asetukset!$B$7-E846,"")))))</f>
        <v/>
      </c>
      <c r="R846" s="19" t="str">
        <f t="shared" si="11"/>
        <v/>
      </c>
      <c r="S846" s="19" t="str">
        <f t="shared" si="12"/>
        <v/>
      </c>
      <c r="T846" s="21" t="str">
        <f>IF(A846="","",IF(SUMIFS($M$2:M846,$I$2:I846,I846,$A$2:A846,A846)&lt;=asetukset!$B$2,"",SUMIFS($M$2:M846,$I$2:I846,I846,$A$2:A846,A846)-asetukset!$B$2))</f>
        <v/>
      </c>
    </row>
    <row r="847">
      <c r="A847" s="32"/>
      <c r="B847" s="26"/>
      <c r="C847" s="26"/>
      <c r="D847" s="15">
        <f t="shared" si="2"/>
        <v>0</v>
      </c>
      <c r="E847" s="15">
        <f t="shared" si="3"/>
        <v>0</v>
      </c>
      <c r="F847" s="15">
        <f t="shared" si="4"/>
        <v>0</v>
      </c>
      <c r="G847" s="15">
        <f t="shared" si="5"/>
        <v>0</v>
      </c>
      <c r="H847" s="18" t="str">
        <f t="shared" si="6"/>
        <v/>
      </c>
      <c r="I847" s="18" t="str">
        <f t="shared" si="7"/>
        <v/>
      </c>
      <c r="J847" s="18" t="str">
        <f t="shared" si="8"/>
        <v>-</v>
      </c>
      <c r="K847" s="27" t="str">
        <f t="shared" ref="K847:L847" si="857">IF(A847="","",WEEKDAY(B847,2))</f>
        <v/>
      </c>
      <c r="L847" s="27" t="str">
        <f t="shared" si="857"/>
        <v/>
      </c>
      <c r="M847" s="20">
        <f t="shared" si="10"/>
        <v>0</v>
      </c>
      <c r="N847" s="20">
        <f t="shared" si="14"/>
        <v>0</v>
      </c>
      <c r="O847" s="21" t="str">
        <f>IF(A847="","",IF(G847&gt;=asetukset!$B$3,G847-asetukset!$B$3,IF(AND(G847-E847&lt;=asetukset!$B$4,E847&gt;=asetukset!$B$3),1-E847,IF(AND(G847-E847&lt;=asetukset!$B$4,E847&lt;=asetukset!$B$3),asetukset!$B$6,0))))</f>
        <v/>
      </c>
      <c r="P847" s="20">
        <f>IF(F847&gt;D847,G847-asetukset!$B$5,IF(AND(D847=F847,E847&lt;=asetukset!$B$6),G847-E847,0))</f>
        <v>0</v>
      </c>
      <c r="Q847" s="19" t="str">
        <f>IF(and(K847=6,E847&gt;asetukset!$B$7),"", IF(and(K847&lt;&gt;6,L847=6,G847&lt;asetukset!$B$7),G847,IF(K847=6,asetukset!$B$7-E847,IF(K847=6,asetukset!$B$7-E847,IF(K847=6,asetukset!$B$7-E847,"")))))</f>
        <v/>
      </c>
      <c r="R847" s="19" t="str">
        <f t="shared" si="11"/>
        <v/>
      </c>
      <c r="S847" s="19" t="str">
        <f t="shared" si="12"/>
        <v/>
      </c>
      <c r="T847" s="21" t="str">
        <f>IF(A847="","",IF(SUMIFS($M$2:M847,$I$2:I847,I847,$A$2:A847,A847)&lt;=asetukset!$B$2,"",SUMIFS($M$2:M847,$I$2:I847,I847,$A$2:A847,A847)-asetukset!$B$2))</f>
        <v/>
      </c>
    </row>
    <row r="848">
      <c r="A848" s="32"/>
      <c r="B848" s="26"/>
      <c r="C848" s="26"/>
      <c r="D848" s="15">
        <f t="shared" si="2"/>
        <v>0</v>
      </c>
      <c r="E848" s="15">
        <f t="shared" si="3"/>
        <v>0</v>
      </c>
      <c r="F848" s="15">
        <f t="shared" si="4"/>
        <v>0</v>
      </c>
      <c r="G848" s="15">
        <f t="shared" si="5"/>
        <v>0</v>
      </c>
      <c r="H848" s="18" t="str">
        <f t="shared" si="6"/>
        <v/>
      </c>
      <c r="I848" s="18" t="str">
        <f t="shared" si="7"/>
        <v/>
      </c>
      <c r="J848" s="18" t="str">
        <f t="shared" si="8"/>
        <v>-</v>
      </c>
      <c r="K848" s="27" t="str">
        <f t="shared" ref="K848:L848" si="858">IF(A848="","",WEEKDAY(B848,2))</f>
        <v/>
      </c>
      <c r="L848" s="27" t="str">
        <f t="shared" si="858"/>
        <v/>
      </c>
      <c r="M848" s="20">
        <f t="shared" si="10"/>
        <v>0</v>
      </c>
      <c r="N848" s="20">
        <f t="shared" si="14"/>
        <v>0</v>
      </c>
      <c r="O848" s="21" t="str">
        <f>IF(A848="","",IF(G848&gt;=asetukset!$B$3,G848-asetukset!$B$3,IF(AND(G848-E848&lt;=asetukset!$B$4,E848&gt;=asetukset!$B$3),1-E848,IF(AND(G848-E848&lt;=asetukset!$B$4,E848&lt;=asetukset!$B$3),asetukset!$B$6,0))))</f>
        <v/>
      </c>
      <c r="P848" s="20">
        <f>IF(F848&gt;D848,G848-asetukset!$B$5,IF(AND(D848=F848,E848&lt;=asetukset!$B$6),G848-E848,0))</f>
        <v>0</v>
      </c>
      <c r="Q848" s="19" t="str">
        <f>IF(and(K848=6,E848&gt;asetukset!$B$7),"", IF(and(K848&lt;&gt;6,L848=6,G848&lt;asetukset!$B$7),G848,IF(K848=6,asetukset!$B$7-E848,IF(K848=6,asetukset!$B$7-E848,IF(K848=6,asetukset!$B$7-E848,"")))))</f>
        <v/>
      </c>
      <c r="R848" s="19" t="str">
        <f t="shared" si="11"/>
        <v/>
      </c>
      <c r="S848" s="19" t="str">
        <f t="shared" si="12"/>
        <v/>
      </c>
      <c r="T848" s="21" t="str">
        <f>IF(A848="","",IF(SUMIFS($M$2:M848,$I$2:I848,I848,$A$2:A848,A848)&lt;=asetukset!$B$2,"",SUMIFS($M$2:M848,$I$2:I848,I848,$A$2:A848,A848)-asetukset!$B$2))</f>
        <v/>
      </c>
    </row>
    <row r="849">
      <c r="A849" s="32"/>
      <c r="B849" s="26"/>
      <c r="C849" s="26"/>
      <c r="D849" s="15">
        <f t="shared" si="2"/>
        <v>0</v>
      </c>
      <c r="E849" s="15">
        <f t="shared" si="3"/>
        <v>0</v>
      </c>
      <c r="F849" s="15">
        <f t="shared" si="4"/>
        <v>0</v>
      </c>
      <c r="G849" s="15">
        <f t="shared" si="5"/>
        <v>0</v>
      </c>
      <c r="H849" s="18" t="str">
        <f t="shared" si="6"/>
        <v/>
      </c>
      <c r="I849" s="18" t="str">
        <f t="shared" si="7"/>
        <v/>
      </c>
      <c r="J849" s="18" t="str">
        <f t="shared" si="8"/>
        <v>-</v>
      </c>
      <c r="K849" s="27" t="str">
        <f t="shared" ref="K849:L849" si="859">IF(A849="","",WEEKDAY(B849,2))</f>
        <v/>
      </c>
      <c r="L849" s="27" t="str">
        <f t="shared" si="859"/>
        <v/>
      </c>
      <c r="M849" s="20">
        <f t="shared" si="10"/>
        <v>0</v>
      </c>
      <c r="N849" s="20">
        <f t="shared" si="14"/>
        <v>0</v>
      </c>
      <c r="O849" s="21" t="str">
        <f>IF(A849="","",IF(G849&gt;=asetukset!$B$3,G849-asetukset!$B$3,IF(AND(G849-E849&lt;=asetukset!$B$4,E849&gt;=asetukset!$B$3),1-E849,IF(AND(G849-E849&lt;=asetukset!$B$4,E849&lt;=asetukset!$B$3),asetukset!$B$6,0))))</f>
        <v/>
      </c>
      <c r="P849" s="20">
        <f>IF(F849&gt;D849,G849-asetukset!$B$5,IF(AND(D849=F849,E849&lt;=asetukset!$B$6),G849-E849,0))</f>
        <v>0</v>
      </c>
      <c r="Q849" s="19" t="str">
        <f>IF(and(K849=6,E849&gt;asetukset!$B$7),"", IF(and(K849&lt;&gt;6,L849=6,G849&lt;asetukset!$B$7),G849,IF(K849=6,asetukset!$B$7-E849,IF(K849=6,asetukset!$B$7-E849,IF(K849=6,asetukset!$B$7-E849,"")))))</f>
        <v/>
      </c>
      <c r="R849" s="19" t="str">
        <f t="shared" si="11"/>
        <v/>
      </c>
      <c r="S849" s="19" t="str">
        <f t="shared" si="12"/>
        <v/>
      </c>
      <c r="T849" s="21" t="str">
        <f>IF(A849="","",IF(SUMIFS($M$2:M849,$I$2:I849,I849,$A$2:A849,A849)&lt;=asetukset!$B$2,"",SUMIFS($M$2:M849,$I$2:I849,I849,$A$2:A849,A849)-asetukset!$B$2))</f>
        <v/>
      </c>
    </row>
    <row r="850">
      <c r="A850" s="32"/>
      <c r="B850" s="26"/>
      <c r="C850" s="26"/>
      <c r="D850" s="15">
        <f t="shared" si="2"/>
        <v>0</v>
      </c>
      <c r="E850" s="15">
        <f t="shared" si="3"/>
        <v>0</v>
      </c>
      <c r="F850" s="15">
        <f t="shared" si="4"/>
        <v>0</v>
      </c>
      <c r="G850" s="15">
        <f t="shared" si="5"/>
        <v>0</v>
      </c>
      <c r="H850" s="18" t="str">
        <f t="shared" si="6"/>
        <v/>
      </c>
      <c r="I850" s="18" t="str">
        <f t="shared" si="7"/>
        <v/>
      </c>
      <c r="J850" s="18" t="str">
        <f t="shared" si="8"/>
        <v>-</v>
      </c>
      <c r="K850" s="27" t="str">
        <f t="shared" ref="K850:L850" si="860">IF(A850="","",WEEKDAY(B850,2))</f>
        <v/>
      </c>
      <c r="L850" s="27" t="str">
        <f t="shared" si="860"/>
        <v/>
      </c>
      <c r="M850" s="20">
        <f t="shared" si="10"/>
        <v>0</v>
      </c>
      <c r="N850" s="20">
        <f t="shared" si="14"/>
        <v>0</v>
      </c>
      <c r="O850" s="21" t="str">
        <f>IF(A850="","",IF(G850&gt;=asetukset!$B$3,G850-asetukset!$B$3,IF(AND(G850-E850&lt;=asetukset!$B$4,E850&gt;=asetukset!$B$3),1-E850,IF(AND(G850-E850&lt;=asetukset!$B$4,E850&lt;=asetukset!$B$3),asetukset!$B$6,0))))</f>
        <v/>
      </c>
      <c r="P850" s="20">
        <f>IF(F850&gt;D850,G850-asetukset!$B$5,IF(AND(D850=F850,E850&lt;=asetukset!$B$6),G850-E850,0))</f>
        <v>0</v>
      </c>
      <c r="Q850" s="19" t="str">
        <f>IF(and(K850=6,E850&gt;asetukset!$B$7),"", IF(and(K850&lt;&gt;6,L850=6,G850&lt;asetukset!$B$7),G850,IF(K850=6,asetukset!$B$7-E850,IF(K850=6,asetukset!$B$7-E850,IF(K850=6,asetukset!$B$7-E850,"")))))</f>
        <v/>
      </c>
      <c r="R850" s="19" t="str">
        <f t="shared" si="11"/>
        <v/>
      </c>
      <c r="S850" s="19" t="str">
        <f t="shared" si="12"/>
        <v/>
      </c>
      <c r="T850" s="21" t="str">
        <f>IF(A850="","",IF(SUMIFS($M$2:M850,$I$2:I850,I850,$A$2:A850,A850)&lt;=asetukset!$B$2,"",SUMIFS($M$2:M850,$I$2:I850,I850,$A$2:A850,A850)-asetukset!$B$2))</f>
        <v/>
      </c>
    </row>
    <row r="851">
      <c r="A851" s="32"/>
      <c r="B851" s="26"/>
      <c r="C851" s="26"/>
      <c r="D851" s="15">
        <f t="shared" si="2"/>
        <v>0</v>
      </c>
      <c r="E851" s="15">
        <f t="shared" si="3"/>
        <v>0</v>
      </c>
      <c r="F851" s="15">
        <f t="shared" si="4"/>
        <v>0</v>
      </c>
      <c r="G851" s="15">
        <f t="shared" si="5"/>
        <v>0</v>
      </c>
      <c r="H851" s="18" t="str">
        <f t="shared" si="6"/>
        <v/>
      </c>
      <c r="I851" s="18" t="str">
        <f t="shared" si="7"/>
        <v/>
      </c>
      <c r="J851" s="18" t="str">
        <f t="shared" si="8"/>
        <v>-</v>
      </c>
      <c r="K851" s="27" t="str">
        <f t="shared" ref="K851:L851" si="861">IF(A851="","",WEEKDAY(B851,2))</f>
        <v/>
      </c>
      <c r="L851" s="27" t="str">
        <f t="shared" si="861"/>
        <v/>
      </c>
      <c r="M851" s="20">
        <f t="shared" si="10"/>
        <v>0</v>
      </c>
      <c r="N851" s="20">
        <f t="shared" si="14"/>
        <v>0</v>
      </c>
      <c r="O851" s="21" t="str">
        <f>IF(A851="","",IF(G851&gt;=asetukset!$B$3,G851-asetukset!$B$3,IF(AND(G851-E851&lt;=asetukset!$B$4,E851&gt;=asetukset!$B$3),1-E851,IF(AND(G851-E851&lt;=asetukset!$B$4,E851&lt;=asetukset!$B$3),asetukset!$B$6,0))))</f>
        <v/>
      </c>
      <c r="P851" s="20">
        <f>IF(F851&gt;D851,G851-asetukset!$B$5,IF(AND(D851=F851,E851&lt;=asetukset!$B$6),G851-E851,0))</f>
        <v>0</v>
      </c>
      <c r="Q851" s="19" t="str">
        <f>IF(and(K851=6,E851&gt;asetukset!$B$7),"", IF(and(K851&lt;&gt;6,L851=6,G851&lt;asetukset!$B$7),G851,IF(K851=6,asetukset!$B$7-E851,IF(K851=6,asetukset!$B$7-E851,IF(K851=6,asetukset!$B$7-E851,"")))))</f>
        <v/>
      </c>
      <c r="R851" s="19" t="str">
        <f t="shared" si="11"/>
        <v/>
      </c>
      <c r="S851" s="19" t="str">
        <f t="shared" si="12"/>
        <v/>
      </c>
      <c r="T851" s="21" t="str">
        <f>IF(A851="","",IF(SUMIFS($M$2:M851,$I$2:I851,I851,$A$2:A851,A851)&lt;=asetukset!$B$2,"",SUMIFS($M$2:M851,$I$2:I851,I851,$A$2:A851,A851)-asetukset!$B$2))</f>
        <v/>
      </c>
    </row>
    <row r="852">
      <c r="A852" s="32"/>
      <c r="B852" s="26"/>
      <c r="C852" s="26"/>
      <c r="D852" s="15">
        <f t="shared" si="2"/>
        <v>0</v>
      </c>
      <c r="E852" s="15">
        <f t="shared" si="3"/>
        <v>0</v>
      </c>
      <c r="F852" s="15">
        <f t="shared" si="4"/>
        <v>0</v>
      </c>
      <c r="G852" s="15">
        <f t="shared" si="5"/>
        <v>0</v>
      </c>
      <c r="H852" s="18" t="str">
        <f t="shared" si="6"/>
        <v/>
      </c>
      <c r="I852" s="18" t="str">
        <f t="shared" si="7"/>
        <v/>
      </c>
      <c r="J852" s="18" t="str">
        <f t="shared" si="8"/>
        <v>-</v>
      </c>
      <c r="K852" s="27" t="str">
        <f t="shared" ref="K852:L852" si="862">IF(A852="","",WEEKDAY(B852,2))</f>
        <v/>
      </c>
      <c r="L852" s="27" t="str">
        <f t="shared" si="862"/>
        <v/>
      </c>
      <c r="M852" s="20">
        <f t="shared" si="10"/>
        <v>0</v>
      </c>
      <c r="N852" s="20">
        <f t="shared" si="14"/>
        <v>0</v>
      </c>
      <c r="O852" s="21" t="str">
        <f>IF(A852="","",IF(G852&gt;=asetukset!$B$3,G852-asetukset!$B$3,IF(AND(G852-E852&lt;=asetukset!$B$4,E852&gt;=asetukset!$B$3),1-E852,IF(AND(G852-E852&lt;=asetukset!$B$4,E852&lt;=asetukset!$B$3),asetukset!$B$6,0))))</f>
        <v/>
      </c>
      <c r="P852" s="20">
        <f>IF(F852&gt;D852,G852-asetukset!$B$5,IF(AND(D852=F852,E852&lt;=asetukset!$B$6),G852-E852,0))</f>
        <v>0</v>
      </c>
      <c r="Q852" s="19" t="str">
        <f>IF(and(K852=6,E852&gt;asetukset!$B$7),"", IF(and(K852&lt;&gt;6,L852=6,G852&lt;asetukset!$B$7),G852,IF(K852=6,asetukset!$B$7-E852,IF(K852=6,asetukset!$B$7-E852,IF(K852=6,asetukset!$B$7-E852,"")))))</f>
        <v/>
      </c>
      <c r="R852" s="19" t="str">
        <f t="shared" si="11"/>
        <v/>
      </c>
      <c r="S852" s="19" t="str">
        <f t="shared" si="12"/>
        <v/>
      </c>
      <c r="T852" s="21" t="str">
        <f>IF(A852="","",IF(SUMIFS($M$2:M852,$I$2:I852,I852,$A$2:A852,A852)&lt;=asetukset!$B$2,"",SUMIFS($M$2:M852,$I$2:I852,I852,$A$2:A852,A852)-asetukset!$B$2))</f>
        <v/>
      </c>
    </row>
    <row r="853">
      <c r="A853" s="32"/>
      <c r="B853" s="26"/>
      <c r="C853" s="26"/>
      <c r="D853" s="15">
        <f t="shared" si="2"/>
        <v>0</v>
      </c>
      <c r="E853" s="15">
        <f t="shared" si="3"/>
        <v>0</v>
      </c>
      <c r="F853" s="15">
        <f t="shared" si="4"/>
        <v>0</v>
      </c>
      <c r="G853" s="15">
        <f t="shared" si="5"/>
        <v>0</v>
      </c>
      <c r="H853" s="18" t="str">
        <f t="shared" si="6"/>
        <v/>
      </c>
      <c r="I853" s="18" t="str">
        <f t="shared" si="7"/>
        <v/>
      </c>
      <c r="J853" s="18" t="str">
        <f t="shared" si="8"/>
        <v>-</v>
      </c>
      <c r="K853" s="27" t="str">
        <f t="shared" ref="K853:L853" si="863">IF(A853="","",WEEKDAY(B853,2))</f>
        <v/>
      </c>
      <c r="L853" s="27" t="str">
        <f t="shared" si="863"/>
        <v/>
      </c>
      <c r="M853" s="20">
        <f t="shared" si="10"/>
        <v>0</v>
      </c>
      <c r="N853" s="20">
        <f t="shared" si="14"/>
        <v>0</v>
      </c>
      <c r="O853" s="21" t="str">
        <f>IF(A853="","",IF(G853&gt;=asetukset!$B$3,G853-asetukset!$B$3,IF(AND(G853-E853&lt;=asetukset!$B$4,E853&gt;=asetukset!$B$3),1-E853,IF(AND(G853-E853&lt;=asetukset!$B$4,E853&lt;=asetukset!$B$3),asetukset!$B$6,0))))</f>
        <v/>
      </c>
      <c r="P853" s="20">
        <f>IF(F853&gt;D853,G853-asetukset!$B$5,IF(AND(D853=F853,E853&lt;=asetukset!$B$6),G853-E853,0))</f>
        <v>0</v>
      </c>
      <c r="Q853" s="19" t="str">
        <f>IF(and(K853=6,E853&gt;asetukset!$B$7),"", IF(and(K853&lt;&gt;6,L853=6,G853&lt;asetukset!$B$7),G853,IF(K853=6,asetukset!$B$7-E853,IF(K853=6,asetukset!$B$7-E853,IF(K853=6,asetukset!$B$7-E853,"")))))</f>
        <v/>
      </c>
      <c r="R853" s="19" t="str">
        <f t="shared" si="11"/>
        <v/>
      </c>
      <c r="S853" s="19" t="str">
        <f t="shared" si="12"/>
        <v/>
      </c>
      <c r="T853" s="21" t="str">
        <f>IF(A853="","",IF(SUMIFS($M$2:M853,$I$2:I853,I853,$A$2:A853,A853)&lt;=asetukset!$B$2,"",SUMIFS($M$2:M853,$I$2:I853,I853,$A$2:A853,A853)-asetukset!$B$2))</f>
        <v/>
      </c>
    </row>
    <row r="854">
      <c r="A854" s="32"/>
      <c r="B854" s="26"/>
      <c r="C854" s="26"/>
      <c r="D854" s="15">
        <f t="shared" si="2"/>
        <v>0</v>
      </c>
      <c r="E854" s="15">
        <f t="shared" si="3"/>
        <v>0</v>
      </c>
      <c r="F854" s="15">
        <f t="shared" si="4"/>
        <v>0</v>
      </c>
      <c r="G854" s="15">
        <f t="shared" si="5"/>
        <v>0</v>
      </c>
      <c r="H854" s="18" t="str">
        <f t="shared" si="6"/>
        <v/>
      </c>
      <c r="I854" s="18" t="str">
        <f t="shared" si="7"/>
        <v/>
      </c>
      <c r="J854" s="18" t="str">
        <f t="shared" si="8"/>
        <v>-</v>
      </c>
      <c r="K854" s="27" t="str">
        <f t="shared" ref="K854:L854" si="864">IF(A854="","",WEEKDAY(B854,2))</f>
        <v/>
      </c>
      <c r="L854" s="27" t="str">
        <f t="shared" si="864"/>
        <v/>
      </c>
      <c r="M854" s="20">
        <f t="shared" si="10"/>
        <v>0</v>
      </c>
      <c r="N854" s="20">
        <f t="shared" si="14"/>
        <v>0</v>
      </c>
      <c r="O854" s="21" t="str">
        <f>IF(A854="","",IF(G854&gt;=asetukset!$B$3,G854-asetukset!$B$3,IF(AND(G854-E854&lt;=asetukset!$B$4,E854&gt;=asetukset!$B$3),1-E854,IF(AND(G854-E854&lt;=asetukset!$B$4,E854&lt;=asetukset!$B$3),asetukset!$B$6,0))))</f>
        <v/>
      </c>
      <c r="P854" s="20">
        <f>IF(F854&gt;D854,G854-asetukset!$B$5,IF(AND(D854=F854,E854&lt;=asetukset!$B$6),G854-E854,0))</f>
        <v>0</v>
      </c>
      <c r="Q854" s="19" t="str">
        <f>IF(and(K854=6,E854&gt;asetukset!$B$7),"", IF(and(K854&lt;&gt;6,L854=6,G854&lt;asetukset!$B$7),G854,IF(K854=6,asetukset!$B$7-E854,IF(K854=6,asetukset!$B$7-E854,IF(K854=6,asetukset!$B$7-E854,"")))))</f>
        <v/>
      </c>
      <c r="R854" s="19" t="str">
        <f t="shared" si="11"/>
        <v/>
      </c>
      <c r="S854" s="19" t="str">
        <f t="shared" si="12"/>
        <v/>
      </c>
      <c r="T854" s="21" t="str">
        <f>IF(A854="","",IF(SUMIFS($M$2:M854,$I$2:I854,I854,$A$2:A854,A854)&lt;=asetukset!$B$2,"",SUMIFS($M$2:M854,$I$2:I854,I854,$A$2:A854,A854)-asetukset!$B$2))</f>
        <v/>
      </c>
    </row>
    <row r="855">
      <c r="A855" s="32"/>
      <c r="B855" s="26"/>
      <c r="C855" s="26"/>
      <c r="D855" s="15">
        <f t="shared" si="2"/>
        <v>0</v>
      </c>
      <c r="E855" s="15">
        <f t="shared" si="3"/>
        <v>0</v>
      </c>
      <c r="F855" s="15">
        <f t="shared" si="4"/>
        <v>0</v>
      </c>
      <c r="G855" s="15">
        <f t="shared" si="5"/>
        <v>0</v>
      </c>
      <c r="H855" s="18" t="str">
        <f t="shared" si="6"/>
        <v/>
      </c>
      <c r="I855" s="18" t="str">
        <f t="shared" si="7"/>
        <v/>
      </c>
      <c r="J855" s="18" t="str">
        <f t="shared" si="8"/>
        <v>-</v>
      </c>
      <c r="K855" s="27" t="str">
        <f t="shared" ref="K855:L855" si="865">IF(A855="","",WEEKDAY(B855,2))</f>
        <v/>
      </c>
      <c r="L855" s="27" t="str">
        <f t="shared" si="865"/>
        <v/>
      </c>
      <c r="M855" s="20">
        <f t="shared" si="10"/>
        <v>0</v>
      </c>
      <c r="N855" s="20">
        <f t="shared" si="14"/>
        <v>0</v>
      </c>
      <c r="O855" s="21" t="str">
        <f>IF(A855="","",IF(G855&gt;=asetukset!$B$3,G855-asetukset!$B$3,IF(AND(G855-E855&lt;=asetukset!$B$4,E855&gt;=asetukset!$B$3),1-E855,IF(AND(G855-E855&lt;=asetukset!$B$4,E855&lt;=asetukset!$B$3),asetukset!$B$6,0))))</f>
        <v/>
      </c>
      <c r="P855" s="20">
        <f>IF(F855&gt;D855,G855-asetukset!$B$5,IF(AND(D855=F855,E855&lt;=asetukset!$B$6),G855-E855,0))</f>
        <v>0</v>
      </c>
      <c r="Q855" s="19" t="str">
        <f>IF(and(K855=6,E855&gt;asetukset!$B$7),"", IF(and(K855&lt;&gt;6,L855=6,G855&lt;asetukset!$B$7),G855,IF(K855=6,asetukset!$B$7-E855,IF(K855=6,asetukset!$B$7-E855,IF(K855=6,asetukset!$B$7-E855,"")))))</f>
        <v/>
      </c>
      <c r="R855" s="19" t="str">
        <f t="shared" si="11"/>
        <v/>
      </c>
      <c r="S855" s="19" t="str">
        <f t="shared" si="12"/>
        <v/>
      </c>
      <c r="T855" s="21" t="str">
        <f>IF(A855="","",IF(SUMIFS($M$2:M855,$I$2:I855,I855,$A$2:A855,A855)&lt;=asetukset!$B$2,"",SUMIFS($M$2:M855,$I$2:I855,I855,$A$2:A855,A855)-asetukset!$B$2))</f>
        <v/>
      </c>
    </row>
    <row r="856">
      <c r="A856" s="32"/>
      <c r="B856" s="26"/>
      <c r="C856" s="26"/>
      <c r="D856" s="15">
        <f t="shared" si="2"/>
        <v>0</v>
      </c>
      <c r="E856" s="15">
        <f t="shared" si="3"/>
        <v>0</v>
      </c>
      <c r="F856" s="15">
        <f t="shared" si="4"/>
        <v>0</v>
      </c>
      <c r="G856" s="15">
        <f t="shared" si="5"/>
        <v>0</v>
      </c>
      <c r="H856" s="18" t="str">
        <f t="shared" si="6"/>
        <v/>
      </c>
      <c r="I856" s="18" t="str">
        <f t="shared" si="7"/>
        <v/>
      </c>
      <c r="J856" s="18" t="str">
        <f t="shared" si="8"/>
        <v>-</v>
      </c>
      <c r="K856" s="27" t="str">
        <f t="shared" ref="K856:L856" si="866">IF(A856="","",WEEKDAY(B856,2))</f>
        <v/>
      </c>
      <c r="L856" s="27" t="str">
        <f t="shared" si="866"/>
        <v/>
      </c>
      <c r="M856" s="20">
        <f t="shared" si="10"/>
        <v>0</v>
      </c>
      <c r="N856" s="20">
        <f t="shared" si="14"/>
        <v>0</v>
      </c>
      <c r="O856" s="21" t="str">
        <f>IF(A856="","",IF(G856&gt;=asetukset!$B$3,G856-asetukset!$B$3,IF(AND(G856-E856&lt;=asetukset!$B$4,E856&gt;=asetukset!$B$3),1-E856,IF(AND(G856-E856&lt;=asetukset!$B$4,E856&lt;=asetukset!$B$3),asetukset!$B$6,0))))</f>
        <v/>
      </c>
      <c r="P856" s="20">
        <f>IF(F856&gt;D856,G856-asetukset!$B$5,IF(AND(D856=F856,E856&lt;=asetukset!$B$6),G856-E856,0))</f>
        <v>0</v>
      </c>
      <c r="Q856" s="19" t="str">
        <f>IF(and(K856=6,E856&gt;asetukset!$B$7),"", IF(and(K856&lt;&gt;6,L856=6,G856&lt;asetukset!$B$7),G856,IF(K856=6,asetukset!$B$7-E856,IF(K856=6,asetukset!$B$7-E856,IF(K856=6,asetukset!$B$7-E856,"")))))</f>
        <v/>
      </c>
      <c r="R856" s="19" t="str">
        <f t="shared" si="11"/>
        <v/>
      </c>
      <c r="S856" s="19" t="str">
        <f t="shared" si="12"/>
        <v/>
      </c>
      <c r="T856" s="21" t="str">
        <f>IF(A856="","",IF(SUMIFS($M$2:M856,$I$2:I856,I856,$A$2:A856,A856)&lt;=asetukset!$B$2,"",SUMIFS($M$2:M856,$I$2:I856,I856,$A$2:A856,A856)-asetukset!$B$2))</f>
        <v/>
      </c>
    </row>
    <row r="857">
      <c r="A857" s="32"/>
      <c r="B857" s="26"/>
      <c r="C857" s="26"/>
      <c r="D857" s="15">
        <f t="shared" si="2"/>
        <v>0</v>
      </c>
      <c r="E857" s="15">
        <f t="shared" si="3"/>
        <v>0</v>
      </c>
      <c r="F857" s="15">
        <f t="shared" si="4"/>
        <v>0</v>
      </c>
      <c r="G857" s="15">
        <f t="shared" si="5"/>
        <v>0</v>
      </c>
      <c r="H857" s="18" t="str">
        <f t="shared" si="6"/>
        <v/>
      </c>
      <c r="I857" s="18" t="str">
        <f t="shared" si="7"/>
        <v/>
      </c>
      <c r="J857" s="18" t="str">
        <f t="shared" si="8"/>
        <v>-</v>
      </c>
      <c r="K857" s="27" t="str">
        <f t="shared" ref="K857:L857" si="867">IF(A857="","",WEEKDAY(B857,2))</f>
        <v/>
      </c>
      <c r="L857" s="27" t="str">
        <f t="shared" si="867"/>
        <v/>
      </c>
      <c r="M857" s="20">
        <f t="shared" si="10"/>
        <v>0</v>
      </c>
      <c r="N857" s="20">
        <f t="shared" si="14"/>
        <v>0</v>
      </c>
      <c r="O857" s="21" t="str">
        <f>IF(A857="","",IF(G857&gt;=asetukset!$B$3,G857-asetukset!$B$3,IF(AND(G857-E857&lt;=asetukset!$B$4,E857&gt;=asetukset!$B$3),1-E857,IF(AND(G857-E857&lt;=asetukset!$B$4,E857&lt;=asetukset!$B$3),asetukset!$B$6,0))))</f>
        <v/>
      </c>
      <c r="P857" s="20">
        <f>IF(F857&gt;D857,G857-asetukset!$B$5,IF(AND(D857=F857,E857&lt;=asetukset!$B$6),G857-E857,0))</f>
        <v>0</v>
      </c>
      <c r="Q857" s="19" t="str">
        <f>IF(and(K857=6,E857&gt;asetukset!$B$7),"", IF(and(K857&lt;&gt;6,L857=6,G857&lt;asetukset!$B$7),G857,IF(K857=6,asetukset!$B$7-E857,IF(K857=6,asetukset!$B$7-E857,IF(K857=6,asetukset!$B$7-E857,"")))))</f>
        <v/>
      </c>
      <c r="R857" s="19" t="str">
        <f t="shared" si="11"/>
        <v/>
      </c>
      <c r="S857" s="19" t="str">
        <f t="shared" si="12"/>
        <v/>
      </c>
      <c r="T857" s="21" t="str">
        <f>IF(A857="","",IF(SUMIFS($M$2:M857,$I$2:I857,I857,$A$2:A857,A857)&lt;=asetukset!$B$2,"",SUMIFS($M$2:M857,$I$2:I857,I857,$A$2:A857,A857)-asetukset!$B$2))</f>
        <v/>
      </c>
    </row>
    <row r="858">
      <c r="A858" s="32"/>
      <c r="B858" s="26"/>
      <c r="C858" s="26"/>
      <c r="D858" s="15">
        <f t="shared" si="2"/>
        <v>0</v>
      </c>
      <c r="E858" s="15">
        <f t="shared" si="3"/>
        <v>0</v>
      </c>
      <c r="F858" s="15">
        <f t="shared" si="4"/>
        <v>0</v>
      </c>
      <c r="G858" s="15">
        <f t="shared" si="5"/>
        <v>0</v>
      </c>
      <c r="H858" s="18" t="str">
        <f t="shared" si="6"/>
        <v/>
      </c>
      <c r="I858" s="18" t="str">
        <f t="shared" si="7"/>
        <v/>
      </c>
      <c r="J858" s="18" t="str">
        <f t="shared" si="8"/>
        <v>-</v>
      </c>
      <c r="K858" s="27" t="str">
        <f t="shared" ref="K858:L858" si="868">IF(A858="","",WEEKDAY(B858,2))</f>
        <v/>
      </c>
      <c r="L858" s="27" t="str">
        <f t="shared" si="868"/>
        <v/>
      </c>
      <c r="M858" s="20">
        <f t="shared" si="10"/>
        <v>0</v>
      </c>
      <c r="N858" s="20">
        <f t="shared" si="14"/>
        <v>0</v>
      </c>
      <c r="O858" s="21" t="str">
        <f>IF(A858="","",IF(G858&gt;=asetukset!$B$3,G858-asetukset!$B$3,IF(AND(G858-E858&lt;=asetukset!$B$4,E858&gt;=asetukset!$B$3),1-E858,IF(AND(G858-E858&lt;=asetukset!$B$4,E858&lt;=asetukset!$B$3),asetukset!$B$6,0))))</f>
        <v/>
      </c>
      <c r="P858" s="20">
        <f>IF(F858&gt;D858,G858-asetukset!$B$5,IF(AND(D858=F858,E858&lt;=asetukset!$B$6),G858-E858,0))</f>
        <v>0</v>
      </c>
      <c r="Q858" s="19" t="str">
        <f>IF(and(K858=6,E858&gt;asetukset!$B$7),"", IF(and(K858&lt;&gt;6,L858=6,G858&lt;asetukset!$B$7),G858,IF(K858=6,asetukset!$B$7-E858,IF(K858=6,asetukset!$B$7-E858,IF(K858=6,asetukset!$B$7-E858,"")))))</f>
        <v/>
      </c>
      <c r="R858" s="19" t="str">
        <f t="shared" si="11"/>
        <v/>
      </c>
      <c r="S858" s="19" t="str">
        <f t="shared" si="12"/>
        <v/>
      </c>
      <c r="T858" s="21" t="str">
        <f>IF(A858="","",IF(SUMIFS($M$2:M858,$I$2:I858,I858,$A$2:A858,A858)&lt;=asetukset!$B$2,"",SUMIFS($M$2:M858,$I$2:I858,I858,$A$2:A858,A858)-asetukset!$B$2))</f>
        <v/>
      </c>
    </row>
    <row r="859">
      <c r="A859" s="32"/>
      <c r="B859" s="26"/>
      <c r="C859" s="26"/>
      <c r="D859" s="15">
        <f t="shared" si="2"/>
        <v>0</v>
      </c>
      <c r="E859" s="15">
        <f t="shared" si="3"/>
        <v>0</v>
      </c>
      <c r="F859" s="15">
        <f t="shared" si="4"/>
        <v>0</v>
      </c>
      <c r="G859" s="15">
        <f t="shared" si="5"/>
        <v>0</v>
      </c>
      <c r="H859" s="18" t="str">
        <f t="shared" si="6"/>
        <v/>
      </c>
      <c r="I859" s="18" t="str">
        <f t="shared" si="7"/>
        <v/>
      </c>
      <c r="J859" s="18" t="str">
        <f t="shared" si="8"/>
        <v>-</v>
      </c>
      <c r="K859" s="27" t="str">
        <f t="shared" ref="K859:L859" si="869">IF(A859="","",WEEKDAY(B859,2))</f>
        <v/>
      </c>
      <c r="L859" s="27" t="str">
        <f t="shared" si="869"/>
        <v/>
      </c>
      <c r="M859" s="20">
        <f t="shared" si="10"/>
        <v>0</v>
      </c>
      <c r="N859" s="20">
        <f t="shared" si="14"/>
        <v>0</v>
      </c>
      <c r="O859" s="21" t="str">
        <f>IF(A859="","",IF(G859&gt;=asetukset!$B$3,G859-asetukset!$B$3,IF(AND(G859-E859&lt;=asetukset!$B$4,E859&gt;=asetukset!$B$3),1-E859,IF(AND(G859-E859&lt;=asetukset!$B$4,E859&lt;=asetukset!$B$3),asetukset!$B$6,0))))</f>
        <v/>
      </c>
      <c r="P859" s="20">
        <f>IF(F859&gt;D859,G859-asetukset!$B$5,IF(AND(D859=F859,E859&lt;=asetukset!$B$6),G859-E859,0))</f>
        <v>0</v>
      </c>
      <c r="Q859" s="19" t="str">
        <f>IF(and(K859=6,E859&gt;asetukset!$B$7),"", IF(and(K859&lt;&gt;6,L859=6,G859&lt;asetukset!$B$7),G859,IF(K859=6,asetukset!$B$7-E859,IF(K859=6,asetukset!$B$7-E859,IF(K859=6,asetukset!$B$7-E859,"")))))</f>
        <v/>
      </c>
      <c r="R859" s="19" t="str">
        <f t="shared" si="11"/>
        <v/>
      </c>
      <c r="S859" s="19" t="str">
        <f t="shared" si="12"/>
        <v/>
      </c>
      <c r="T859" s="21" t="str">
        <f>IF(A859="","",IF(SUMIFS($M$2:M859,$I$2:I859,I859,$A$2:A859,A859)&lt;=asetukset!$B$2,"",SUMIFS($M$2:M859,$I$2:I859,I859,$A$2:A859,A859)-asetukset!$B$2))</f>
        <v/>
      </c>
    </row>
    <row r="860">
      <c r="A860" s="32"/>
      <c r="B860" s="26"/>
      <c r="C860" s="26"/>
      <c r="D860" s="15">
        <f t="shared" si="2"/>
        <v>0</v>
      </c>
      <c r="E860" s="15">
        <f t="shared" si="3"/>
        <v>0</v>
      </c>
      <c r="F860" s="15">
        <f t="shared" si="4"/>
        <v>0</v>
      </c>
      <c r="G860" s="15">
        <f t="shared" si="5"/>
        <v>0</v>
      </c>
      <c r="H860" s="18" t="str">
        <f t="shared" si="6"/>
        <v/>
      </c>
      <c r="I860" s="18" t="str">
        <f t="shared" si="7"/>
        <v/>
      </c>
      <c r="J860" s="18" t="str">
        <f t="shared" si="8"/>
        <v>-</v>
      </c>
      <c r="K860" s="27" t="str">
        <f t="shared" ref="K860:L860" si="870">IF(A860="","",WEEKDAY(B860,2))</f>
        <v/>
      </c>
      <c r="L860" s="27" t="str">
        <f t="shared" si="870"/>
        <v/>
      </c>
      <c r="M860" s="20">
        <f t="shared" si="10"/>
        <v>0</v>
      </c>
      <c r="N860" s="20">
        <f t="shared" si="14"/>
        <v>0</v>
      </c>
      <c r="O860" s="21" t="str">
        <f>IF(A860="","",IF(G860&gt;=asetukset!$B$3,G860-asetukset!$B$3,IF(AND(G860-E860&lt;=asetukset!$B$4,E860&gt;=asetukset!$B$3),1-E860,IF(AND(G860-E860&lt;=asetukset!$B$4,E860&lt;=asetukset!$B$3),asetukset!$B$6,0))))</f>
        <v/>
      </c>
      <c r="P860" s="20">
        <f>IF(F860&gt;D860,G860-asetukset!$B$5,IF(AND(D860=F860,E860&lt;=asetukset!$B$6),G860-E860,0))</f>
        <v>0</v>
      </c>
      <c r="Q860" s="19" t="str">
        <f>IF(and(K860=6,E860&gt;asetukset!$B$7),"", IF(and(K860&lt;&gt;6,L860=6,G860&lt;asetukset!$B$7),G860,IF(K860=6,asetukset!$B$7-E860,IF(K860=6,asetukset!$B$7-E860,IF(K860=6,asetukset!$B$7-E860,"")))))</f>
        <v/>
      </c>
      <c r="R860" s="19" t="str">
        <f t="shared" si="11"/>
        <v/>
      </c>
      <c r="S860" s="19" t="str">
        <f t="shared" si="12"/>
        <v/>
      </c>
      <c r="T860" s="21" t="str">
        <f>IF(A860="","",IF(SUMIFS($M$2:M860,$I$2:I860,I860,$A$2:A860,A860)&lt;=asetukset!$B$2,"",SUMIFS($M$2:M860,$I$2:I860,I860,$A$2:A860,A860)-asetukset!$B$2))</f>
        <v/>
      </c>
    </row>
    <row r="861">
      <c r="A861" s="32"/>
      <c r="B861" s="26"/>
      <c r="C861" s="26"/>
      <c r="D861" s="15">
        <f t="shared" si="2"/>
        <v>0</v>
      </c>
      <c r="E861" s="15">
        <f t="shared" si="3"/>
        <v>0</v>
      </c>
      <c r="F861" s="15">
        <f t="shared" si="4"/>
        <v>0</v>
      </c>
      <c r="G861" s="15">
        <f t="shared" si="5"/>
        <v>0</v>
      </c>
      <c r="H861" s="18" t="str">
        <f t="shared" si="6"/>
        <v/>
      </c>
      <c r="I861" s="18" t="str">
        <f t="shared" si="7"/>
        <v/>
      </c>
      <c r="J861" s="18" t="str">
        <f t="shared" si="8"/>
        <v>-</v>
      </c>
      <c r="K861" s="27" t="str">
        <f t="shared" ref="K861:L861" si="871">IF(A861="","",WEEKDAY(B861,2))</f>
        <v/>
      </c>
      <c r="L861" s="27" t="str">
        <f t="shared" si="871"/>
        <v/>
      </c>
      <c r="M861" s="20">
        <f t="shared" si="10"/>
        <v>0</v>
      </c>
      <c r="N861" s="20">
        <f t="shared" si="14"/>
        <v>0</v>
      </c>
      <c r="O861" s="21" t="str">
        <f>IF(A861="","",IF(G861&gt;=asetukset!$B$3,G861-asetukset!$B$3,IF(AND(G861-E861&lt;=asetukset!$B$4,E861&gt;=asetukset!$B$3),1-E861,IF(AND(G861-E861&lt;=asetukset!$B$4,E861&lt;=asetukset!$B$3),asetukset!$B$6,0))))</f>
        <v/>
      </c>
      <c r="P861" s="20">
        <f>IF(F861&gt;D861,G861-asetukset!$B$5,IF(AND(D861=F861,E861&lt;=asetukset!$B$6),G861-E861,0))</f>
        <v>0</v>
      </c>
      <c r="Q861" s="19" t="str">
        <f>IF(and(K861=6,E861&gt;asetukset!$B$7),"", IF(and(K861&lt;&gt;6,L861=6,G861&lt;asetukset!$B$7),G861,IF(K861=6,asetukset!$B$7-E861,IF(K861=6,asetukset!$B$7-E861,IF(K861=6,asetukset!$B$7-E861,"")))))</f>
        <v/>
      </c>
      <c r="R861" s="19" t="str">
        <f t="shared" si="11"/>
        <v/>
      </c>
      <c r="S861" s="19" t="str">
        <f t="shared" si="12"/>
        <v/>
      </c>
      <c r="T861" s="21" t="str">
        <f>IF(A861="","",IF(SUMIFS($M$2:M861,$I$2:I861,I861,$A$2:A861,A861)&lt;=asetukset!$B$2,"",SUMIFS($M$2:M861,$I$2:I861,I861,$A$2:A861,A861)-asetukset!$B$2))</f>
        <v/>
      </c>
    </row>
    <row r="862">
      <c r="A862" s="32"/>
      <c r="B862" s="26"/>
      <c r="C862" s="26"/>
      <c r="D862" s="15">
        <f t="shared" si="2"/>
        <v>0</v>
      </c>
      <c r="E862" s="15">
        <f t="shared" si="3"/>
        <v>0</v>
      </c>
      <c r="F862" s="15">
        <f t="shared" si="4"/>
        <v>0</v>
      </c>
      <c r="G862" s="15">
        <f t="shared" si="5"/>
        <v>0</v>
      </c>
      <c r="H862" s="18" t="str">
        <f t="shared" si="6"/>
        <v/>
      </c>
      <c r="I862" s="18" t="str">
        <f t="shared" si="7"/>
        <v/>
      </c>
      <c r="J862" s="18" t="str">
        <f t="shared" si="8"/>
        <v>-</v>
      </c>
      <c r="K862" s="27" t="str">
        <f t="shared" ref="K862:L862" si="872">IF(A862="","",WEEKDAY(B862,2))</f>
        <v/>
      </c>
      <c r="L862" s="27" t="str">
        <f t="shared" si="872"/>
        <v/>
      </c>
      <c r="M862" s="20">
        <f t="shared" si="10"/>
        <v>0</v>
      </c>
      <c r="N862" s="20">
        <f t="shared" si="14"/>
        <v>0</v>
      </c>
      <c r="O862" s="21" t="str">
        <f>IF(A862="","",IF(G862&gt;=asetukset!$B$3,G862-asetukset!$B$3,IF(AND(G862-E862&lt;=asetukset!$B$4,E862&gt;=asetukset!$B$3),1-E862,IF(AND(G862-E862&lt;=asetukset!$B$4,E862&lt;=asetukset!$B$3),asetukset!$B$6,0))))</f>
        <v/>
      </c>
      <c r="P862" s="20">
        <f>IF(F862&gt;D862,G862-asetukset!$B$5,IF(AND(D862=F862,E862&lt;=asetukset!$B$6),G862-E862,0))</f>
        <v>0</v>
      </c>
      <c r="Q862" s="19" t="str">
        <f>IF(and(K862=6,E862&gt;asetukset!$B$7),"", IF(and(K862&lt;&gt;6,L862=6,G862&lt;asetukset!$B$7),G862,IF(K862=6,asetukset!$B$7-E862,IF(K862=6,asetukset!$B$7-E862,IF(K862=6,asetukset!$B$7-E862,"")))))</f>
        <v/>
      </c>
      <c r="R862" s="19" t="str">
        <f t="shared" si="11"/>
        <v/>
      </c>
      <c r="S862" s="19" t="str">
        <f t="shared" si="12"/>
        <v/>
      </c>
      <c r="T862" s="21" t="str">
        <f>IF(A862="","",IF(SUMIFS($M$2:M862,$I$2:I862,I862,$A$2:A862,A862)&lt;=asetukset!$B$2,"",SUMIFS($M$2:M862,$I$2:I862,I862,$A$2:A862,A862)-asetukset!$B$2))</f>
        <v/>
      </c>
    </row>
    <row r="863">
      <c r="A863" s="32"/>
      <c r="B863" s="26"/>
      <c r="C863" s="26"/>
      <c r="D863" s="15">
        <f t="shared" si="2"/>
        <v>0</v>
      </c>
      <c r="E863" s="15">
        <f t="shared" si="3"/>
        <v>0</v>
      </c>
      <c r="F863" s="15">
        <f t="shared" si="4"/>
        <v>0</v>
      </c>
      <c r="G863" s="15">
        <f t="shared" si="5"/>
        <v>0</v>
      </c>
      <c r="H863" s="18" t="str">
        <f t="shared" si="6"/>
        <v/>
      </c>
      <c r="I863" s="18" t="str">
        <f t="shared" si="7"/>
        <v/>
      </c>
      <c r="J863" s="18" t="str">
        <f t="shared" si="8"/>
        <v>-</v>
      </c>
      <c r="K863" s="27" t="str">
        <f t="shared" ref="K863:L863" si="873">IF(A863="","",WEEKDAY(B863,2))</f>
        <v/>
      </c>
      <c r="L863" s="27" t="str">
        <f t="shared" si="873"/>
        <v/>
      </c>
      <c r="M863" s="20">
        <f t="shared" si="10"/>
        <v>0</v>
      </c>
      <c r="N863" s="20">
        <f t="shared" si="14"/>
        <v>0</v>
      </c>
      <c r="O863" s="21" t="str">
        <f>IF(A863="","",IF(G863&gt;=asetukset!$B$3,G863-asetukset!$B$3,IF(AND(G863-E863&lt;=asetukset!$B$4,E863&gt;=asetukset!$B$3),1-E863,IF(AND(G863-E863&lt;=asetukset!$B$4,E863&lt;=asetukset!$B$3),asetukset!$B$6,0))))</f>
        <v/>
      </c>
      <c r="P863" s="20">
        <f>IF(F863&gt;D863,G863-asetukset!$B$5,IF(AND(D863=F863,E863&lt;=asetukset!$B$6),G863-E863,0))</f>
        <v>0</v>
      </c>
      <c r="Q863" s="19" t="str">
        <f>IF(and(K863=6,E863&gt;asetukset!$B$7),"", IF(and(K863&lt;&gt;6,L863=6,G863&lt;asetukset!$B$7),G863,IF(K863=6,asetukset!$B$7-E863,IF(K863=6,asetukset!$B$7-E863,IF(K863=6,asetukset!$B$7-E863,"")))))</f>
        <v/>
      </c>
      <c r="R863" s="19" t="str">
        <f t="shared" si="11"/>
        <v/>
      </c>
      <c r="S863" s="19" t="str">
        <f t="shared" si="12"/>
        <v/>
      </c>
      <c r="T863" s="21" t="str">
        <f>IF(A863="","",IF(SUMIFS($M$2:M863,$I$2:I863,I863,$A$2:A863,A863)&lt;=asetukset!$B$2,"",SUMIFS($M$2:M863,$I$2:I863,I863,$A$2:A863,A863)-asetukset!$B$2))</f>
        <v/>
      </c>
    </row>
    <row r="864">
      <c r="A864" s="32"/>
      <c r="B864" s="26"/>
      <c r="C864" s="26"/>
      <c r="D864" s="15">
        <f t="shared" si="2"/>
        <v>0</v>
      </c>
      <c r="E864" s="15">
        <f t="shared" si="3"/>
        <v>0</v>
      </c>
      <c r="F864" s="15">
        <f t="shared" si="4"/>
        <v>0</v>
      </c>
      <c r="G864" s="15">
        <f t="shared" si="5"/>
        <v>0</v>
      </c>
      <c r="H864" s="18" t="str">
        <f t="shared" si="6"/>
        <v/>
      </c>
      <c r="I864" s="18" t="str">
        <f t="shared" si="7"/>
        <v/>
      </c>
      <c r="J864" s="18" t="str">
        <f t="shared" si="8"/>
        <v>-</v>
      </c>
      <c r="K864" s="27" t="str">
        <f t="shared" ref="K864:L864" si="874">IF(A864="","",WEEKDAY(B864,2))</f>
        <v/>
      </c>
      <c r="L864" s="27" t="str">
        <f t="shared" si="874"/>
        <v/>
      </c>
      <c r="M864" s="20">
        <f t="shared" si="10"/>
        <v>0</v>
      </c>
      <c r="N864" s="20">
        <f t="shared" si="14"/>
        <v>0</v>
      </c>
      <c r="O864" s="21" t="str">
        <f>IF(A864="","",IF(G864&gt;=asetukset!$B$3,G864-asetukset!$B$3,IF(AND(G864-E864&lt;=asetukset!$B$4,E864&gt;=asetukset!$B$3),1-E864,IF(AND(G864-E864&lt;=asetukset!$B$4,E864&lt;=asetukset!$B$3),asetukset!$B$6,0))))</f>
        <v/>
      </c>
      <c r="P864" s="20">
        <f>IF(F864&gt;D864,G864-asetukset!$B$5,IF(AND(D864=F864,E864&lt;=asetukset!$B$6),G864-E864,0))</f>
        <v>0</v>
      </c>
      <c r="Q864" s="19" t="str">
        <f>IF(and(K864=6,E864&gt;asetukset!$B$7),"", IF(and(K864&lt;&gt;6,L864=6,G864&lt;asetukset!$B$7),G864,IF(K864=6,asetukset!$B$7-E864,IF(K864=6,asetukset!$B$7-E864,IF(K864=6,asetukset!$B$7-E864,"")))))</f>
        <v/>
      </c>
      <c r="R864" s="19" t="str">
        <f t="shared" si="11"/>
        <v/>
      </c>
      <c r="S864" s="19" t="str">
        <f t="shared" si="12"/>
        <v/>
      </c>
      <c r="T864" s="21" t="str">
        <f>IF(A864="","",IF(SUMIFS($M$2:M864,$I$2:I864,I864,$A$2:A864,A864)&lt;=asetukset!$B$2,"",SUMIFS($M$2:M864,$I$2:I864,I864,$A$2:A864,A864)-asetukset!$B$2))</f>
        <v/>
      </c>
    </row>
    <row r="865">
      <c r="A865" s="32"/>
      <c r="B865" s="26"/>
      <c r="C865" s="26"/>
      <c r="D865" s="15">
        <f t="shared" si="2"/>
        <v>0</v>
      </c>
      <c r="E865" s="15">
        <f t="shared" si="3"/>
        <v>0</v>
      </c>
      <c r="F865" s="15">
        <f t="shared" si="4"/>
        <v>0</v>
      </c>
      <c r="G865" s="15">
        <f t="shared" si="5"/>
        <v>0</v>
      </c>
      <c r="H865" s="18" t="str">
        <f t="shared" si="6"/>
        <v/>
      </c>
      <c r="I865" s="18" t="str">
        <f t="shared" si="7"/>
        <v/>
      </c>
      <c r="J865" s="18" t="str">
        <f t="shared" si="8"/>
        <v>-</v>
      </c>
      <c r="K865" s="27" t="str">
        <f t="shared" ref="K865:L865" si="875">IF(A865="","",WEEKDAY(B865,2))</f>
        <v/>
      </c>
      <c r="L865" s="27" t="str">
        <f t="shared" si="875"/>
        <v/>
      </c>
      <c r="M865" s="20">
        <f t="shared" si="10"/>
        <v>0</v>
      </c>
      <c r="N865" s="20">
        <f t="shared" si="14"/>
        <v>0</v>
      </c>
      <c r="O865" s="21" t="str">
        <f>IF(A865="","",IF(G865&gt;=asetukset!$B$3,G865-asetukset!$B$3,IF(AND(G865-E865&lt;=asetukset!$B$4,E865&gt;=asetukset!$B$3),1-E865,IF(AND(G865-E865&lt;=asetukset!$B$4,E865&lt;=asetukset!$B$3),asetukset!$B$6,0))))</f>
        <v/>
      </c>
      <c r="P865" s="20">
        <f>IF(F865&gt;D865,G865-asetukset!$B$5,IF(AND(D865=F865,E865&lt;=asetukset!$B$6),G865-E865,0))</f>
        <v>0</v>
      </c>
      <c r="Q865" s="19" t="str">
        <f>IF(and(K865=6,E865&gt;asetukset!$B$7),"", IF(and(K865&lt;&gt;6,L865=6,G865&lt;asetukset!$B$7),G865,IF(K865=6,asetukset!$B$7-E865,IF(K865=6,asetukset!$B$7-E865,IF(K865=6,asetukset!$B$7-E865,"")))))</f>
        <v/>
      </c>
      <c r="R865" s="19" t="str">
        <f t="shared" si="11"/>
        <v/>
      </c>
      <c r="S865" s="19" t="str">
        <f t="shared" si="12"/>
        <v/>
      </c>
      <c r="T865" s="21" t="str">
        <f>IF(A865="","",IF(SUMIFS($M$2:M865,$I$2:I865,I865,$A$2:A865,A865)&lt;=asetukset!$B$2,"",SUMIFS($M$2:M865,$I$2:I865,I865,$A$2:A865,A865)-asetukset!$B$2))</f>
        <v/>
      </c>
    </row>
    <row r="866">
      <c r="A866" s="32"/>
      <c r="B866" s="26"/>
      <c r="C866" s="26"/>
      <c r="D866" s="15">
        <f t="shared" si="2"/>
        <v>0</v>
      </c>
      <c r="E866" s="15">
        <f t="shared" si="3"/>
        <v>0</v>
      </c>
      <c r="F866" s="15">
        <f t="shared" si="4"/>
        <v>0</v>
      </c>
      <c r="G866" s="15">
        <f t="shared" si="5"/>
        <v>0</v>
      </c>
      <c r="H866" s="18" t="str">
        <f t="shared" si="6"/>
        <v/>
      </c>
      <c r="I866" s="18" t="str">
        <f t="shared" si="7"/>
        <v/>
      </c>
      <c r="J866" s="18" t="str">
        <f t="shared" si="8"/>
        <v>-</v>
      </c>
      <c r="K866" s="27" t="str">
        <f t="shared" ref="K866:L866" si="876">IF(A866="","",WEEKDAY(B866,2))</f>
        <v/>
      </c>
      <c r="L866" s="27" t="str">
        <f t="shared" si="876"/>
        <v/>
      </c>
      <c r="M866" s="20">
        <f t="shared" si="10"/>
        <v>0</v>
      </c>
      <c r="N866" s="20">
        <f t="shared" si="14"/>
        <v>0</v>
      </c>
      <c r="O866" s="21" t="str">
        <f>IF(A866="","",IF(G866&gt;=asetukset!$B$3,G866-asetukset!$B$3,IF(AND(G866-E866&lt;=asetukset!$B$4,E866&gt;=asetukset!$B$3),1-E866,IF(AND(G866-E866&lt;=asetukset!$B$4,E866&lt;=asetukset!$B$3),asetukset!$B$6,0))))</f>
        <v/>
      </c>
      <c r="P866" s="20">
        <f>IF(F866&gt;D866,G866-asetukset!$B$5,IF(AND(D866=F866,E866&lt;=asetukset!$B$6),G866-E866,0))</f>
        <v>0</v>
      </c>
      <c r="Q866" s="19" t="str">
        <f>IF(and(K866=6,E866&gt;asetukset!$B$7),"", IF(and(K866&lt;&gt;6,L866=6,G866&lt;asetukset!$B$7),G866,IF(K866=6,asetukset!$B$7-E866,IF(K866=6,asetukset!$B$7-E866,IF(K866=6,asetukset!$B$7-E866,"")))))</f>
        <v/>
      </c>
      <c r="R866" s="19" t="str">
        <f t="shared" si="11"/>
        <v/>
      </c>
      <c r="S866" s="19" t="str">
        <f t="shared" si="12"/>
        <v/>
      </c>
      <c r="T866" s="21" t="str">
        <f>IF(A866="","",IF(SUMIFS($M$2:M866,$I$2:I866,I866,$A$2:A866,A866)&lt;=asetukset!$B$2,"",SUMIFS($M$2:M866,$I$2:I866,I866,$A$2:A866,A866)-asetukset!$B$2))</f>
        <v/>
      </c>
    </row>
    <row r="867">
      <c r="A867" s="32"/>
      <c r="B867" s="26"/>
      <c r="C867" s="26"/>
      <c r="D867" s="15">
        <f t="shared" si="2"/>
        <v>0</v>
      </c>
      <c r="E867" s="15">
        <f t="shared" si="3"/>
        <v>0</v>
      </c>
      <c r="F867" s="15">
        <f t="shared" si="4"/>
        <v>0</v>
      </c>
      <c r="G867" s="15">
        <f t="shared" si="5"/>
        <v>0</v>
      </c>
      <c r="H867" s="18" t="str">
        <f t="shared" si="6"/>
        <v/>
      </c>
      <c r="I867" s="18" t="str">
        <f t="shared" si="7"/>
        <v/>
      </c>
      <c r="J867" s="18" t="str">
        <f t="shared" si="8"/>
        <v>-</v>
      </c>
      <c r="K867" s="27" t="str">
        <f t="shared" ref="K867:L867" si="877">IF(A867="","",WEEKDAY(B867,2))</f>
        <v/>
      </c>
      <c r="L867" s="27" t="str">
        <f t="shared" si="877"/>
        <v/>
      </c>
      <c r="M867" s="20">
        <f t="shared" si="10"/>
        <v>0</v>
      </c>
      <c r="N867" s="20">
        <f t="shared" si="14"/>
        <v>0</v>
      </c>
      <c r="O867" s="21" t="str">
        <f>IF(A867="","",IF(G867&gt;=asetukset!$B$3,G867-asetukset!$B$3,IF(AND(G867-E867&lt;=asetukset!$B$4,E867&gt;=asetukset!$B$3),1-E867,IF(AND(G867-E867&lt;=asetukset!$B$4,E867&lt;=asetukset!$B$3),asetukset!$B$6,0))))</f>
        <v/>
      </c>
      <c r="P867" s="20">
        <f>IF(F867&gt;D867,G867-asetukset!$B$5,IF(AND(D867=F867,E867&lt;=asetukset!$B$6),G867-E867,0))</f>
        <v>0</v>
      </c>
      <c r="Q867" s="19" t="str">
        <f>IF(and(K867=6,E867&gt;asetukset!$B$7),"", IF(and(K867&lt;&gt;6,L867=6,G867&lt;asetukset!$B$7),G867,IF(K867=6,asetukset!$B$7-E867,IF(K867=6,asetukset!$B$7-E867,IF(K867=6,asetukset!$B$7-E867,"")))))</f>
        <v/>
      </c>
      <c r="R867" s="19" t="str">
        <f t="shared" si="11"/>
        <v/>
      </c>
      <c r="S867" s="19" t="str">
        <f t="shared" si="12"/>
        <v/>
      </c>
      <c r="T867" s="21" t="str">
        <f>IF(A867="","",IF(SUMIFS($M$2:M867,$I$2:I867,I867,$A$2:A867,A867)&lt;=asetukset!$B$2,"",SUMIFS($M$2:M867,$I$2:I867,I867,$A$2:A867,A867)-asetukset!$B$2))</f>
        <v/>
      </c>
    </row>
    <row r="868">
      <c r="A868" s="32"/>
      <c r="B868" s="26"/>
      <c r="C868" s="26"/>
      <c r="D868" s="15">
        <f t="shared" si="2"/>
        <v>0</v>
      </c>
      <c r="E868" s="15">
        <f t="shared" si="3"/>
        <v>0</v>
      </c>
      <c r="F868" s="15">
        <f t="shared" si="4"/>
        <v>0</v>
      </c>
      <c r="G868" s="15">
        <f t="shared" si="5"/>
        <v>0</v>
      </c>
      <c r="H868" s="18" t="str">
        <f t="shared" si="6"/>
        <v/>
      </c>
      <c r="I868" s="18" t="str">
        <f t="shared" si="7"/>
        <v/>
      </c>
      <c r="J868" s="18" t="str">
        <f t="shared" si="8"/>
        <v>-</v>
      </c>
      <c r="K868" s="27" t="str">
        <f t="shared" ref="K868:L868" si="878">IF(A868="","",WEEKDAY(B868,2))</f>
        <v/>
      </c>
      <c r="L868" s="27" t="str">
        <f t="shared" si="878"/>
        <v/>
      </c>
      <c r="M868" s="20">
        <f t="shared" si="10"/>
        <v>0</v>
      </c>
      <c r="N868" s="20">
        <f t="shared" si="14"/>
        <v>0</v>
      </c>
      <c r="O868" s="21" t="str">
        <f>IF(A868="","",IF(G868&gt;=asetukset!$B$3,G868-asetukset!$B$3,IF(AND(G868-E868&lt;=asetukset!$B$4,E868&gt;=asetukset!$B$3),1-E868,IF(AND(G868-E868&lt;=asetukset!$B$4,E868&lt;=asetukset!$B$3),asetukset!$B$6,0))))</f>
        <v/>
      </c>
      <c r="P868" s="20">
        <f>IF(F868&gt;D868,G868-asetukset!$B$5,IF(AND(D868=F868,E868&lt;=asetukset!$B$6),G868-E868,0))</f>
        <v>0</v>
      </c>
      <c r="Q868" s="19" t="str">
        <f>IF(and(K868=6,E868&gt;asetukset!$B$7),"", IF(and(K868&lt;&gt;6,L868=6,G868&lt;asetukset!$B$7),G868,IF(K868=6,asetukset!$B$7-E868,IF(K868=6,asetukset!$B$7-E868,IF(K868=6,asetukset!$B$7-E868,"")))))</f>
        <v/>
      </c>
      <c r="R868" s="19" t="str">
        <f t="shared" si="11"/>
        <v/>
      </c>
      <c r="S868" s="19" t="str">
        <f t="shared" si="12"/>
        <v/>
      </c>
      <c r="T868" s="21" t="str">
        <f>IF(A868="","",IF(SUMIFS($M$2:M868,$I$2:I868,I868,$A$2:A868,A868)&lt;=asetukset!$B$2,"",SUMIFS($M$2:M868,$I$2:I868,I868,$A$2:A868,A868)-asetukset!$B$2))</f>
        <v/>
      </c>
    </row>
    <row r="869">
      <c r="A869" s="32"/>
      <c r="B869" s="26"/>
      <c r="C869" s="26"/>
      <c r="D869" s="15">
        <f t="shared" si="2"/>
        <v>0</v>
      </c>
      <c r="E869" s="15">
        <f t="shared" si="3"/>
        <v>0</v>
      </c>
      <c r="F869" s="15">
        <f t="shared" si="4"/>
        <v>0</v>
      </c>
      <c r="G869" s="15">
        <f t="shared" si="5"/>
        <v>0</v>
      </c>
      <c r="H869" s="18" t="str">
        <f t="shared" si="6"/>
        <v/>
      </c>
      <c r="I869" s="18" t="str">
        <f t="shared" si="7"/>
        <v/>
      </c>
      <c r="J869" s="18" t="str">
        <f t="shared" si="8"/>
        <v>-</v>
      </c>
      <c r="K869" s="27" t="str">
        <f t="shared" ref="K869:L869" si="879">IF(A869="","",WEEKDAY(B869,2))</f>
        <v/>
      </c>
      <c r="L869" s="27" t="str">
        <f t="shared" si="879"/>
        <v/>
      </c>
      <c r="M869" s="20">
        <f t="shared" si="10"/>
        <v>0</v>
      </c>
      <c r="N869" s="20">
        <f t="shared" si="14"/>
        <v>0</v>
      </c>
      <c r="O869" s="21" t="str">
        <f>IF(A869="","",IF(G869&gt;=asetukset!$B$3,G869-asetukset!$B$3,IF(AND(G869-E869&lt;=asetukset!$B$4,E869&gt;=asetukset!$B$3),1-E869,IF(AND(G869-E869&lt;=asetukset!$B$4,E869&lt;=asetukset!$B$3),asetukset!$B$6,0))))</f>
        <v/>
      </c>
      <c r="P869" s="20">
        <f>IF(F869&gt;D869,G869-asetukset!$B$5,IF(AND(D869=F869,E869&lt;=asetukset!$B$6),G869-E869,0))</f>
        <v>0</v>
      </c>
      <c r="Q869" s="19" t="str">
        <f>IF(and(K869=6,E869&gt;asetukset!$B$7),"", IF(and(K869&lt;&gt;6,L869=6,G869&lt;asetukset!$B$7),G869,IF(K869=6,asetukset!$B$7-E869,IF(K869=6,asetukset!$B$7-E869,IF(K869=6,asetukset!$B$7-E869,"")))))</f>
        <v/>
      </c>
      <c r="R869" s="19" t="str">
        <f t="shared" si="11"/>
        <v/>
      </c>
      <c r="S869" s="19" t="str">
        <f t="shared" si="12"/>
        <v/>
      </c>
      <c r="T869" s="21" t="str">
        <f>IF(A869="","",IF(SUMIFS($M$2:M869,$I$2:I869,I869,$A$2:A869,A869)&lt;=asetukset!$B$2,"",SUMIFS($M$2:M869,$I$2:I869,I869,$A$2:A869,A869)-asetukset!$B$2))</f>
        <v/>
      </c>
    </row>
    <row r="870">
      <c r="A870" s="32"/>
      <c r="B870" s="26"/>
      <c r="C870" s="26"/>
      <c r="D870" s="15">
        <f t="shared" si="2"/>
        <v>0</v>
      </c>
      <c r="E870" s="15">
        <f t="shared" si="3"/>
        <v>0</v>
      </c>
      <c r="F870" s="15">
        <f t="shared" si="4"/>
        <v>0</v>
      </c>
      <c r="G870" s="15">
        <f t="shared" si="5"/>
        <v>0</v>
      </c>
      <c r="H870" s="18" t="str">
        <f t="shared" si="6"/>
        <v/>
      </c>
      <c r="I870" s="18" t="str">
        <f t="shared" si="7"/>
        <v/>
      </c>
      <c r="J870" s="18" t="str">
        <f t="shared" si="8"/>
        <v>-</v>
      </c>
      <c r="K870" s="27" t="str">
        <f t="shared" ref="K870:L870" si="880">IF(A870="","",WEEKDAY(B870,2))</f>
        <v/>
      </c>
      <c r="L870" s="27" t="str">
        <f t="shared" si="880"/>
        <v/>
      </c>
      <c r="M870" s="20">
        <f t="shared" si="10"/>
        <v>0</v>
      </c>
      <c r="N870" s="20">
        <f t="shared" si="14"/>
        <v>0</v>
      </c>
      <c r="O870" s="21" t="str">
        <f>IF(A870="","",IF(G870&gt;=asetukset!$B$3,G870-asetukset!$B$3,IF(AND(G870-E870&lt;=asetukset!$B$4,E870&gt;=asetukset!$B$3),1-E870,IF(AND(G870-E870&lt;=asetukset!$B$4,E870&lt;=asetukset!$B$3),asetukset!$B$6,0))))</f>
        <v/>
      </c>
      <c r="P870" s="20">
        <f>IF(F870&gt;D870,G870-asetukset!$B$5,IF(AND(D870=F870,E870&lt;=asetukset!$B$6),G870-E870,0))</f>
        <v>0</v>
      </c>
      <c r="Q870" s="19" t="str">
        <f>IF(and(K870=6,E870&gt;asetukset!$B$7),"", IF(and(K870&lt;&gt;6,L870=6,G870&lt;asetukset!$B$7),G870,IF(K870=6,asetukset!$B$7-E870,IF(K870=6,asetukset!$B$7-E870,IF(K870=6,asetukset!$B$7-E870,"")))))</f>
        <v/>
      </c>
      <c r="R870" s="19" t="str">
        <f t="shared" si="11"/>
        <v/>
      </c>
      <c r="S870" s="19" t="str">
        <f t="shared" si="12"/>
        <v/>
      </c>
      <c r="T870" s="21" t="str">
        <f>IF(A870="","",IF(SUMIFS($M$2:M870,$I$2:I870,I870,$A$2:A870,A870)&lt;=asetukset!$B$2,"",SUMIFS($M$2:M870,$I$2:I870,I870,$A$2:A870,A870)-asetukset!$B$2))</f>
        <v/>
      </c>
    </row>
    <row r="871">
      <c r="A871" s="32"/>
      <c r="B871" s="26"/>
      <c r="C871" s="26"/>
      <c r="D871" s="15">
        <f t="shared" si="2"/>
        <v>0</v>
      </c>
      <c r="E871" s="15">
        <f t="shared" si="3"/>
        <v>0</v>
      </c>
      <c r="F871" s="15">
        <f t="shared" si="4"/>
        <v>0</v>
      </c>
      <c r="G871" s="15">
        <f t="shared" si="5"/>
        <v>0</v>
      </c>
      <c r="H871" s="18" t="str">
        <f t="shared" si="6"/>
        <v/>
      </c>
      <c r="I871" s="18" t="str">
        <f t="shared" si="7"/>
        <v/>
      </c>
      <c r="J871" s="18" t="str">
        <f t="shared" si="8"/>
        <v>-</v>
      </c>
      <c r="K871" s="27" t="str">
        <f t="shared" ref="K871:L871" si="881">IF(A871="","",WEEKDAY(B871,2))</f>
        <v/>
      </c>
      <c r="L871" s="27" t="str">
        <f t="shared" si="881"/>
        <v/>
      </c>
      <c r="M871" s="20">
        <f t="shared" si="10"/>
        <v>0</v>
      </c>
      <c r="N871" s="20">
        <f t="shared" si="14"/>
        <v>0</v>
      </c>
      <c r="O871" s="21" t="str">
        <f>IF(A871="","",IF(G871&gt;=asetukset!$B$3,G871-asetukset!$B$3,IF(AND(G871-E871&lt;=asetukset!$B$4,E871&gt;=asetukset!$B$3),1-E871,IF(AND(G871-E871&lt;=asetukset!$B$4,E871&lt;=asetukset!$B$3),asetukset!$B$6,0))))</f>
        <v/>
      </c>
      <c r="P871" s="20">
        <f>IF(F871&gt;D871,G871-asetukset!$B$5,IF(AND(D871=F871,E871&lt;=asetukset!$B$6),G871-E871,0))</f>
        <v>0</v>
      </c>
      <c r="Q871" s="19" t="str">
        <f>IF(and(K871=6,E871&gt;asetukset!$B$7),"", IF(and(K871&lt;&gt;6,L871=6,G871&lt;asetukset!$B$7),G871,IF(K871=6,asetukset!$B$7-E871,IF(K871=6,asetukset!$B$7-E871,IF(K871=6,asetukset!$B$7-E871,"")))))</f>
        <v/>
      </c>
      <c r="R871" s="19" t="str">
        <f t="shared" si="11"/>
        <v/>
      </c>
      <c r="S871" s="19" t="str">
        <f t="shared" si="12"/>
        <v/>
      </c>
      <c r="T871" s="21" t="str">
        <f>IF(A871="","",IF(SUMIFS($M$2:M871,$I$2:I871,I871,$A$2:A871,A871)&lt;=asetukset!$B$2,"",SUMIFS($M$2:M871,$I$2:I871,I871,$A$2:A871,A871)-asetukset!$B$2))</f>
        <v/>
      </c>
    </row>
    <row r="872">
      <c r="A872" s="32"/>
      <c r="B872" s="26"/>
      <c r="C872" s="26"/>
      <c r="D872" s="15">
        <f t="shared" si="2"/>
        <v>0</v>
      </c>
      <c r="E872" s="15">
        <f t="shared" si="3"/>
        <v>0</v>
      </c>
      <c r="F872" s="15">
        <f t="shared" si="4"/>
        <v>0</v>
      </c>
      <c r="G872" s="15">
        <f t="shared" si="5"/>
        <v>0</v>
      </c>
      <c r="H872" s="18" t="str">
        <f t="shared" si="6"/>
        <v/>
      </c>
      <c r="I872" s="18" t="str">
        <f t="shared" si="7"/>
        <v/>
      </c>
      <c r="J872" s="18" t="str">
        <f t="shared" si="8"/>
        <v>-</v>
      </c>
      <c r="K872" s="27" t="str">
        <f t="shared" ref="K872:L872" si="882">IF(A872="","",WEEKDAY(B872,2))</f>
        <v/>
      </c>
      <c r="L872" s="27" t="str">
        <f t="shared" si="882"/>
        <v/>
      </c>
      <c r="M872" s="20">
        <f t="shared" si="10"/>
        <v>0</v>
      </c>
      <c r="N872" s="20">
        <f t="shared" si="14"/>
        <v>0</v>
      </c>
      <c r="O872" s="21" t="str">
        <f>IF(A872="","",IF(G872&gt;=asetukset!$B$3,G872-asetukset!$B$3,IF(AND(G872-E872&lt;=asetukset!$B$4,E872&gt;=asetukset!$B$3),1-E872,IF(AND(G872-E872&lt;=asetukset!$B$4,E872&lt;=asetukset!$B$3),asetukset!$B$6,0))))</f>
        <v/>
      </c>
      <c r="P872" s="20">
        <f>IF(F872&gt;D872,G872-asetukset!$B$5,IF(AND(D872=F872,E872&lt;=asetukset!$B$6),G872-E872,0))</f>
        <v>0</v>
      </c>
      <c r="Q872" s="19" t="str">
        <f>IF(and(K872=6,E872&gt;asetukset!$B$7),"", IF(and(K872&lt;&gt;6,L872=6,G872&lt;asetukset!$B$7),G872,IF(K872=6,asetukset!$B$7-E872,IF(K872=6,asetukset!$B$7-E872,IF(K872=6,asetukset!$B$7-E872,"")))))</f>
        <v/>
      </c>
      <c r="R872" s="19" t="str">
        <f t="shared" si="11"/>
        <v/>
      </c>
      <c r="S872" s="19" t="str">
        <f t="shared" si="12"/>
        <v/>
      </c>
      <c r="T872" s="21" t="str">
        <f>IF(A872="","",IF(SUMIFS($M$2:M872,$I$2:I872,I872,$A$2:A872,A872)&lt;=asetukset!$B$2,"",SUMIFS($M$2:M872,$I$2:I872,I872,$A$2:A872,A872)-asetukset!$B$2))</f>
        <v/>
      </c>
    </row>
    <row r="873">
      <c r="A873" s="32"/>
      <c r="B873" s="26"/>
      <c r="C873" s="26"/>
      <c r="D873" s="15">
        <f t="shared" si="2"/>
        <v>0</v>
      </c>
      <c r="E873" s="15">
        <f t="shared" si="3"/>
        <v>0</v>
      </c>
      <c r="F873" s="15">
        <f t="shared" si="4"/>
        <v>0</v>
      </c>
      <c r="G873" s="15">
        <f t="shared" si="5"/>
        <v>0</v>
      </c>
      <c r="H873" s="18" t="str">
        <f t="shared" si="6"/>
        <v/>
      </c>
      <c r="I873" s="18" t="str">
        <f t="shared" si="7"/>
        <v/>
      </c>
      <c r="J873" s="18" t="str">
        <f t="shared" si="8"/>
        <v>-</v>
      </c>
      <c r="K873" s="27" t="str">
        <f t="shared" ref="K873:L873" si="883">IF(A873="","",WEEKDAY(B873,2))</f>
        <v/>
      </c>
      <c r="L873" s="27" t="str">
        <f t="shared" si="883"/>
        <v/>
      </c>
      <c r="M873" s="20">
        <f t="shared" si="10"/>
        <v>0</v>
      </c>
      <c r="N873" s="20">
        <f t="shared" si="14"/>
        <v>0</v>
      </c>
      <c r="O873" s="21" t="str">
        <f>IF(A873="","",IF(G873&gt;=asetukset!$B$3,G873-asetukset!$B$3,IF(AND(G873-E873&lt;=asetukset!$B$4,E873&gt;=asetukset!$B$3),1-E873,IF(AND(G873-E873&lt;=asetukset!$B$4,E873&lt;=asetukset!$B$3),asetukset!$B$6,0))))</f>
        <v/>
      </c>
      <c r="P873" s="20">
        <f>IF(F873&gt;D873,G873-asetukset!$B$5,IF(AND(D873=F873,E873&lt;=asetukset!$B$6),G873-E873,0))</f>
        <v>0</v>
      </c>
      <c r="Q873" s="19" t="str">
        <f>IF(and(K873=6,E873&gt;asetukset!$B$7),"", IF(and(K873&lt;&gt;6,L873=6,G873&lt;asetukset!$B$7),G873,IF(K873=6,asetukset!$B$7-E873,IF(K873=6,asetukset!$B$7-E873,IF(K873=6,asetukset!$B$7-E873,"")))))</f>
        <v/>
      </c>
      <c r="R873" s="19" t="str">
        <f t="shared" si="11"/>
        <v/>
      </c>
      <c r="S873" s="19" t="str">
        <f t="shared" si="12"/>
        <v/>
      </c>
      <c r="T873" s="21" t="str">
        <f>IF(A873="","",IF(SUMIFS($M$2:M873,$I$2:I873,I873,$A$2:A873,A873)&lt;=asetukset!$B$2,"",SUMIFS($M$2:M873,$I$2:I873,I873,$A$2:A873,A873)-asetukset!$B$2))</f>
        <v/>
      </c>
    </row>
    <row r="874">
      <c r="A874" s="32"/>
      <c r="B874" s="26"/>
      <c r="C874" s="26"/>
      <c r="D874" s="15">
        <f t="shared" si="2"/>
        <v>0</v>
      </c>
      <c r="E874" s="15">
        <f t="shared" si="3"/>
        <v>0</v>
      </c>
      <c r="F874" s="15">
        <f t="shared" si="4"/>
        <v>0</v>
      </c>
      <c r="G874" s="15">
        <f t="shared" si="5"/>
        <v>0</v>
      </c>
      <c r="H874" s="18" t="str">
        <f t="shared" si="6"/>
        <v/>
      </c>
      <c r="I874" s="18" t="str">
        <f t="shared" si="7"/>
        <v/>
      </c>
      <c r="J874" s="18" t="str">
        <f t="shared" si="8"/>
        <v>-</v>
      </c>
      <c r="K874" s="27" t="str">
        <f t="shared" ref="K874:L874" si="884">IF(A874="","",WEEKDAY(B874,2))</f>
        <v/>
      </c>
      <c r="L874" s="27" t="str">
        <f t="shared" si="884"/>
        <v/>
      </c>
      <c r="M874" s="20">
        <f t="shared" si="10"/>
        <v>0</v>
      </c>
      <c r="N874" s="20">
        <f t="shared" si="14"/>
        <v>0</v>
      </c>
      <c r="O874" s="21" t="str">
        <f>IF(A874="","",IF(G874&gt;=asetukset!$B$3,G874-asetukset!$B$3,IF(AND(G874-E874&lt;=asetukset!$B$4,E874&gt;=asetukset!$B$3),1-E874,IF(AND(G874-E874&lt;=asetukset!$B$4,E874&lt;=asetukset!$B$3),asetukset!$B$6,0))))</f>
        <v/>
      </c>
      <c r="P874" s="20">
        <f>IF(F874&gt;D874,G874-asetukset!$B$5,IF(AND(D874=F874,E874&lt;=asetukset!$B$6),G874-E874,0))</f>
        <v>0</v>
      </c>
      <c r="Q874" s="19" t="str">
        <f>IF(and(K874=6,E874&gt;asetukset!$B$7),"", IF(and(K874&lt;&gt;6,L874=6,G874&lt;asetukset!$B$7),G874,IF(K874=6,asetukset!$B$7-E874,IF(K874=6,asetukset!$B$7-E874,IF(K874=6,asetukset!$B$7-E874,"")))))</f>
        <v/>
      </c>
      <c r="R874" s="19" t="str">
        <f t="shared" si="11"/>
        <v/>
      </c>
      <c r="S874" s="19" t="str">
        <f t="shared" si="12"/>
        <v/>
      </c>
      <c r="T874" s="21" t="str">
        <f>IF(A874="","",IF(SUMIFS($M$2:M874,$I$2:I874,I874,$A$2:A874,A874)&lt;=asetukset!$B$2,"",SUMIFS($M$2:M874,$I$2:I874,I874,$A$2:A874,A874)-asetukset!$B$2))</f>
        <v/>
      </c>
    </row>
    <row r="875">
      <c r="A875" s="32"/>
      <c r="B875" s="26"/>
      <c r="C875" s="26"/>
      <c r="D875" s="15">
        <f t="shared" si="2"/>
        <v>0</v>
      </c>
      <c r="E875" s="15">
        <f t="shared" si="3"/>
        <v>0</v>
      </c>
      <c r="F875" s="15">
        <f t="shared" si="4"/>
        <v>0</v>
      </c>
      <c r="G875" s="15">
        <f t="shared" si="5"/>
        <v>0</v>
      </c>
      <c r="H875" s="18" t="str">
        <f t="shared" si="6"/>
        <v/>
      </c>
      <c r="I875" s="18" t="str">
        <f t="shared" si="7"/>
        <v/>
      </c>
      <c r="J875" s="18" t="str">
        <f t="shared" si="8"/>
        <v>-</v>
      </c>
      <c r="K875" s="27" t="str">
        <f t="shared" ref="K875:L875" si="885">IF(A875="","",WEEKDAY(B875,2))</f>
        <v/>
      </c>
      <c r="L875" s="27" t="str">
        <f t="shared" si="885"/>
        <v/>
      </c>
      <c r="M875" s="20">
        <f t="shared" si="10"/>
        <v>0</v>
      </c>
      <c r="N875" s="20">
        <f t="shared" si="14"/>
        <v>0</v>
      </c>
      <c r="O875" s="21" t="str">
        <f>IF(A875="","",IF(G875&gt;=asetukset!$B$3,G875-asetukset!$B$3,IF(AND(G875-E875&lt;=asetukset!$B$4,E875&gt;=asetukset!$B$3),1-E875,IF(AND(G875-E875&lt;=asetukset!$B$4,E875&lt;=asetukset!$B$3),asetukset!$B$6,0))))</f>
        <v/>
      </c>
      <c r="P875" s="20">
        <f>IF(F875&gt;D875,G875-asetukset!$B$5,IF(AND(D875=F875,E875&lt;=asetukset!$B$6),G875-E875,0))</f>
        <v>0</v>
      </c>
      <c r="Q875" s="19" t="str">
        <f>IF(and(K875=6,E875&gt;asetukset!$B$7),"", IF(and(K875&lt;&gt;6,L875=6,G875&lt;asetukset!$B$7),G875,IF(K875=6,asetukset!$B$7-E875,IF(K875=6,asetukset!$B$7-E875,IF(K875=6,asetukset!$B$7-E875,"")))))</f>
        <v/>
      </c>
      <c r="R875" s="19" t="str">
        <f t="shared" si="11"/>
        <v/>
      </c>
      <c r="S875" s="19" t="str">
        <f t="shared" si="12"/>
        <v/>
      </c>
      <c r="T875" s="21" t="str">
        <f>IF(A875="","",IF(SUMIFS($M$2:M875,$I$2:I875,I875,$A$2:A875,A875)&lt;=asetukset!$B$2,"",SUMIFS($M$2:M875,$I$2:I875,I875,$A$2:A875,A875)-asetukset!$B$2))</f>
        <v/>
      </c>
    </row>
    <row r="876">
      <c r="A876" s="32"/>
      <c r="B876" s="26"/>
      <c r="C876" s="26"/>
      <c r="D876" s="15">
        <f t="shared" si="2"/>
        <v>0</v>
      </c>
      <c r="E876" s="15">
        <f t="shared" si="3"/>
        <v>0</v>
      </c>
      <c r="F876" s="15">
        <f t="shared" si="4"/>
        <v>0</v>
      </c>
      <c r="G876" s="15">
        <f t="shared" si="5"/>
        <v>0</v>
      </c>
      <c r="H876" s="18" t="str">
        <f t="shared" si="6"/>
        <v/>
      </c>
      <c r="I876" s="18" t="str">
        <f t="shared" si="7"/>
        <v/>
      </c>
      <c r="J876" s="18" t="str">
        <f t="shared" si="8"/>
        <v>-</v>
      </c>
      <c r="K876" s="27" t="str">
        <f t="shared" ref="K876:L876" si="886">IF(A876="","",WEEKDAY(B876,2))</f>
        <v/>
      </c>
      <c r="L876" s="27" t="str">
        <f t="shared" si="886"/>
        <v/>
      </c>
      <c r="M876" s="20">
        <f t="shared" si="10"/>
        <v>0</v>
      </c>
      <c r="N876" s="20">
        <f t="shared" si="14"/>
        <v>0</v>
      </c>
      <c r="O876" s="21" t="str">
        <f>IF(A876="","",IF(G876&gt;=asetukset!$B$3,G876-asetukset!$B$3,IF(AND(G876-E876&lt;=asetukset!$B$4,E876&gt;=asetukset!$B$3),1-E876,IF(AND(G876-E876&lt;=asetukset!$B$4,E876&lt;=asetukset!$B$3),asetukset!$B$6,0))))</f>
        <v/>
      </c>
      <c r="P876" s="20">
        <f>IF(F876&gt;D876,G876-asetukset!$B$5,IF(AND(D876=F876,E876&lt;=asetukset!$B$6),G876-E876,0))</f>
        <v>0</v>
      </c>
      <c r="Q876" s="19" t="str">
        <f>IF(and(K876=6,E876&gt;asetukset!$B$7),"", IF(and(K876&lt;&gt;6,L876=6,G876&lt;asetukset!$B$7),G876,IF(K876=6,asetukset!$B$7-E876,IF(K876=6,asetukset!$B$7-E876,IF(K876=6,asetukset!$B$7-E876,"")))))</f>
        <v/>
      </c>
      <c r="R876" s="19" t="str">
        <f t="shared" si="11"/>
        <v/>
      </c>
      <c r="S876" s="19" t="str">
        <f t="shared" si="12"/>
        <v/>
      </c>
      <c r="T876" s="21" t="str">
        <f>IF(A876="","",IF(SUMIFS($M$2:M876,$I$2:I876,I876,$A$2:A876,A876)&lt;=asetukset!$B$2,"",SUMIFS($M$2:M876,$I$2:I876,I876,$A$2:A876,A876)-asetukset!$B$2))</f>
        <v/>
      </c>
    </row>
    <row r="877">
      <c r="A877" s="32"/>
      <c r="B877" s="26"/>
      <c r="C877" s="26"/>
      <c r="D877" s="15">
        <f t="shared" si="2"/>
        <v>0</v>
      </c>
      <c r="E877" s="15">
        <f t="shared" si="3"/>
        <v>0</v>
      </c>
      <c r="F877" s="15">
        <f t="shared" si="4"/>
        <v>0</v>
      </c>
      <c r="G877" s="15">
        <f t="shared" si="5"/>
        <v>0</v>
      </c>
      <c r="H877" s="18" t="str">
        <f t="shared" si="6"/>
        <v/>
      </c>
      <c r="I877" s="18" t="str">
        <f t="shared" si="7"/>
        <v/>
      </c>
      <c r="J877" s="18" t="str">
        <f t="shared" si="8"/>
        <v>-</v>
      </c>
      <c r="K877" s="27" t="str">
        <f t="shared" ref="K877:L877" si="887">IF(A877="","",WEEKDAY(B877,2))</f>
        <v/>
      </c>
      <c r="L877" s="27" t="str">
        <f t="shared" si="887"/>
        <v/>
      </c>
      <c r="M877" s="20">
        <f t="shared" si="10"/>
        <v>0</v>
      </c>
      <c r="N877" s="20">
        <f t="shared" si="14"/>
        <v>0</v>
      </c>
      <c r="O877" s="21" t="str">
        <f>IF(A877="","",IF(G877&gt;=asetukset!$B$3,G877-asetukset!$B$3,IF(AND(G877-E877&lt;=asetukset!$B$4,E877&gt;=asetukset!$B$3),1-E877,IF(AND(G877-E877&lt;=asetukset!$B$4,E877&lt;=asetukset!$B$3),asetukset!$B$6,0))))</f>
        <v/>
      </c>
      <c r="P877" s="20">
        <f>IF(F877&gt;D877,G877-asetukset!$B$5,IF(AND(D877=F877,E877&lt;=asetukset!$B$6),G877-E877,0))</f>
        <v>0</v>
      </c>
      <c r="Q877" s="19" t="str">
        <f>IF(and(K877=6,E877&gt;asetukset!$B$7),"", IF(and(K877&lt;&gt;6,L877=6,G877&lt;asetukset!$B$7),G877,IF(K877=6,asetukset!$B$7-E877,IF(K877=6,asetukset!$B$7-E877,IF(K877=6,asetukset!$B$7-E877,"")))))</f>
        <v/>
      </c>
      <c r="R877" s="19" t="str">
        <f t="shared" si="11"/>
        <v/>
      </c>
      <c r="S877" s="19" t="str">
        <f t="shared" si="12"/>
        <v/>
      </c>
      <c r="T877" s="21" t="str">
        <f>IF(A877="","",IF(SUMIFS($M$2:M877,$I$2:I877,I877,$A$2:A877,A877)&lt;=asetukset!$B$2,"",SUMIFS($M$2:M877,$I$2:I877,I877,$A$2:A877,A877)-asetukset!$B$2))</f>
        <v/>
      </c>
    </row>
    <row r="878">
      <c r="A878" s="32"/>
      <c r="B878" s="26"/>
      <c r="C878" s="26"/>
      <c r="D878" s="15">
        <f t="shared" si="2"/>
        <v>0</v>
      </c>
      <c r="E878" s="15">
        <f t="shared" si="3"/>
        <v>0</v>
      </c>
      <c r="F878" s="15">
        <f t="shared" si="4"/>
        <v>0</v>
      </c>
      <c r="G878" s="15">
        <f t="shared" si="5"/>
        <v>0</v>
      </c>
      <c r="H878" s="18" t="str">
        <f t="shared" si="6"/>
        <v/>
      </c>
      <c r="I878" s="18" t="str">
        <f t="shared" si="7"/>
        <v/>
      </c>
      <c r="J878" s="18" t="str">
        <f t="shared" si="8"/>
        <v>-</v>
      </c>
      <c r="K878" s="27" t="str">
        <f t="shared" ref="K878:L878" si="888">IF(A878="","",WEEKDAY(B878,2))</f>
        <v/>
      </c>
      <c r="L878" s="27" t="str">
        <f t="shared" si="888"/>
        <v/>
      </c>
      <c r="M878" s="20">
        <f t="shared" si="10"/>
        <v>0</v>
      </c>
      <c r="N878" s="20">
        <f t="shared" si="14"/>
        <v>0</v>
      </c>
      <c r="O878" s="21" t="str">
        <f>IF(A878="","",IF(G878&gt;=asetukset!$B$3,G878-asetukset!$B$3,IF(AND(G878-E878&lt;=asetukset!$B$4,E878&gt;=asetukset!$B$3),1-E878,IF(AND(G878-E878&lt;=asetukset!$B$4,E878&lt;=asetukset!$B$3),asetukset!$B$6,0))))</f>
        <v/>
      </c>
      <c r="P878" s="20">
        <f>IF(F878&gt;D878,G878-asetukset!$B$5,IF(AND(D878=F878,E878&lt;=asetukset!$B$6),G878-E878,0))</f>
        <v>0</v>
      </c>
      <c r="Q878" s="19" t="str">
        <f>IF(and(K878=6,E878&gt;asetukset!$B$7),"", IF(and(K878&lt;&gt;6,L878=6,G878&lt;asetukset!$B$7),G878,IF(K878=6,asetukset!$B$7-E878,IF(K878=6,asetukset!$B$7-E878,IF(K878=6,asetukset!$B$7-E878,"")))))</f>
        <v/>
      </c>
      <c r="R878" s="19" t="str">
        <f t="shared" si="11"/>
        <v/>
      </c>
      <c r="S878" s="19" t="str">
        <f t="shared" si="12"/>
        <v/>
      </c>
      <c r="T878" s="21" t="str">
        <f>IF(A878="","",IF(SUMIFS($M$2:M878,$I$2:I878,I878,$A$2:A878,A878)&lt;=asetukset!$B$2,"",SUMIFS($M$2:M878,$I$2:I878,I878,$A$2:A878,A878)-asetukset!$B$2))</f>
        <v/>
      </c>
    </row>
    <row r="879">
      <c r="A879" s="32"/>
      <c r="B879" s="26"/>
      <c r="C879" s="26"/>
      <c r="D879" s="15">
        <f t="shared" si="2"/>
        <v>0</v>
      </c>
      <c r="E879" s="15">
        <f t="shared" si="3"/>
        <v>0</v>
      </c>
      <c r="F879" s="15">
        <f t="shared" si="4"/>
        <v>0</v>
      </c>
      <c r="G879" s="15">
        <f t="shared" si="5"/>
        <v>0</v>
      </c>
      <c r="H879" s="18" t="str">
        <f t="shared" si="6"/>
        <v/>
      </c>
      <c r="I879" s="18" t="str">
        <f t="shared" si="7"/>
        <v/>
      </c>
      <c r="J879" s="18" t="str">
        <f t="shared" si="8"/>
        <v>-</v>
      </c>
      <c r="K879" s="27" t="str">
        <f t="shared" ref="K879:L879" si="889">IF(A879="","",WEEKDAY(B879,2))</f>
        <v/>
      </c>
      <c r="L879" s="27" t="str">
        <f t="shared" si="889"/>
        <v/>
      </c>
      <c r="M879" s="20">
        <f t="shared" si="10"/>
        <v>0</v>
      </c>
      <c r="N879" s="20">
        <f t="shared" si="14"/>
        <v>0</v>
      </c>
      <c r="O879" s="21" t="str">
        <f>IF(A879="","",IF(G879&gt;=asetukset!$B$3,G879-asetukset!$B$3,IF(AND(G879-E879&lt;=asetukset!$B$4,E879&gt;=asetukset!$B$3),1-E879,IF(AND(G879-E879&lt;=asetukset!$B$4,E879&lt;=asetukset!$B$3),asetukset!$B$6,0))))</f>
        <v/>
      </c>
      <c r="P879" s="20">
        <f>IF(F879&gt;D879,G879-asetukset!$B$5,IF(AND(D879=F879,E879&lt;=asetukset!$B$6),G879-E879,0))</f>
        <v>0</v>
      </c>
      <c r="Q879" s="19" t="str">
        <f>IF(and(K879=6,E879&gt;asetukset!$B$7),"", IF(and(K879&lt;&gt;6,L879=6,G879&lt;asetukset!$B$7),G879,IF(K879=6,asetukset!$B$7-E879,IF(K879=6,asetukset!$B$7-E879,IF(K879=6,asetukset!$B$7-E879,"")))))</f>
        <v/>
      </c>
      <c r="R879" s="19" t="str">
        <f t="shared" si="11"/>
        <v/>
      </c>
      <c r="S879" s="19" t="str">
        <f t="shared" si="12"/>
        <v/>
      </c>
      <c r="T879" s="21" t="str">
        <f>IF(A879="","",IF(SUMIFS($M$2:M879,$I$2:I879,I879,$A$2:A879,A879)&lt;=asetukset!$B$2,"",SUMIFS($M$2:M879,$I$2:I879,I879,$A$2:A879,A879)-asetukset!$B$2))</f>
        <v/>
      </c>
    </row>
    <row r="880">
      <c r="A880" s="32"/>
      <c r="B880" s="26"/>
      <c r="C880" s="26"/>
      <c r="D880" s="15">
        <f t="shared" si="2"/>
        <v>0</v>
      </c>
      <c r="E880" s="15">
        <f t="shared" si="3"/>
        <v>0</v>
      </c>
      <c r="F880" s="15">
        <f t="shared" si="4"/>
        <v>0</v>
      </c>
      <c r="G880" s="15">
        <f t="shared" si="5"/>
        <v>0</v>
      </c>
      <c r="H880" s="18" t="str">
        <f t="shared" si="6"/>
        <v/>
      </c>
      <c r="I880" s="18" t="str">
        <f t="shared" si="7"/>
        <v/>
      </c>
      <c r="J880" s="18" t="str">
        <f t="shared" si="8"/>
        <v>-</v>
      </c>
      <c r="K880" s="27" t="str">
        <f t="shared" ref="K880:L880" si="890">IF(A880="","",WEEKDAY(B880,2))</f>
        <v/>
      </c>
      <c r="L880" s="27" t="str">
        <f t="shared" si="890"/>
        <v/>
      </c>
      <c r="M880" s="20">
        <f t="shared" si="10"/>
        <v>0</v>
      </c>
      <c r="N880" s="20">
        <f t="shared" si="14"/>
        <v>0</v>
      </c>
      <c r="O880" s="21" t="str">
        <f>IF(A880="","",IF(G880&gt;=asetukset!$B$3,G880-asetukset!$B$3,IF(AND(G880-E880&lt;=asetukset!$B$4,E880&gt;=asetukset!$B$3),1-E880,IF(AND(G880-E880&lt;=asetukset!$B$4,E880&lt;=asetukset!$B$3),asetukset!$B$6,0))))</f>
        <v/>
      </c>
      <c r="P880" s="20">
        <f>IF(F880&gt;D880,G880-asetukset!$B$5,IF(AND(D880=F880,E880&lt;=asetukset!$B$6),G880-E880,0))</f>
        <v>0</v>
      </c>
      <c r="Q880" s="19" t="str">
        <f>IF(and(K880=6,E880&gt;asetukset!$B$7),"", IF(and(K880&lt;&gt;6,L880=6,G880&lt;asetukset!$B$7),G880,IF(K880=6,asetukset!$B$7-E880,IF(K880=6,asetukset!$B$7-E880,IF(K880=6,asetukset!$B$7-E880,"")))))</f>
        <v/>
      </c>
      <c r="R880" s="19" t="str">
        <f t="shared" si="11"/>
        <v/>
      </c>
      <c r="S880" s="19" t="str">
        <f t="shared" si="12"/>
        <v/>
      </c>
      <c r="T880" s="21" t="str">
        <f>IF(A880="","",IF(SUMIFS($M$2:M880,$I$2:I880,I880,$A$2:A880,A880)&lt;=asetukset!$B$2,"",SUMIFS($M$2:M880,$I$2:I880,I880,$A$2:A880,A880)-asetukset!$B$2))</f>
        <v/>
      </c>
    </row>
    <row r="881">
      <c r="A881" s="32"/>
      <c r="B881" s="26"/>
      <c r="C881" s="26"/>
      <c r="D881" s="15">
        <f t="shared" si="2"/>
        <v>0</v>
      </c>
      <c r="E881" s="15">
        <f t="shared" si="3"/>
        <v>0</v>
      </c>
      <c r="F881" s="15">
        <f t="shared" si="4"/>
        <v>0</v>
      </c>
      <c r="G881" s="15">
        <f t="shared" si="5"/>
        <v>0</v>
      </c>
      <c r="H881" s="18" t="str">
        <f t="shared" si="6"/>
        <v/>
      </c>
      <c r="I881" s="18" t="str">
        <f t="shared" si="7"/>
        <v/>
      </c>
      <c r="J881" s="18" t="str">
        <f t="shared" si="8"/>
        <v>-</v>
      </c>
      <c r="K881" s="27" t="str">
        <f t="shared" ref="K881:L881" si="891">IF(A881="","",WEEKDAY(B881,2))</f>
        <v/>
      </c>
      <c r="L881" s="27" t="str">
        <f t="shared" si="891"/>
        <v/>
      </c>
      <c r="M881" s="20">
        <f t="shared" si="10"/>
        <v>0</v>
      </c>
      <c r="N881" s="20">
        <f t="shared" si="14"/>
        <v>0</v>
      </c>
      <c r="O881" s="21" t="str">
        <f>IF(A881="","",IF(G881&gt;=asetukset!$B$3,G881-asetukset!$B$3,IF(AND(G881-E881&lt;=asetukset!$B$4,E881&gt;=asetukset!$B$3),1-E881,IF(AND(G881-E881&lt;=asetukset!$B$4,E881&lt;=asetukset!$B$3),asetukset!$B$6,0))))</f>
        <v/>
      </c>
      <c r="P881" s="20">
        <f>IF(F881&gt;D881,G881-asetukset!$B$5,IF(AND(D881=F881,E881&lt;=asetukset!$B$6),G881-E881,0))</f>
        <v>0</v>
      </c>
      <c r="Q881" s="19" t="str">
        <f>IF(and(K881=6,E881&gt;asetukset!$B$7),"", IF(and(K881&lt;&gt;6,L881=6,G881&lt;asetukset!$B$7),G881,IF(K881=6,asetukset!$B$7-E881,IF(K881=6,asetukset!$B$7-E881,IF(K881=6,asetukset!$B$7-E881,"")))))</f>
        <v/>
      </c>
      <c r="R881" s="19" t="str">
        <f t="shared" si="11"/>
        <v/>
      </c>
      <c r="S881" s="19" t="str">
        <f t="shared" si="12"/>
        <v/>
      </c>
      <c r="T881" s="21" t="str">
        <f>IF(A881="","",IF(SUMIFS($M$2:M881,$I$2:I881,I881,$A$2:A881,A881)&lt;=asetukset!$B$2,"",SUMIFS($M$2:M881,$I$2:I881,I881,$A$2:A881,A881)-asetukset!$B$2))</f>
        <v/>
      </c>
    </row>
    <row r="882">
      <c r="A882" s="32"/>
      <c r="B882" s="26"/>
      <c r="C882" s="26"/>
      <c r="D882" s="15">
        <f t="shared" si="2"/>
        <v>0</v>
      </c>
      <c r="E882" s="15">
        <f t="shared" si="3"/>
        <v>0</v>
      </c>
      <c r="F882" s="15">
        <f t="shared" si="4"/>
        <v>0</v>
      </c>
      <c r="G882" s="15">
        <f t="shared" si="5"/>
        <v>0</v>
      </c>
      <c r="H882" s="18" t="str">
        <f t="shared" si="6"/>
        <v/>
      </c>
      <c r="I882" s="18" t="str">
        <f t="shared" si="7"/>
        <v/>
      </c>
      <c r="J882" s="18" t="str">
        <f t="shared" si="8"/>
        <v>-</v>
      </c>
      <c r="K882" s="27" t="str">
        <f t="shared" ref="K882:L882" si="892">IF(A882="","",WEEKDAY(B882,2))</f>
        <v/>
      </c>
      <c r="L882" s="27" t="str">
        <f t="shared" si="892"/>
        <v/>
      </c>
      <c r="M882" s="20">
        <f t="shared" si="10"/>
        <v>0</v>
      </c>
      <c r="N882" s="20">
        <f t="shared" si="14"/>
        <v>0</v>
      </c>
      <c r="O882" s="21" t="str">
        <f>IF(A882="","",IF(G882&gt;=asetukset!$B$3,G882-asetukset!$B$3,IF(AND(G882-E882&lt;=asetukset!$B$4,E882&gt;=asetukset!$B$3),1-E882,IF(AND(G882-E882&lt;=asetukset!$B$4,E882&lt;=asetukset!$B$3),asetukset!$B$6,0))))</f>
        <v/>
      </c>
      <c r="P882" s="20">
        <f>IF(F882&gt;D882,G882-asetukset!$B$5,IF(AND(D882=F882,E882&lt;=asetukset!$B$6),G882-E882,0))</f>
        <v>0</v>
      </c>
      <c r="Q882" s="19" t="str">
        <f>IF(and(K882=6,E882&gt;asetukset!$B$7),"", IF(and(K882&lt;&gt;6,L882=6,G882&lt;asetukset!$B$7),G882,IF(K882=6,asetukset!$B$7-E882,IF(K882=6,asetukset!$B$7-E882,IF(K882=6,asetukset!$B$7-E882,"")))))</f>
        <v/>
      </c>
      <c r="R882" s="19" t="str">
        <f t="shared" si="11"/>
        <v/>
      </c>
      <c r="S882" s="19" t="str">
        <f t="shared" si="12"/>
        <v/>
      </c>
      <c r="T882" s="21" t="str">
        <f>IF(A882="","",IF(SUMIFS($M$2:M882,$I$2:I882,I882,$A$2:A882,A882)&lt;=asetukset!$B$2,"",SUMIFS($M$2:M882,$I$2:I882,I882,$A$2:A882,A882)-asetukset!$B$2))</f>
        <v/>
      </c>
    </row>
    <row r="883">
      <c r="A883" s="32"/>
      <c r="B883" s="26"/>
      <c r="C883" s="26"/>
      <c r="D883" s="15">
        <f t="shared" si="2"/>
        <v>0</v>
      </c>
      <c r="E883" s="15">
        <f t="shared" si="3"/>
        <v>0</v>
      </c>
      <c r="F883" s="15">
        <f t="shared" si="4"/>
        <v>0</v>
      </c>
      <c r="G883" s="15">
        <f t="shared" si="5"/>
        <v>0</v>
      </c>
      <c r="H883" s="18" t="str">
        <f t="shared" si="6"/>
        <v/>
      </c>
      <c r="I883" s="18" t="str">
        <f t="shared" si="7"/>
        <v/>
      </c>
      <c r="J883" s="18" t="str">
        <f t="shared" si="8"/>
        <v>-</v>
      </c>
      <c r="K883" s="27" t="str">
        <f t="shared" ref="K883:L883" si="893">IF(A883="","",WEEKDAY(B883,2))</f>
        <v/>
      </c>
      <c r="L883" s="27" t="str">
        <f t="shared" si="893"/>
        <v/>
      </c>
      <c r="M883" s="20">
        <f t="shared" si="10"/>
        <v>0</v>
      </c>
      <c r="N883" s="20">
        <f t="shared" si="14"/>
        <v>0</v>
      </c>
      <c r="O883" s="21" t="str">
        <f>IF(A883="","",IF(G883&gt;=asetukset!$B$3,G883-asetukset!$B$3,IF(AND(G883-E883&lt;=asetukset!$B$4,E883&gt;=asetukset!$B$3),1-E883,IF(AND(G883-E883&lt;=asetukset!$B$4,E883&lt;=asetukset!$B$3),asetukset!$B$6,0))))</f>
        <v/>
      </c>
      <c r="P883" s="20">
        <f>IF(F883&gt;D883,G883-asetukset!$B$5,IF(AND(D883=F883,E883&lt;=asetukset!$B$6),G883-E883,0))</f>
        <v>0</v>
      </c>
      <c r="Q883" s="19" t="str">
        <f>IF(and(K883=6,E883&gt;asetukset!$B$7),"", IF(and(K883&lt;&gt;6,L883=6,G883&lt;asetukset!$B$7),G883,IF(K883=6,asetukset!$B$7-E883,IF(K883=6,asetukset!$B$7-E883,IF(K883=6,asetukset!$B$7-E883,"")))))</f>
        <v/>
      </c>
      <c r="R883" s="19" t="str">
        <f t="shared" si="11"/>
        <v/>
      </c>
      <c r="S883" s="19" t="str">
        <f t="shared" si="12"/>
        <v/>
      </c>
      <c r="T883" s="21" t="str">
        <f>IF(A883="","",IF(SUMIFS($M$2:M883,$I$2:I883,I883,$A$2:A883,A883)&lt;=asetukset!$B$2,"",SUMIFS($M$2:M883,$I$2:I883,I883,$A$2:A883,A883)-asetukset!$B$2))</f>
        <v/>
      </c>
    </row>
    <row r="884">
      <c r="A884" s="32"/>
      <c r="B884" s="26"/>
      <c r="C884" s="26"/>
      <c r="D884" s="15">
        <f t="shared" si="2"/>
        <v>0</v>
      </c>
      <c r="E884" s="15">
        <f t="shared" si="3"/>
        <v>0</v>
      </c>
      <c r="F884" s="15">
        <f t="shared" si="4"/>
        <v>0</v>
      </c>
      <c r="G884" s="15">
        <f t="shared" si="5"/>
        <v>0</v>
      </c>
      <c r="H884" s="18" t="str">
        <f t="shared" si="6"/>
        <v/>
      </c>
      <c r="I884" s="18" t="str">
        <f t="shared" si="7"/>
        <v/>
      </c>
      <c r="J884" s="18" t="str">
        <f t="shared" si="8"/>
        <v>-</v>
      </c>
      <c r="K884" s="27" t="str">
        <f t="shared" ref="K884:L884" si="894">IF(A884="","",WEEKDAY(B884,2))</f>
        <v/>
      </c>
      <c r="L884" s="27" t="str">
        <f t="shared" si="894"/>
        <v/>
      </c>
      <c r="M884" s="20">
        <f t="shared" si="10"/>
        <v>0</v>
      </c>
      <c r="N884" s="20">
        <f t="shared" si="14"/>
        <v>0</v>
      </c>
      <c r="O884" s="21" t="str">
        <f>IF(A884="","",IF(G884&gt;=asetukset!$B$3,G884-asetukset!$B$3,IF(AND(G884-E884&lt;=asetukset!$B$4,E884&gt;=asetukset!$B$3),1-E884,IF(AND(G884-E884&lt;=asetukset!$B$4,E884&lt;=asetukset!$B$3),asetukset!$B$6,0))))</f>
        <v/>
      </c>
      <c r="P884" s="20">
        <f>IF(F884&gt;D884,G884-asetukset!$B$5,IF(AND(D884=F884,E884&lt;=asetukset!$B$6),G884-E884,0))</f>
        <v>0</v>
      </c>
      <c r="Q884" s="19" t="str">
        <f>IF(and(K884=6,E884&gt;asetukset!$B$7),"", IF(and(K884&lt;&gt;6,L884=6,G884&lt;asetukset!$B$7),G884,IF(K884=6,asetukset!$B$7-E884,IF(K884=6,asetukset!$B$7-E884,IF(K884=6,asetukset!$B$7-E884,"")))))</f>
        <v/>
      </c>
      <c r="R884" s="19" t="str">
        <f t="shared" si="11"/>
        <v/>
      </c>
      <c r="S884" s="19" t="str">
        <f t="shared" si="12"/>
        <v/>
      </c>
      <c r="T884" s="21" t="str">
        <f>IF(A884="","",IF(SUMIFS($M$2:M884,$I$2:I884,I884,$A$2:A884,A884)&lt;=asetukset!$B$2,"",SUMIFS($M$2:M884,$I$2:I884,I884,$A$2:A884,A884)-asetukset!$B$2))</f>
        <v/>
      </c>
    </row>
    <row r="885">
      <c r="A885" s="32"/>
      <c r="B885" s="26"/>
      <c r="C885" s="26"/>
      <c r="D885" s="15">
        <f t="shared" si="2"/>
        <v>0</v>
      </c>
      <c r="E885" s="15">
        <f t="shared" si="3"/>
        <v>0</v>
      </c>
      <c r="F885" s="15">
        <f t="shared" si="4"/>
        <v>0</v>
      </c>
      <c r="G885" s="15">
        <f t="shared" si="5"/>
        <v>0</v>
      </c>
      <c r="H885" s="18" t="str">
        <f t="shared" si="6"/>
        <v/>
      </c>
      <c r="I885" s="18" t="str">
        <f t="shared" si="7"/>
        <v/>
      </c>
      <c r="J885" s="18" t="str">
        <f t="shared" si="8"/>
        <v>-</v>
      </c>
      <c r="K885" s="27" t="str">
        <f t="shared" ref="K885:L885" si="895">IF(A885="","",WEEKDAY(B885,2))</f>
        <v/>
      </c>
      <c r="L885" s="27" t="str">
        <f t="shared" si="895"/>
        <v/>
      </c>
      <c r="M885" s="20">
        <f t="shared" si="10"/>
        <v>0</v>
      </c>
      <c r="N885" s="20">
        <f t="shared" si="14"/>
        <v>0</v>
      </c>
      <c r="O885" s="21" t="str">
        <f>IF(A885="","",IF(G885&gt;=asetukset!$B$3,G885-asetukset!$B$3,IF(AND(G885-E885&lt;=asetukset!$B$4,E885&gt;=asetukset!$B$3),1-E885,IF(AND(G885-E885&lt;=asetukset!$B$4,E885&lt;=asetukset!$B$3),asetukset!$B$6,0))))</f>
        <v/>
      </c>
      <c r="P885" s="20">
        <f>IF(F885&gt;D885,G885-asetukset!$B$5,IF(AND(D885=F885,E885&lt;=asetukset!$B$6),G885-E885,0))</f>
        <v>0</v>
      </c>
      <c r="Q885" s="19" t="str">
        <f>IF(and(K885=6,E885&gt;asetukset!$B$7),"", IF(and(K885&lt;&gt;6,L885=6,G885&lt;asetukset!$B$7),G885,IF(K885=6,asetukset!$B$7-E885,IF(K885=6,asetukset!$B$7-E885,IF(K885=6,asetukset!$B$7-E885,"")))))</f>
        <v/>
      </c>
      <c r="R885" s="19" t="str">
        <f t="shared" si="11"/>
        <v/>
      </c>
      <c r="S885" s="19" t="str">
        <f t="shared" si="12"/>
        <v/>
      </c>
      <c r="T885" s="21" t="str">
        <f>IF(A885="","",IF(SUMIFS($M$2:M885,$I$2:I885,I885,$A$2:A885,A885)&lt;=asetukset!$B$2,"",SUMIFS($M$2:M885,$I$2:I885,I885,$A$2:A885,A885)-asetukset!$B$2))</f>
        <v/>
      </c>
    </row>
    <row r="886">
      <c r="A886" s="32"/>
      <c r="B886" s="26"/>
      <c r="C886" s="26"/>
      <c r="D886" s="15">
        <f t="shared" si="2"/>
        <v>0</v>
      </c>
      <c r="E886" s="15">
        <f t="shared" si="3"/>
        <v>0</v>
      </c>
      <c r="F886" s="15">
        <f t="shared" si="4"/>
        <v>0</v>
      </c>
      <c r="G886" s="15">
        <f t="shared" si="5"/>
        <v>0</v>
      </c>
      <c r="H886" s="18" t="str">
        <f t="shared" si="6"/>
        <v/>
      </c>
      <c r="I886" s="18" t="str">
        <f t="shared" si="7"/>
        <v/>
      </c>
      <c r="J886" s="18" t="str">
        <f t="shared" si="8"/>
        <v>-</v>
      </c>
      <c r="K886" s="27" t="str">
        <f t="shared" ref="K886:L886" si="896">IF(A886="","",WEEKDAY(B886,2))</f>
        <v/>
      </c>
      <c r="L886" s="27" t="str">
        <f t="shared" si="896"/>
        <v/>
      </c>
      <c r="M886" s="20">
        <f t="shared" si="10"/>
        <v>0</v>
      </c>
      <c r="N886" s="20">
        <f t="shared" si="14"/>
        <v>0</v>
      </c>
      <c r="O886" s="21" t="str">
        <f>IF(A886="","",IF(G886&gt;=asetukset!$B$3,G886-asetukset!$B$3,IF(AND(G886-E886&lt;=asetukset!$B$4,E886&gt;=asetukset!$B$3),1-E886,IF(AND(G886-E886&lt;=asetukset!$B$4,E886&lt;=asetukset!$B$3),asetukset!$B$6,0))))</f>
        <v/>
      </c>
      <c r="P886" s="20">
        <f>IF(F886&gt;D886,G886-asetukset!$B$5,IF(AND(D886=F886,E886&lt;=asetukset!$B$6),G886-E886,0))</f>
        <v>0</v>
      </c>
      <c r="Q886" s="19" t="str">
        <f>IF(and(K886=6,E886&gt;asetukset!$B$7),"", IF(and(K886&lt;&gt;6,L886=6,G886&lt;asetukset!$B$7),G886,IF(K886=6,asetukset!$B$7-E886,IF(K886=6,asetukset!$B$7-E886,IF(K886=6,asetukset!$B$7-E886,"")))))</f>
        <v/>
      </c>
      <c r="R886" s="19" t="str">
        <f t="shared" si="11"/>
        <v/>
      </c>
      <c r="S886" s="19" t="str">
        <f t="shared" si="12"/>
        <v/>
      </c>
      <c r="T886" s="21" t="str">
        <f>IF(A886="","",IF(SUMIFS($M$2:M886,$I$2:I886,I886,$A$2:A886,A886)&lt;=asetukset!$B$2,"",SUMIFS($M$2:M886,$I$2:I886,I886,$A$2:A886,A886)-asetukset!$B$2))</f>
        <v/>
      </c>
    </row>
    <row r="887">
      <c r="A887" s="32"/>
      <c r="B887" s="26"/>
      <c r="C887" s="26"/>
      <c r="D887" s="15">
        <f t="shared" si="2"/>
        <v>0</v>
      </c>
      <c r="E887" s="15">
        <f t="shared" si="3"/>
        <v>0</v>
      </c>
      <c r="F887" s="15">
        <f t="shared" si="4"/>
        <v>0</v>
      </c>
      <c r="G887" s="15">
        <f t="shared" si="5"/>
        <v>0</v>
      </c>
      <c r="H887" s="18" t="str">
        <f t="shared" si="6"/>
        <v/>
      </c>
      <c r="I887" s="18" t="str">
        <f t="shared" si="7"/>
        <v/>
      </c>
      <c r="J887" s="18" t="str">
        <f t="shared" si="8"/>
        <v>-</v>
      </c>
      <c r="K887" s="27" t="str">
        <f t="shared" ref="K887:L887" si="897">IF(A887="","",WEEKDAY(B887,2))</f>
        <v/>
      </c>
      <c r="L887" s="27" t="str">
        <f t="shared" si="897"/>
        <v/>
      </c>
      <c r="M887" s="20">
        <f t="shared" si="10"/>
        <v>0</v>
      </c>
      <c r="N887" s="20">
        <f t="shared" si="14"/>
        <v>0</v>
      </c>
      <c r="O887" s="21" t="str">
        <f>IF(A887="","",IF(G887&gt;=asetukset!$B$3,G887-asetukset!$B$3,IF(AND(G887-E887&lt;=asetukset!$B$4,E887&gt;=asetukset!$B$3),1-E887,IF(AND(G887-E887&lt;=asetukset!$B$4,E887&lt;=asetukset!$B$3),asetukset!$B$6,0))))</f>
        <v/>
      </c>
      <c r="P887" s="20">
        <f>IF(F887&gt;D887,G887-asetukset!$B$5,IF(AND(D887=F887,E887&lt;=asetukset!$B$6),G887-E887,0))</f>
        <v>0</v>
      </c>
      <c r="Q887" s="19" t="str">
        <f>IF(and(K887=6,E887&gt;asetukset!$B$7),"", IF(and(K887&lt;&gt;6,L887=6,G887&lt;asetukset!$B$7),G887,IF(K887=6,asetukset!$B$7-E887,IF(K887=6,asetukset!$B$7-E887,IF(K887=6,asetukset!$B$7-E887,"")))))</f>
        <v/>
      </c>
      <c r="R887" s="19" t="str">
        <f t="shared" si="11"/>
        <v/>
      </c>
      <c r="S887" s="19" t="str">
        <f t="shared" si="12"/>
        <v/>
      </c>
      <c r="T887" s="21" t="str">
        <f>IF(A887="","",IF(SUMIFS($M$2:M887,$I$2:I887,I887,$A$2:A887,A887)&lt;=asetukset!$B$2,"",SUMIFS($M$2:M887,$I$2:I887,I887,$A$2:A887,A887)-asetukset!$B$2))</f>
        <v/>
      </c>
    </row>
    <row r="888">
      <c r="A888" s="32"/>
      <c r="B888" s="26"/>
      <c r="C888" s="26"/>
      <c r="D888" s="15">
        <f t="shared" si="2"/>
        <v>0</v>
      </c>
      <c r="E888" s="15">
        <f t="shared" si="3"/>
        <v>0</v>
      </c>
      <c r="F888" s="15">
        <f t="shared" si="4"/>
        <v>0</v>
      </c>
      <c r="G888" s="15">
        <f t="shared" si="5"/>
        <v>0</v>
      </c>
      <c r="H888" s="18" t="str">
        <f t="shared" si="6"/>
        <v/>
      </c>
      <c r="I888" s="18" t="str">
        <f t="shared" si="7"/>
        <v/>
      </c>
      <c r="J888" s="18" t="str">
        <f t="shared" si="8"/>
        <v>-</v>
      </c>
      <c r="K888" s="27" t="str">
        <f t="shared" ref="K888:L888" si="898">IF(A888="","",WEEKDAY(B888,2))</f>
        <v/>
      </c>
      <c r="L888" s="27" t="str">
        <f t="shared" si="898"/>
        <v/>
      </c>
      <c r="M888" s="20">
        <f t="shared" si="10"/>
        <v>0</v>
      </c>
      <c r="N888" s="20">
        <f t="shared" si="14"/>
        <v>0</v>
      </c>
      <c r="O888" s="21" t="str">
        <f>IF(A888="","",IF(G888&gt;=asetukset!$B$3,G888-asetukset!$B$3,IF(AND(G888-E888&lt;=asetukset!$B$4,E888&gt;=asetukset!$B$3),1-E888,IF(AND(G888-E888&lt;=asetukset!$B$4,E888&lt;=asetukset!$B$3),asetukset!$B$6,0))))</f>
        <v/>
      </c>
      <c r="P888" s="20">
        <f>IF(F888&gt;D888,G888-asetukset!$B$5,IF(AND(D888=F888,E888&lt;=asetukset!$B$6),G888-E888,0))</f>
        <v>0</v>
      </c>
      <c r="Q888" s="19" t="str">
        <f>IF(and(K888=6,E888&gt;asetukset!$B$7),"", IF(and(K888&lt;&gt;6,L888=6,G888&lt;asetukset!$B$7),G888,IF(K888=6,asetukset!$B$7-E888,IF(K888=6,asetukset!$B$7-E888,IF(K888=6,asetukset!$B$7-E888,"")))))</f>
        <v/>
      </c>
      <c r="R888" s="19" t="str">
        <f t="shared" si="11"/>
        <v/>
      </c>
      <c r="S888" s="19" t="str">
        <f t="shared" si="12"/>
        <v/>
      </c>
      <c r="T888" s="21" t="str">
        <f>IF(A888="","",IF(SUMIFS($M$2:M888,$I$2:I888,I888,$A$2:A888,A888)&lt;=asetukset!$B$2,"",SUMIFS($M$2:M888,$I$2:I888,I888,$A$2:A888,A888)-asetukset!$B$2))</f>
        <v/>
      </c>
    </row>
    <row r="889">
      <c r="A889" s="32"/>
      <c r="B889" s="26"/>
      <c r="C889" s="26"/>
      <c r="D889" s="15">
        <f t="shared" si="2"/>
        <v>0</v>
      </c>
      <c r="E889" s="15">
        <f t="shared" si="3"/>
        <v>0</v>
      </c>
      <c r="F889" s="15">
        <f t="shared" si="4"/>
        <v>0</v>
      </c>
      <c r="G889" s="15">
        <f t="shared" si="5"/>
        <v>0</v>
      </c>
      <c r="H889" s="18" t="str">
        <f t="shared" si="6"/>
        <v/>
      </c>
      <c r="I889" s="18" t="str">
        <f t="shared" si="7"/>
        <v/>
      </c>
      <c r="J889" s="18" t="str">
        <f t="shared" si="8"/>
        <v>-</v>
      </c>
      <c r="K889" s="27" t="str">
        <f t="shared" ref="K889:L889" si="899">IF(A889="","",WEEKDAY(B889,2))</f>
        <v/>
      </c>
      <c r="L889" s="27" t="str">
        <f t="shared" si="899"/>
        <v/>
      </c>
      <c r="M889" s="20">
        <f t="shared" si="10"/>
        <v>0</v>
      </c>
      <c r="N889" s="20">
        <f t="shared" si="14"/>
        <v>0</v>
      </c>
      <c r="O889" s="21" t="str">
        <f>IF(A889="","",IF(G889&gt;=asetukset!$B$3,G889-asetukset!$B$3,IF(AND(G889-E889&lt;=asetukset!$B$4,E889&gt;=asetukset!$B$3),1-E889,IF(AND(G889-E889&lt;=asetukset!$B$4,E889&lt;=asetukset!$B$3),asetukset!$B$6,0))))</f>
        <v/>
      </c>
      <c r="P889" s="20">
        <f>IF(F889&gt;D889,G889-asetukset!$B$5,IF(AND(D889=F889,E889&lt;=asetukset!$B$6),G889-E889,0))</f>
        <v>0</v>
      </c>
      <c r="Q889" s="19" t="str">
        <f>IF(and(K889=6,E889&gt;asetukset!$B$7),"", IF(and(K889&lt;&gt;6,L889=6,G889&lt;asetukset!$B$7),G889,IF(K889=6,asetukset!$B$7-E889,IF(K889=6,asetukset!$B$7-E889,IF(K889=6,asetukset!$B$7-E889,"")))))</f>
        <v/>
      </c>
      <c r="R889" s="19" t="str">
        <f t="shared" si="11"/>
        <v/>
      </c>
      <c r="S889" s="19" t="str">
        <f t="shared" si="12"/>
        <v/>
      </c>
      <c r="T889" s="21" t="str">
        <f>IF(A889="","",IF(SUMIFS($M$2:M889,$I$2:I889,I889,$A$2:A889,A889)&lt;=asetukset!$B$2,"",SUMIFS($M$2:M889,$I$2:I889,I889,$A$2:A889,A889)-asetukset!$B$2))</f>
        <v/>
      </c>
    </row>
    <row r="890">
      <c r="A890" s="32"/>
      <c r="B890" s="26"/>
      <c r="C890" s="26"/>
      <c r="D890" s="15">
        <f t="shared" si="2"/>
        <v>0</v>
      </c>
      <c r="E890" s="15">
        <f t="shared" si="3"/>
        <v>0</v>
      </c>
      <c r="F890" s="15">
        <f t="shared" si="4"/>
        <v>0</v>
      </c>
      <c r="G890" s="15">
        <f t="shared" si="5"/>
        <v>0</v>
      </c>
      <c r="H890" s="18" t="str">
        <f t="shared" si="6"/>
        <v/>
      </c>
      <c r="I890" s="18" t="str">
        <f t="shared" si="7"/>
        <v/>
      </c>
      <c r="J890" s="18" t="str">
        <f t="shared" si="8"/>
        <v>-</v>
      </c>
      <c r="K890" s="27" t="str">
        <f t="shared" ref="K890:L890" si="900">IF(A890="","",WEEKDAY(B890,2))</f>
        <v/>
      </c>
      <c r="L890" s="27" t="str">
        <f t="shared" si="900"/>
        <v/>
      </c>
      <c r="M890" s="20">
        <f t="shared" si="10"/>
        <v>0</v>
      </c>
      <c r="N890" s="20">
        <f t="shared" si="14"/>
        <v>0</v>
      </c>
      <c r="O890" s="21" t="str">
        <f>IF(A890="","",IF(G890&gt;=asetukset!$B$3,G890-asetukset!$B$3,IF(AND(G890-E890&lt;=asetukset!$B$4,E890&gt;=asetukset!$B$3),1-E890,IF(AND(G890-E890&lt;=asetukset!$B$4,E890&lt;=asetukset!$B$3),asetukset!$B$6,0))))</f>
        <v/>
      </c>
      <c r="P890" s="20">
        <f>IF(F890&gt;D890,G890-asetukset!$B$5,IF(AND(D890=F890,E890&lt;=asetukset!$B$6),G890-E890,0))</f>
        <v>0</v>
      </c>
      <c r="Q890" s="19" t="str">
        <f>IF(and(K890=6,E890&gt;asetukset!$B$7),"", IF(and(K890&lt;&gt;6,L890=6,G890&lt;asetukset!$B$7),G890,IF(K890=6,asetukset!$B$7-E890,IF(K890=6,asetukset!$B$7-E890,IF(K890=6,asetukset!$B$7-E890,"")))))</f>
        <v/>
      </c>
      <c r="R890" s="19" t="str">
        <f t="shared" si="11"/>
        <v/>
      </c>
      <c r="S890" s="19" t="str">
        <f t="shared" si="12"/>
        <v/>
      </c>
      <c r="T890" s="21" t="str">
        <f>IF(A890="","",IF(SUMIFS($M$2:M890,$I$2:I890,I890,$A$2:A890,A890)&lt;=asetukset!$B$2,"",SUMIFS($M$2:M890,$I$2:I890,I890,$A$2:A890,A890)-asetukset!$B$2))</f>
        <v/>
      </c>
    </row>
    <row r="891">
      <c r="A891" s="32"/>
      <c r="B891" s="26"/>
      <c r="C891" s="26"/>
      <c r="D891" s="15">
        <f t="shared" si="2"/>
        <v>0</v>
      </c>
      <c r="E891" s="15">
        <f t="shared" si="3"/>
        <v>0</v>
      </c>
      <c r="F891" s="15">
        <f t="shared" si="4"/>
        <v>0</v>
      </c>
      <c r="G891" s="15">
        <f t="shared" si="5"/>
        <v>0</v>
      </c>
      <c r="H891" s="18" t="str">
        <f t="shared" si="6"/>
        <v/>
      </c>
      <c r="I891" s="18" t="str">
        <f t="shared" si="7"/>
        <v/>
      </c>
      <c r="J891" s="18" t="str">
        <f t="shared" si="8"/>
        <v>-</v>
      </c>
      <c r="K891" s="27" t="str">
        <f t="shared" ref="K891:L891" si="901">IF(A891="","",WEEKDAY(B891,2))</f>
        <v/>
      </c>
      <c r="L891" s="27" t="str">
        <f t="shared" si="901"/>
        <v/>
      </c>
      <c r="M891" s="20">
        <f t="shared" si="10"/>
        <v>0</v>
      </c>
      <c r="N891" s="20">
        <f t="shared" si="14"/>
        <v>0</v>
      </c>
      <c r="O891" s="21" t="str">
        <f>IF(A891="","",IF(G891&gt;=asetukset!$B$3,G891-asetukset!$B$3,IF(AND(G891-E891&lt;=asetukset!$B$4,E891&gt;=asetukset!$B$3),1-E891,IF(AND(G891-E891&lt;=asetukset!$B$4,E891&lt;=asetukset!$B$3),asetukset!$B$6,0))))</f>
        <v/>
      </c>
      <c r="P891" s="20">
        <f>IF(F891&gt;D891,G891-asetukset!$B$5,IF(AND(D891=F891,E891&lt;=asetukset!$B$6),G891-E891,0))</f>
        <v>0</v>
      </c>
      <c r="Q891" s="19" t="str">
        <f>IF(and(K891=6,E891&gt;asetukset!$B$7),"", IF(and(K891&lt;&gt;6,L891=6,G891&lt;asetukset!$B$7),G891,IF(K891=6,asetukset!$B$7-E891,IF(K891=6,asetukset!$B$7-E891,IF(K891=6,asetukset!$B$7-E891,"")))))</f>
        <v/>
      </c>
      <c r="R891" s="19" t="str">
        <f t="shared" si="11"/>
        <v/>
      </c>
      <c r="S891" s="19" t="str">
        <f t="shared" si="12"/>
        <v/>
      </c>
      <c r="T891" s="21" t="str">
        <f>IF(A891="","",IF(SUMIFS($M$2:M891,$I$2:I891,I891,$A$2:A891,A891)&lt;=asetukset!$B$2,"",SUMIFS($M$2:M891,$I$2:I891,I891,$A$2:A891,A891)-asetukset!$B$2))</f>
        <v/>
      </c>
    </row>
    <row r="892">
      <c r="A892" s="32"/>
      <c r="B892" s="26"/>
      <c r="C892" s="26"/>
      <c r="D892" s="15">
        <f t="shared" si="2"/>
        <v>0</v>
      </c>
      <c r="E892" s="15">
        <f t="shared" si="3"/>
        <v>0</v>
      </c>
      <c r="F892" s="15">
        <f t="shared" si="4"/>
        <v>0</v>
      </c>
      <c r="G892" s="15">
        <f t="shared" si="5"/>
        <v>0</v>
      </c>
      <c r="H892" s="18" t="str">
        <f t="shared" si="6"/>
        <v/>
      </c>
      <c r="I892" s="18" t="str">
        <f t="shared" si="7"/>
        <v/>
      </c>
      <c r="J892" s="18" t="str">
        <f t="shared" si="8"/>
        <v>-</v>
      </c>
      <c r="K892" s="27" t="str">
        <f t="shared" ref="K892:L892" si="902">IF(A892="","",WEEKDAY(B892,2))</f>
        <v/>
      </c>
      <c r="L892" s="27" t="str">
        <f t="shared" si="902"/>
        <v/>
      </c>
      <c r="M892" s="20">
        <f t="shared" si="10"/>
        <v>0</v>
      </c>
      <c r="N892" s="20">
        <f t="shared" si="14"/>
        <v>0</v>
      </c>
      <c r="O892" s="21" t="str">
        <f>IF(A892="","",IF(G892&gt;=asetukset!$B$3,G892-asetukset!$B$3,IF(AND(G892-E892&lt;=asetukset!$B$4,E892&gt;=asetukset!$B$3),1-E892,IF(AND(G892-E892&lt;=asetukset!$B$4,E892&lt;=asetukset!$B$3),asetukset!$B$6,0))))</f>
        <v/>
      </c>
      <c r="P892" s="20">
        <f>IF(F892&gt;D892,G892-asetukset!$B$5,IF(AND(D892=F892,E892&lt;=asetukset!$B$6),G892-E892,0))</f>
        <v>0</v>
      </c>
      <c r="Q892" s="19" t="str">
        <f>IF(and(K892=6,E892&gt;asetukset!$B$7),"", IF(and(K892&lt;&gt;6,L892=6,G892&lt;asetukset!$B$7),G892,IF(K892=6,asetukset!$B$7-E892,IF(K892=6,asetukset!$B$7-E892,IF(K892=6,asetukset!$B$7-E892,"")))))</f>
        <v/>
      </c>
      <c r="R892" s="19" t="str">
        <f t="shared" si="11"/>
        <v/>
      </c>
      <c r="S892" s="19" t="str">
        <f t="shared" si="12"/>
        <v/>
      </c>
      <c r="T892" s="21" t="str">
        <f>IF(A892="","",IF(SUMIFS($M$2:M892,$I$2:I892,I892,$A$2:A892,A892)&lt;=asetukset!$B$2,"",SUMIFS($M$2:M892,$I$2:I892,I892,$A$2:A892,A892)-asetukset!$B$2))</f>
        <v/>
      </c>
    </row>
    <row r="893">
      <c r="A893" s="32"/>
      <c r="B893" s="26"/>
      <c r="C893" s="26"/>
      <c r="D893" s="15">
        <f t="shared" si="2"/>
        <v>0</v>
      </c>
      <c r="E893" s="15">
        <f t="shared" si="3"/>
        <v>0</v>
      </c>
      <c r="F893" s="15">
        <f t="shared" si="4"/>
        <v>0</v>
      </c>
      <c r="G893" s="15">
        <f t="shared" si="5"/>
        <v>0</v>
      </c>
      <c r="H893" s="18" t="str">
        <f t="shared" si="6"/>
        <v/>
      </c>
      <c r="I893" s="18" t="str">
        <f t="shared" si="7"/>
        <v/>
      </c>
      <c r="J893" s="18" t="str">
        <f t="shared" si="8"/>
        <v>-</v>
      </c>
      <c r="K893" s="27" t="str">
        <f t="shared" ref="K893:L893" si="903">IF(A893="","",WEEKDAY(B893,2))</f>
        <v/>
      </c>
      <c r="L893" s="27" t="str">
        <f t="shared" si="903"/>
        <v/>
      </c>
      <c r="M893" s="20">
        <f t="shared" si="10"/>
        <v>0</v>
      </c>
      <c r="N893" s="20">
        <f t="shared" si="14"/>
        <v>0</v>
      </c>
      <c r="O893" s="21" t="str">
        <f>IF(A893="","",IF(G893&gt;=asetukset!$B$3,G893-asetukset!$B$3,IF(AND(G893-E893&lt;=asetukset!$B$4,E893&gt;=asetukset!$B$3),1-E893,IF(AND(G893-E893&lt;=asetukset!$B$4,E893&lt;=asetukset!$B$3),asetukset!$B$6,0))))</f>
        <v/>
      </c>
      <c r="P893" s="20">
        <f>IF(F893&gt;D893,G893-asetukset!$B$5,IF(AND(D893=F893,E893&lt;=asetukset!$B$6),G893-E893,0))</f>
        <v>0</v>
      </c>
      <c r="Q893" s="19" t="str">
        <f>IF(and(K893=6,E893&gt;asetukset!$B$7),"", IF(and(K893&lt;&gt;6,L893=6,G893&lt;asetukset!$B$7),G893,IF(K893=6,asetukset!$B$7-E893,IF(K893=6,asetukset!$B$7-E893,IF(K893=6,asetukset!$B$7-E893,"")))))</f>
        <v/>
      </c>
      <c r="R893" s="19" t="str">
        <f t="shared" si="11"/>
        <v/>
      </c>
      <c r="S893" s="19" t="str">
        <f t="shared" si="12"/>
        <v/>
      </c>
      <c r="T893" s="21" t="str">
        <f>IF(A893="","",IF(SUMIFS($M$2:M893,$I$2:I893,I893,$A$2:A893,A893)&lt;=asetukset!$B$2,"",SUMIFS($M$2:M893,$I$2:I893,I893,$A$2:A893,A893)-asetukset!$B$2))</f>
        <v/>
      </c>
    </row>
    <row r="894">
      <c r="A894" s="32"/>
      <c r="B894" s="26"/>
      <c r="C894" s="26"/>
      <c r="D894" s="15">
        <f t="shared" si="2"/>
        <v>0</v>
      </c>
      <c r="E894" s="15">
        <f t="shared" si="3"/>
        <v>0</v>
      </c>
      <c r="F894" s="15">
        <f t="shared" si="4"/>
        <v>0</v>
      </c>
      <c r="G894" s="15">
        <f t="shared" si="5"/>
        <v>0</v>
      </c>
      <c r="H894" s="18" t="str">
        <f t="shared" si="6"/>
        <v/>
      </c>
      <c r="I894" s="18" t="str">
        <f t="shared" si="7"/>
        <v/>
      </c>
      <c r="J894" s="18" t="str">
        <f t="shared" si="8"/>
        <v>-</v>
      </c>
      <c r="K894" s="27" t="str">
        <f t="shared" ref="K894:L894" si="904">IF(A894="","",WEEKDAY(B894,2))</f>
        <v/>
      </c>
      <c r="L894" s="27" t="str">
        <f t="shared" si="904"/>
        <v/>
      </c>
      <c r="M894" s="20">
        <f t="shared" si="10"/>
        <v>0</v>
      </c>
      <c r="N894" s="20">
        <f t="shared" si="14"/>
        <v>0</v>
      </c>
      <c r="O894" s="21" t="str">
        <f>IF(A894="","",IF(G894&gt;=asetukset!$B$3,G894-asetukset!$B$3,IF(AND(G894-E894&lt;=asetukset!$B$4,E894&gt;=asetukset!$B$3),1-E894,IF(AND(G894-E894&lt;=asetukset!$B$4,E894&lt;=asetukset!$B$3),asetukset!$B$6,0))))</f>
        <v/>
      </c>
      <c r="P894" s="20">
        <f>IF(F894&gt;D894,G894-asetukset!$B$5,IF(AND(D894=F894,E894&lt;=asetukset!$B$6),G894-E894,0))</f>
        <v>0</v>
      </c>
      <c r="Q894" s="19" t="str">
        <f>IF(and(K894=6,E894&gt;asetukset!$B$7),"", IF(and(K894&lt;&gt;6,L894=6,G894&lt;asetukset!$B$7),G894,IF(K894=6,asetukset!$B$7-E894,IF(K894=6,asetukset!$B$7-E894,IF(K894=6,asetukset!$B$7-E894,"")))))</f>
        <v/>
      </c>
      <c r="R894" s="19" t="str">
        <f t="shared" si="11"/>
        <v/>
      </c>
      <c r="S894" s="19" t="str">
        <f t="shared" si="12"/>
        <v/>
      </c>
      <c r="T894" s="21" t="str">
        <f>IF(A894="","",IF(SUMIFS($M$2:M894,$I$2:I894,I894,$A$2:A894,A894)&lt;=asetukset!$B$2,"",SUMIFS($M$2:M894,$I$2:I894,I894,$A$2:A894,A894)-asetukset!$B$2))</f>
        <v/>
      </c>
    </row>
    <row r="895">
      <c r="A895" s="32"/>
      <c r="B895" s="26"/>
      <c r="C895" s="26"/>
      <c r="D895" s="15">
        <f t="shared" si="2"/>
        <v>0</v>
      </c>
      <c r="E895" s="15">
        <f t="shared" si="3"/>
        <v>0</v>
      </c>
      <c r="F895" s="15">
        <f t="shared" si="4"/>
        <v>0</v>
      </c>
      <c r="G895" s="15">
        <f t="shared" si="5"/>
        <v>0</v>
      </c>
      <c r="H895" s="18" t="str">
        <f t="shared" si="6"/>
        <v/>
      </c>
      <c r="I895" s="18" t="str">
        <f t="shared" si="7"/>
        <v/>
      </c>
      <c r="J895" s="18" t="str">
        <f t="shared" si="8"/>
        <v>-</v>
      </c>
      <c r="K895" s="27" t="str">
        <f t="shared" ref="K895:L895" si="905">IF(A895="","",WEEKDAY(B895,2))</f>
        <v/>
      </c>
      <c r="L895" s="27" t="str">
        <f t="shared" si="905"/>
        <v/>
      </c>
      <c r="M895" s="20">
        <f t="shared" si="10"/>
        <v>0</v>
      </c>
      <c r="N895" s="20">
        <f t="shared" si="14"/>
        <v>0</v>
      </c>
      <c r="O895" s="21" t="str">
        <f>IF(A895="","",IF(G895&gt;=asetukset!$B$3,G895-asetukset!$B$3,IF(AND(G895-E895&lt;=asetukset!$B$4,E895&gt;=asetukset!$B$3),1-E895,IF(AND(G895-E895&lt;=asetukset!$B$4,E895&lt;=asetukset!$B$3),asetukset!$B$6,0))))</f>
        <v/>
      </c>
      <c r="P895" s="20">
        <f>IF(F895&gt;D895,G895-asetukset!$B$5,IF(AND(D895=F895,E895&lt;=asetukset!$B$6),G895-E895,0))</f>
        <v>0</v>
      </c>
      <c r="Q895" s="19" t="str">
        <f>IF(and(K895=6,E895&gt;asetukset!$B$7),"", IF(and(K895&lt;&gt;6,L895=6,G895&lt;asetukset!$B$7),G895,IF(K895=6,asetukset!$B$7-E895,IF(K895=6,asetukset!$B$7-E895,IF(K895=6,asetukset!$B$7-E895,"")))))</f>
        <v/>
      </c>
      <c r="R895" s="19" t="str">
        <f t="shared" si="11"/>
        <v/>
      </c>
      <c r="S895" s="19" t="str">
        <f t="shared" si="12"/>
        <v/>
      </c>
      <c r="T895" s="21" t="str">
        <f>IF(A895="","",IF(SUMIFS($M$2:M895,$I$2:I895,I895,$A$2:A895,A895)&lt;=asetukset!$B$2,"",SUMIFS($M$2:M895,$I$2:I895,I895,$A$2:A895,A895)-asetukset!$B$2))</f>
        <v/>
      </c>
    </row>
    <row r="896">
      <c r="A896" s="32"/>
      <c r="B896" s="26"/>
      <c r="C896" s="26"/>
      <c r="D896" s="15">
        <f t="shared" si="2"/>
        <v>0</v>
      </c>
      <c r="E896" s="15">
        <f t="shared" si="3"/>
        <v>0</v>
      </c>
      <c r="F896" s="15">
        <f t="shared" si="4"/>
        <v>0</v>
      </c>
      <c r="G896" s="15">
        <f t="shared" si="5"/>
        <v>0</v>
      </c>
      <c r="H896" s="18" t="str">
        <f t="shared" si="6"/>
        <v/>
      </c>
      <c r="I896" s="18" t="str">
        <f t="shared" si="7"/>
        <v/>
      </c>
      <c r="J896" s="18" t="str">
        <f t="shared" si="8"/>
        <v>-</v>
      </c>
      <c r="K896" s="27" t="str">
        <f t="shared" ref="K896:L896" si="906">IF(A896="","",WEEKDAY(B896,2))</f>
        <v/>
      </c>
      <c r="L896" s="27" t="str">
        <f t="shared" si="906"/>
        <v/>
      </c>
      <c r="M896" s="20">
        <f t="shared" si="10"/>
        <v>0</v>
      </c>
      <c r="N896" s="20">
        <f t="shared" si="14"/>
        <v>0</v>
      </c>
      <c r="O896" s="21" t="str">
        <f>IF(A896="","",IF(G896&gt;=asetukset!$B$3,G896-asetukset!$B$3,IF(AND(G896-E896&lt;=asetukset!$B$4,E896&gt;=asetukset!$B$3),1-E896,IF(AND(G896-E896&lt;=asetukset!$B$4,E896&lt;=asetukset!$B$3),asetukset!$B$6,0))))</f>
        <v/>
      </c>
      <c r="P896" s="20">
        <f>IF(F896&gt;D896,G896-asetukset!$B$5,IF(AND(D896=F896,E896&lt;=asetukset!$B$6),G896-E896,0))</f>
        <v>0</v>
      </c>
      <c r="Q896" s="19" t="str">
        <f>IF(and(K896=6,E896&gt;asetukset!$B$7),"", IF(and(K896&lt;&gt;6,L896=6,G896&lt;asetukset!$B$7),G896,IF(K896=6,asetukset!$B$7-E896,IF(K896=6,asetukset!$B$7-E896,IF(K896=6,asetukset!$B$7-E896,"")))))</f>
        <v/>
      </c>
      <c r="R896" s="19" t="str">
        <f t="shared" si="11"/>
        <v/>
      </c>
      <c r="S896" s="19" t="str">
        <f t="shared" si="12"/>
        <v/>
      </c>
      <c r="T896" s="21" t="str">
        <f>IF(A896="","",IF(SUMIFS($M$2:M896,$I$2:I896,I896,$A$2:A896,A896)&lt;=asetukset!$B$2,"",SUMIFS($M$2:M896,$I$2:I896,I896,$A$2:A896,A896)-asetukset!$B$2))</f>
        <v/>
      </c>
    </row>
    <row r="897">
      <c r="A897" s="32"/>
      <c r="B897" s="26"/>
      <c r="C897" s="26"/>
      <c r="D897" s="15">
        <f t="shared" si="2"/>
        <v>0</v>
      </c>
      <c r="E897" s="15">
        <f t="shared" si="3"/>
        <v>0</v>
      </c>
      <c r="F897" s="15">
        <f t="shared" si="4"/>
        <v>0</v>
      </c>
      <c r="G897" s="15">
        <f t="shared" si="5"/>
        <v>0</v>
      </c>
      <c r="H897" s="18" t="str">
        <f t="shared" si="6"/>
        <v/>
      </c>
      <c r="I897" s="18" t="str">
        <f t="shared" si="7"/>
        <v/>
      </c>
      <c r="J897" s="18" t="str">
        <f t="shared" si="8"/>
        <v>-</v>
      </c>
      <c r="K897" s="27" t="str">
        <f t="shared" ref="K897:L897" si="907">IF(A897="","",WEEKDAY(B897,2))</f>
        <v/>
      </c>
      <c r="L897" s="27" t="str">
        <f t="shared" si="907"/>
        <v/>
      </c>
      <c r="M897" s="20">
        <f t="shared" si="10"/>
        <v>0</v>
      </c>
      <c r="N897" s="20">
        <f t="shared" si="14"/>
        <v>0</v>
      </c>
      <c r="O897" s="21" t="str">
        <f>IF(A897="","",IF(G897&gt;=asetukset!$B$3,G897-asetukset!$B$3,IF(AND(G897-E897&lt;=asetukset!$B$4,E897&gt;=asetukset!$B$3),1-E897,IF(AND(G897-E897&lt;=asetukset!$B$4,E897&lt;=asetukset!$B$3),asetukset!$B$6,0))))</f>
        <v/>
      </c>
      <c r="P897" s="20">
        <f>IF(F897&gt;D897,G897-asetukset!$B$5,IF(AND(D897=F897,E897&lt;=asetukset!$B$6),G897-E897,0))</f>
        <v>0</v>
      </c>
      <c r="Q897" s="19" t="str">
        <f>IF(and(K897=6,E897&gt;asetukset!$B$7),"", IF(and(K897&lt;&gt;6,L897=6,G897&lt;asetukset!$B$7),G897,IF(K897=6,asetukset!$B$7-E897,IF(K897=6,asetukset!$B$7-E897,IF(K897=6,asetukset!$B$7-E897,"")))))</f>
        <v/>
      </c>
      <c r="R897" s="19" t="str">
        <f t="shared" si="11"/>
        <v/>
      </c>
      <c r="S897" s="19" t="str">
        <f t="shared" si="12"/>
        <v/>
      </c>
      <c r="T897" s="21" t="str">
        <f>IF(A897="","",IF(SUMIFS($M$2:M897,$I$2:I897,I897,$A$2:A897,A897)&lt;=asetukset!$B$2,"",SUMIFS($M$2:M897,$I$2:I897,I897,$A$2:A897,A897)-asetukset!$B$2))</f>
        <v/>
      </c>
    </row>
    <row r="898">
      <c r="A898" s="32"/>
      <c r="B898" s="26"/>
      <c r="C898" s="26"/>
      <c r="D898" s="15">
        <f t="shared" si="2"/>
        <v>0</v>
      </c>
      <c r="E898" s="15">
        <f t="shared" si="3"/>
        <v>0</v>
      </c>
      <c r="F898" s="15">
        <f t="shared" si="4"/>
        <v>0</v>
      </c>
      <c r="G898" s="15">
        <f t="shared" si="5"/>
        <v>0</v>
      </c>
      <c r="H898" s="18" t="str">
        <f t="shared" si="6"/>
        <v/>
      </c>
      <c r="I898" s="18" t="str">
        <f t="shared" si="7"/>
        <v/>
      </c>
      <c r="J898" s="18" t="str">
        <f t="shared" si="8"/>
        <v>-</v>
      </c>
      <c r="K898" s="27" t="str">
        <f t="shared" ref="K898:L898" si="908">IF(A898="","",WEEKDAY(B898,2))</f>
        <v/>
      </c>
      <c r="L898" s="27" t="str">
        <f t="shared" si="908"/>
        <v/>
      </c>
      <c r="M898" s="20">
        <f t="shared" si="10"/>
        <v>0</v>
      </c>
      <c r="N898" s="20">
        <f t="shared" si="14"/>
        <v>0</v>
      </c>
      <c r="O898" s="21" t="str">
        <f>IF(A898="","",IF(G898&gt;=asetukset!$B$3,G898-asetukset!$B$3,IF(AND(G898-E898&lt;=asetukset!$B$4,E898&gt;=asetukset!$B$3),1-E898,IF(AND(G898-E898&lt;=asetukset!$B$4,E898&lt;=asetukset!$B$3),asetukset!$B$6,0))))</f>
        <v/>
      </c>
      <c r="P898" s="20">
        <f>IF(F898&gt;D898,G898-asetukset!$B$5,IF(AND(D898=F898,E898&lt;=asetukset!$B$6),G898-E898,0))</f>
        <v>0</v>
      </c>
      <c r="Q898" s="19" t="str">
        <f>IF(and(K898=6,E898&gt;asetukset!$B$7),"", IF(and(K898&lt;&gt;6,L898=6,G898&lt;asetukset!$B$7),G898,IF(K898=6,asetukset!$B$7-E898,IF(K898=6,asetukset!$B$7-E898,IF(K898=6,asetukset!$B$7-E898,"")))))</f>
        <v/>
      </c>
      <c r="R898" s="19" t="str">
        <f t="shared" si="11"/>
        <v/>
      </c>
      <c r="S898" s="19" t="str">
        <f t="shared" si="12"/>
        <v/>
      </c>
      <c r="T898" s="21" t="str">
        <f>IF(A898="","",IF(SUMIFS($M$2:M898,$I$2:I898,I898,$A$2:A898,A898)&lt;=asetukset!$B$2,"",SUMIFS($M$2:M898,$I$2:I898,I898,$A$2:A898,A898)-asetukset!$B$2))</f>
        <v/>
      </c>
    </row>
    <row r="899">
      <c r="A899" s="32"/>
      <c r="B899" s="26"/>
      <c r="C899" s="26"/>
      <c r="D899" s="15">
        <f t="shared" si="2"/>
        <v>0</v>
      </c>
      <c r="E899" s="15">
        <f t="shared" si="3"/>
        <v>0</v>
      </c>
      <c r="F899" s="15">
        <f t="shared" si="4"/>
        <v>0</v>
      </c>
      <c r="G899" s="15">
        <f t="shared" si="5"/>
        <v>0</v>
      </c>
      <c r="H899" s="18" t="str">
        <f t="shared" si="6"/>
        <v/>
      </c>
      <c r="I899" s="18" t="str">
        <f t="shared" si="7"/>
        <v/>
      </c>
      <c r="J899" s="18" t="str">
        <f t="shared" si="8"/>
        <v>-</v>
      </c>
      <c r="K899" s="27" t="str">
        <f t="shared" ref="K899:L899" si="909">IF(A899="","",WEEKDAY(B899,2))</f>
        <v/>
      </c>
      <c r="L899" s="27" t="str">
        <f t="shared" si="909"/>
        <v/>
      </c>
      <c r="M899" s="20">
        <f t="shared" si="10"/>
        <v>0</v>
      </c>
      <c r="N899" s="20">
        <f t="shared" si="14"/>
        <v>0</v>
      </c>
      <c r="O899" s="21" t="str">
        <f>IF(A899="","",IF(G899&gt;=asetukset!$B$3,G899-asetukset!$B$3,IF(AND(G899-E899&lt;=asetukset!$B$4,E899&gt;=asetukset!$B$3),1-E899,IF(AND(G899-E899&lt;=asetukset!$B$4,E899&lt;=asetukset!$B$3),asetukset!$B$6,0))))</f>
        <v/>
      </c>
      <c r="P899" s="20">
        <f>IF(F899&gt;D899,G899-asetukset!$B$5,IF(AND(D899=F899,E899&lt;=asetukset!$B$6),G899-E899,0))</f>
        <v>0</v>
      </c>
      <c r="Q899" s="19" t="str">
        <f>IF(and(K899=6,E899&gt;asetukset!$B$7),"", IF(and(K899&lt;&gt;6,L899=6,G899&lt;asetukset!$B$7),G899,IF(K899=6,asetukset!$B$7-E899,IF(K899=6,asetukset!$B$7-E899,IF(K899=6,asetukset!$B$7-E899,"")))))</f>
        <v/>
      </c>
      <c r="R899" s="19" t="str">
        <f t="shared" si="11"/>
        <v/>
      </c>
      <c r="S899" s="19" t="str">
        <f t="shared" si="12"/>
        <v/>
      </c>
      <c r="T899" s="21" t="str">
        <f>IF(A899="","",IF(SUMIFS($M$2:M899,$I$2:I899,I899,$A$2:A899,A899)&lt;=asetukset!$B$2,"",SUMIFS($M$2:M899,$I$2:I899,I899,$A$2:A899,A899)-asetukset!$B$2))</f>
        <v/>
      </c>
    </row>
    <row r="900">
      <c r="A900" s="32"/>
      <c r="B900" s="26"/>
      <c r="C900" s="26"/>
      <c r="D900" s="15">
        <f t="shared" si="2"/>
        <v>0</v>
      </c>
      <c r="E900" s="15">
        <f t="shared" si="3"/>
        <v>0</v>
      </c>
      <c r="F900" s="15">
        <f t="shared" si="4"/>
        <v>0</v>
      </c>
      <c r="G900" s="15">
        <f t="shared" si="5"/>
        <v>0</v>
      </c>
      <c r="H900" s="18" t="str">
        <f t="shared" si="6"/>
        <v/>
      </c>
      <c r="I900" s="18" t="str">
        <f t="shared" si="7"/>
        <v/>
      </c>
      <c r="J900" s="18" t="str">
        <f t="shared" si="8"/>
        <v>-</v>
      </c>
      <c r="K900" s="27" t="str">
        <f t="shared" ref="K900:L900" si="910">IF(A900="","",WEEKDAY(B900,2))</f>
        <v/>
      </c>
      <c r="L900" s="27" t="str">
        <f t="shared" si="910"/>
        <v/>
      </c>
      <c r="M900" s="20">
        <f t="shared" si="10"/>
        <v>0</v>
      </c>
      <c r="N900" s="20">
        <f t="shared" si="14"/>
        <v>0</v>
      </c>
      <c r="O900" s="21" t="str">
        <f>IF(A900="","",IF(G900&gt;=asetukset!$B$3,G900-asetukset!$B$3,IF(AND(G900-E900&lt;=asetukset!$B$4,E900&gt;=asetukset!$B$3),1-E900,IF(AND(G900-E900&lt;=asetukset!$B$4,E900&lt;=asetukset!$B$3),asetukset!$B$6,0))))</f>
        <v/>
      </c>
      <c r="P900" s="20">
        <f>IF(F900&gt;D900,G900-asetukset!$B$5,IF(AND(D900=F900,E900&lt;=asetukset!$B$6),G900-E900,0))</f>
        <v>0</v>
      </c>
      <c r="Q900" s="19" t="str">
        <f>IF(and(K900=6,E900&gt;asetukset!$B$7),"", IF(and(K900&lt;&gt;6,L900=6,G900&lt;asetukset!$B$7),G900,IF(K900=6,asetukset!$B$7-E900,IF(K900=6,asetukset!$B$7-E900,IF(K900=6,asetukset!$B$7-E900,"")))))</f>
        <v/>
      </c>
      <c r="R900" s="19" t="str">
        <f t="shared" si="11"/>
        <v/>
      </c>
      <c r="S900" s="19" t="str">
        <f t="shared" si="12"/>
        <v/>
      </c>
      <c r="T900" s="21" t="str">
        <f>IF(A900="","",IF(SUMIFS($M$2:M900,$I$2:I900,I900,$A$2:A900,A900)&lt;=asetukset!$B$2,"",SUMIFS($M$2:M900,$I$2:I900,I900,$A$2:A900,A900)-asetukset!$B$2))</f>
        <v/>
      </c>
    </row>
    <row r="901">
      <c r="A901" s="32"/>
      <c r="B901" s="26"/>
      <c r="C901" s="26"/>
      <c r="D901" s="15">
        <f t="shared" si="2"/>
        <v>0</v>
      </c>
      <c r="E901" s="15">
        <f t="shared" si="3"/>
        <v>0</v>
      </c>
      <c r="F901" s="15">
        <f t="shared" si="4"/>
        <v>0</v>
      </c>
      <c r="G901" s="15">
        <f t="shared" si="5"/>
        <v>0</v>
      </c>
      <c r="H901" s="18" t="str">
        <f t="shared" si="6"/>
        <v/>
      </c>
      <c r="I901" s="18" t="str">
        <f t="shared" si="7"/>
        <v/>
      </c>
      <c r="J901" s="18" t="str">
        <f t="shared" si="8"/>
        <v>-</v>
      </c>
      <c r="K901" s="27" t="str">
        <f t="shared" ref="K901:L901" si="911">IF(A901="","",WEEKDAY(B901,2))</f>
        <v/>
      </c>
      <c r="L901" s="27" t="str">
        <f t="shared" si="911"/>
        <v/>
      </c>
      <c r="M901" s="20">
        <f t="shared" si="10"/>
        <v>0</v>
      </c>
      <c r="N901" s="20">
        <f t="shared" si="14"/>
        <v>0</v>
      </c>
      <c r="O901" s="21" t="str">
        <f>IF(A901="","",IF(G901&gt;=asetukset!$B$3,G901-asetukset!$B$3,IF(AND(G901-E901&lt;=asetukset!$B$4,E901&gt;=asetukset!$B$3),1-E901,IF(AND(G901-E901&lt;=asetukset!$B$4,E901&lt;=asetukset!$B$3),asetukset!$B$6,0))))</f>
        <v/>
      </c>
      <c r="P901" s="20">
        <f>IF(F901&gt;D901,G901-asetukset!$B$5,IF(AND(D901=F901,E901&lt;=asetukset!$B$6),G901-E901,0))</f>
        <v>0</v>
      </c>
      <c r="Q901" s="19" t="str">
        <f>IF(and(K901=6,E901&gt;asetukset!$B$7),"", IF(and(K901&lt;&gt;6,L901=6,G901&lt;asetukset!$B$7),G901,IF(K901=6,asetukset!$B$7-E901,IF(K901=6,asetukset!$B$7-E901,IF(K901=6,asetukset!$B$7-E901,"")))))</f>
        <v/>
      </c>
      <c r="R901" s="19" t="str">
        <f t="shared" si="11"/>
        <v/>
      </c>
      <c r="S901" s="19" t="str">
        <f t="shared" si="12"/>
        <v/>
      </c>
      <c r="T901" s="21" t="str">
        <f>IF(A901="","",IF(SUMIFS($M$2:M901,$I$2:I901,I901,$A$2:A901,A901)&lt;=asetukset!$B$2,"",SUMIFS($M$2:M901,$I$2:I901,I901,$A$2:A901,A901)-asetukset!$B$2))</f>
        <v/>
      </c>
    </row>
    <row r="902">
      <c r="A902" s="32"/>
      <c r="B902" s="26"/>
      <c r="C902" s="26"/>
      <c r="D902" s="15">
        <f t="shared" si="2"/>
        <v>0</v>
      </c>
      <c r="E902" s="15">
        <f t="shared" si="3"/>
        <v>0</v>
      </c>
      <c r="F902" s="15">
        <f t="shared" si="4"/>
        <v>0</v>
      </c>
      <c r="G902" s="15">
        <f t="shared" si="5"/>
        <v>0</v>
      </c>
      <c r="H902" s="18" t="str">
        <f t="shared" si="6"/>
        <v/>
      </c>
      <c r="I902" s="18" t="str">
        <f t="shared" si="7"/>
        <v/>
      </c>
      <c r="J902" s="18" t="str">
        <f t="shared" si="8"/>
        <v>-</v>
      </c>
      <c r="K902" s="27" t="str">
        <f t="shared" ref="K902:L902" si="912">IF(A902="","",WEEKDAY(B902,2))</f>
        <v/>
      </c>
      <c r="L902" s="27" t="str">
        <f t="shared" si="912"/>
        <v/>
      </c>
      <c r="M902" s="20">
        <f t="shared" si="10"/>
        <v>0</v>
      </c>
      <c r="N902" s="20">
        <f t="shared" si="14"/>
        <v>0</v>
      </c>
      <c r="O902" s="21" t="str">
        <f>IF(A902="","",IF(G902&gt;=asetukset!$B$3,G902-asetukset!$B$3,IF(AND(G902-E902&lt;=asetukset!$B$4,E902&gt;=asetukset!$B$3),1-E902,IF(AND(G902-E902&lt;=asetukset!$B$4,E902&lt;=asetukset!$B$3),asetukset!$B$6,0))))</f>
        <v/>
      </c>
      <c r="P902" s="20">
        <f>IF(F902&gt;D902,G902-asetukset!$B$5,IF(AND(D902=F902,E902&lt;=asetukset!$B$6),G902-E902,0))</f>
        <v>0</v>
      </c>
      <c r="Q902" s="19" t="str">
        <f>IF(and(K902=6,E902&gt;asetukset!$B$7),"", IF(and(K902&lt;&gt;6,L902=6,G902&lt;asetukset!$B$7),G902,IF(K902=6,asetukset!$B$7-E902,IF(K902=6,asetukset!$B$7-E902,IF(K902=6,asetukset!$B$7-E902,"")))))</f>
        <v/>
      </c>
      <c r="R902" s="19" t="str">
        <f t="shared" si="11"/>
        <v/>
      </c>
      <c r="S902" s="19" t="str">
        <f t="shared" si="12"/>
        <v/>
      </c>
      <c r="T902" s="21" t="str">
        <f>IF(A902="","",IF(SUMIFS($M$2:M902,$I$2:I902,I902,$A$2:A902,A902)&lt;=asetukset!$B$2,"",SUMIFS($M$2:M902,$I$2:I902,I902,$A$2:A902,A902)-asetukset!$B$2))</f>
        <v/>
      </c>
    </row>
    <row r="903">
      <c r="A903" s="32"/>
      <c r="B903" s="26"/>
      <c r="C903" s="26"/>
      <c r="D903" s="15">
        <f t="shared" si="2"/>
        <v>0</v>
      </c>
      <c r="E903" s="15">
        <f t="shared" si="3"/>
        <v>0</v>
      </c>
      <c r="F903" s="15">
        <f t="shared" si="4"/>
        <v>0</v>
      </c>
      <c r="G903" s="15">
        <f t="shared" si="5"/>
        <v>0</v>
      </c>
      <c r="H903" s="18" t="str">
        <f t="shared" si="6"/>
        <v/>
      </c>
      <c r="I903" s="18" t="str">
        <f t="shared" si="7"/>
        <v/>
      </c>
      <c r="J903" s="18" t="str">
        <f t="shared" si="8"/>
        <v>-</v>
      </c>
      <c r="K903" s="27" t="str">
        <f t="shared" ref="K903:L903" si="913">IF(A903="","",WEEKDAY(B903,2))</f>
        <v/>
      </c>
      <c r="L903" s="27" t="str">
        <f t="shared" si="913"/>
        <v/>
      </c>
      <c r="M903" s="20">
        <f t="shared" si="10"/>
        <v>0</v>
      </c>
      <c r="N903" s="20">
        <f t="shared" si="14"/>
        <v>0</v>
      </c>
      <c r="O903" s="21" t="str">
        <f>IF(A903="","",IF(G903&gt;=asetukset!$B$3,G903-asetukset!$B$3,IF(AND(G903-E903&lt;=asetukset!$B$4,E903&gt;=asetukset!$B$3),1-E903,IF(AND(G903-E903&lt;=asetukset!$B$4,E903&lt;=asetukset!$B$3),asetukset!$B$6,0))))</f>
        <v/>
      </c>
      <c r="P903" s="20">
        <f>IF(F903&gt;D903,G903-asetukset!$B$5,IF(AND(D903=F903,E903&lt;=asetukset!$B$6),G903-E903,0))</f>
        <v>0</v>
      </c>
      <c r="Q903" s="19" t="str">
        <f>IF(and(K903=6,E903&gt;asetukset!$B$7),"", IF(and(K903&lt;&gt;6,L903=6,G903&lt;asetukset!$B$7),G903,IF(K903=6,asetukset!$B$7-E903,IF(K903=6,asetukset!$B$7-E903,IF(K903=6,asetukset!$B$7-E903,"")))))</f>
        <v/>
      </c>
      <c r="R903" s="19" t="str">
        <f t="shared" si="11"/>
        <v/>
      </c>
      <c r="S903" s="19" t="str">
        <f t="shared" si="12"/>
        <v/>
      </c>
      <c r="T903" s="21" t="str">
        <f>IF(A903="","",IF(SUMIFS($M$2:M903,$I$2:I903,I903,$A$2:A903,A903)&lt;=asetukset!$B$2,"",SUMIFS($M$2:M903,$I$2:I903,I903,$A$2:A903,A903)-asetukset!$B$2))</f>
        <v/>
      </c>
    </row>
    <row r="904">
      <c r="A904" s="32"/>
      <c r="B904" s="26"/>
      <c r="C904" s="26"/>
      <c r="D904" s="15">
        <f t="shared" si="2"/>
        <v>0</v>
      </c>
      <c r="E904" s="15">
        <f t="shared" si="3"/>
        <v>0</v>
      </c>
      <c r="F904" s="15">
        <f t="shared" si="4"/>
        <v>0</v>
      </c>
      <c r="G904" s="15">
        <f t="shared" si="5"/>
        <v>0</v>
      </c>
      <c r="H904" s="18" t="str">
        <f t="shared" si="6"/>
        <v/>
      </c>
      <c r="I904" s="18" t="str">
        <f t="shared" si="7"/>
        <v/>
      </c>
      <c r="J904" s="18" t="str">
        <f t="shared" si="8"/>
        <v>-</v>
      </c>
      <c r="K904" s="27" t="str">
        <f t="shared" ref="K904:L904" si="914">IF(A904="","",WEEKDAY(B904,2))</f>
        <v/>
      </c>
      <c r="L904" s="27" t="str">
        <f t="shared" si="914"/>
        <v/>
      </c>
      <c r="M904" s="20">
        <f t="shared" si="10"/>
        <v>0</v>
      </c>
      <c r="N904" s="20">
        <f t="shared" si="14"/>
        <v>0</v>
      </c>
      <c r="O904" s="21" t="str">
        <f>IF(A904="","",IF(G904&gt;=asetukset!$B$3,G904-asetukset!$B$3,IF(AND(G904-E904&lt;=asetukset!$B$4,E904&gt;=asetukset!$B$3),1-E904,IF(AND(G904-E904&lt;=asetukset!$B$4,E904&lt;=asetukset!$B$3),asetukset!$B$6,0))))</f>
        <v/>
      </c>
      <c r="P904" s="20">
        <f>IF(F904&gt;D904,G904-asetukset!$B$5,IF(AND(D904=F904,E904&lt;=asetukset!$B$6),G904-E904,0))</f>
        <v>0</v>
      </c>
      <c r="Q904" s="19" t="str">
        <f>IF(and(K904=6,E904&gt;asetukset!$B$7),"", IF(and(K904&lt;&gt;6,L904=6,G904&lt;asetukset!$B$7),G904,IF(K904=6,asetukset!$B$7-E904,IF(K904=6,asetukset!$B$7-E904,IF(K904=6,asetukset!$B$7-E904,"")))))</f>
        <v/>
      </c>
      <c r="R904" s="19" t="str">
        <f t="shared" si="11"/>
        <v/>
      </c>
      <c r="S904" s="19" t="str">
        <f t="shared" si="12"/>
        <v/>
      </c>
      <c r="T904" s="21" t="str">
        <f>IF(A904="","",IF(SUMIFS($M$2:M904,$I$2:I904,I904,$A$2:A904,A904)&lt;=asetukset!$B$2,"",SUMIFS($M$2:M904,$I$2:I904,I904,$A$2:A904,A904)-asetukset!$B$2))</f>
        <v/>
      </c>
    </row>
    <row r="905">
      <c r="A905" s="32"/>
      <c r="B905" s="26"/>
      <c r="C905" s="26"/>
      <c r="D905" s="15">
        <f t="shared" si="2"/>
        <v>0</v>
      </c>
      <c r="E905" s="15">
        <f t="shared" si="3"/>
        <v>0</v>
      </c>
      <c r="F905" s="15">
        <f t="shared" si="4"/>
        <v>0</v>
      </c>
      <c r="G905" s="15">
        <f t="shared" si="5"/>
        <v>0</v>
      </c>
      <c r="H905" s="18" t="str">
        <f t="shared" si="6"/>
        <v/>
      </c>
      <c r="I905" s="18" t="str">
        <f t="shared" si="7"/>
        <v/>
      </c>
      <c r="J905" s="18" t="str">
        <f t="shared" si="8"/>
        <v>-</v>
      </c>
      <c r="K905" s="27" t="str">
        <f t="shared" ref="K905:L905" si="915">IF(A905="","",WEEKDAY(B905,2))</f>
        <v/>
      </c>
      <c r="L905" s="27" t="str">
        <f t="shared" si="915"/>
        <v/>
      </c>
      <c r="M905" s="20">
        <f t="shared" si="10"/>
        <v>0</v>
      </c>
      <c r="N905" s="20">
        <f t="shared" si="14"/>
        <v>0</v>
      </c>
      <c r="O905" s="21" t="str">
        <f>IF(A905="","",IF(G905&gt;=asetukset!$B$3,G905-asetukset!$B$3,IF(AND(G905-E905&lt;=asetukset!$B$4,E905&gt;=asetukset!$B$3),1-E905,IF(AND(G905-E905&lt;=asetukset!$B$4,E905&lt;=asetukset!$B$3),asetukset!$B$6,0))))</f>
        <v/>
      </c>
      <c r="P905" s="20">
        <f>IF(F905&gt;D905,G905-asetukset!$B$5,IF(AND(D905=F905,E905&lt;=asetukset!$B$6),G905-E905,0))</f>
        <v>0</v>
      </c>
      <c r="Q905" s="19" t="str">
        <f>IF(and(K905=6,E905&gt;asetukset!$B$7),"", IF(and(K905&lt;&gt;6,L905=6,G905&lt;asetukset!$B$7),G905,IF(K905=6,asetukset!$B$7-E905,IF(K905=6,asetukset!$B$7-E905,IF(K905=6,asetukset!$B$7-E905,"")))))</f>
        <v/>
      </c>
      <c r="R905" s="19" t="str">
        <f t="shared" si="11"/>
        <v/>
      </c>
      <c r="S905" s="19" t="str">
        <f t="shared" si="12"/>
        <v/>
      </c>
      <c r="T905" s="21" t="str">
        <f>IF(A905="","",IF(SUMIFS($M$2:M905,$I$2:I905,I905,$A$2:A905,A905)&lt;=asetukset!$B$2,"",SUMIFS($M$2:M905,$I$2:I905,I905,$A$2:A905,A905)-asetukset!$B$2))</f>
        <v/>
      </c>
    </row>
    <row r="906">
      <c r="A906" s="32"/>
      <c r="B906" s="26"/>
      <c r="C906" s="26"/>
      <c r="D906" s="15">
        <f t="shared" si="2"/>
        <v>0</v>
      </c>
      <c r="E906" s="15">
        <f t="shared" si="3"/>
        <v>0</v>
      </c>
      <c r="F906" s="15">
        <f t="shared" si="4"/>
        <v>0</v>
      </c>
      <c r="G906" s="15">
        <f t="shared" si="5"/>
        <v>0</v>
      </c>
      <c r="H906" s="18" t="str">
        <f t="shared" si="6"/>
        <v/>
      </c>
      <c r="I906" s="18" t="str">
        <f t="shared" si="7"/>
        <v/>
      </c>
      <c r="J906" s="18" t="str">
        <f t="shared" si="8"/>
        <v>-</v>
      </c>
      <c r="K906" s="27" t="str">
        <f t="shared" ref="K906:L906" si="916">IF(A906="","",WEEKDAY(B906,2))</f>
        <v/>
      </c>
      <c r="L906" s="27" t="str">
        <f t="shared" si="916"/>
        <v/>
      </c>
      <c r="M906" s="20">
        <f t="shared" si="10"/>
        <v>0</v>
      </c>
      <c r="N906" s="20">
        <f t="shared" si="14"/>
        <v>0</v>
      </c>
      <c r="O906" s="21" t="str">
        <f>IF(A906="","",IF(G906&gt;=asetukset!$B$3,G906-asetukset!$B$3,IF(AND(G906-E906&lt;=asetukset!$B$4,E906&gt;=asetukset!$B$3),1-E906,IF(AND(G906-E906&lt;=asetukset!$B$4,E906&lt;=asetukset!$B$3),asetukset!$B$6,0))))</f>
        <v/>
      </c>
      <c r="P906" s="20">
        <f>IF(F906&gt;D906,G906-asetukset!$B$5,IF(AND(D906=F906,E906&lt;=asetukset!$B$6),G906-E906,0))</f>
        <v>0</v>
      </c>
      <c r="Q906" s="19" t="str">
        <f>IF(and(K906=6,E906&gt;asetukset!$B$7),"", IF(and(K906&lt;&gt;6,L906=6,G906&lt;asetukset!$B$7),G906,IF(K906=6,asetukset!$B$7-E906,IF(K906=6,asetukset!$B$7-E906,IF(K906=6,asetukset!$B$7-E906,"")))))</f>
        <v/>
      </c>
      <c r="R906" s="19" t="str">
        <f t="shared" si="11"/>
        <v/>
      </c>
      <c r="S906" s="19" t="str">
        <f t="shared" si="12"/>
        <v/>
      </c>
      <c r="T906" s="21" t="str">
        <f>IF(A906="","",IF(SUMIFS($M$2:M906,$I$2:I906,I906,$A$2:A906,A906)&lt;=asetukset!$B$2,"",SUMIFS($M$2:M906,$I$2:I906,I906,$A$2:A906,A906)-asetukset!$B$2))</f>
        <v/>
      </c>
    </row>
    <row r="907">
      <c r="A907" s="32"/>
      <c r="B907" s="26"/>
      <c r="C907" s="26"/>
      <c r="D907" s="15">
        <f t="shared" si="2"/>
        <v>0</v>
      </c>
      <c r="E907" s="15">
        <f t="shared" si="3"/>
        <v>0</v>
      </c>
      <c r="F907" s="15">
        <f t="shared" si="4"/>
        <v>0</v>
      </c>
      <c r="G907" s="15">
        <f t="shared" si="5"/>
        <v>0</v>
      </c>
      <c r="H907" s="18" t="str">
        <f t="shared" si="6"/>
        <v/>
      </c>
      <c r="I907" s="18" t="str">
        <f t="shared" si="7"/>
        <v/>
      </c>
      <c r="J907" s="18" t="str">
        <f t="shared" si="8"/>
        <v>-</v>
      </c>
      <c r="K907" s="27" t="str">
        <f t="shared" ref="K907:L907" si="917">IF(A907="","",WEEKDAY(B907,2))</f>
        <v/>
      </c>
      <c r="L907" s="27" t="str">
        <f t="shared" si="917"/>
        <v/>
      </c>
      <c r="M907" s="20">
        <f t="shared" si="10"/>
        <v>0</v>
      </c>
      <c r="N907" s="20">
        <f t="shared" si="14"/>
        <v>0</v>
      </c>
      <c r="O907" s="21" t="str">
        <f>IF(A907="","",IF(G907&gt;=asetukset!$B$3,G907-asetukset!$B$3,IF(AND(G907-E907&lt;=asetukset!$B$4,E907&gt;=asetukset!$B$3),1-E907,IF(AND(G907-E907&lt;=asetukset!$B$4,E907&lt;=asetukset!$B$3),asetukset!$B$6,0))))</f>
        <v/>
      </c>
      <c r="P907" s="20">
        <f>IF(F907&gt;D907,G907-asetukset!$B$5,IF(AND(D907=F907,E907&lt;=asetukset!$B$6),G907-E907,0))</f>
        <v>0</v>
      </c>
      <c r="Q907" s="19" t="str">
        <f>IF(and(K907=6,E907&gt;asetukset!$B$7),"", IF(and(K907&lt;&gt;6,L907=6,G907&lt;asetukset!$B$7),G907,IF(K907=6,asetukset!$B$7-E907,IF(K907=6,asetukset!$B$7-E907,IF(K907=6,asetukset!$B$7-E907,"")))))</f>
        <v/>
      </c>
      <c r="R907" s="19" t="str">
        <f t="shared" si="11"/>
        <v/>
      </c>
      <c r="S907" s="19" t="str">
        <f t="shared" si="12"/>
        <v/>
      </c>
      <c r="T907" s="21" t="str">
        <f>IF(A907="","",IF(SUMIFS($M$2:M907,$I$2:I907,I907,$A$2:A907,A907)&lt;=asetukset!$B$2,"",SUMIFS($M$2:M907,$I$2:I907,I907,$A$2:A907,A907)-asetukset!$B$2))</f>
        <v/>
      </c>
    </row>
    <row r="908">
      <c r="A908" s="32"/>
      <c r="B908" s="26"/>
      <c r="C908" s="26"/>
      <c r="D908" s="15">
        <f t="shared" si="2"/>
        <v>0</v>
      </c>
      <c r="E908" s="15">
        <f t="shared" si="3"/>
        <v>0</v>
      </c>
      <c r="F908" s="15">
        <f t="shared" si="4"/>
        <v>0</v>
      </c>
      <c r="G908" s="15">
        <f t="shared" si="5"/>
        <v>0</v>
      </c>
      <c r="H908" s="18" t="str">
        <f t="shared" si="6"/>
        <v/>
      </c>
      <c r="I908" s="18" t="str">
        <f t="shared" si="7"/>
        <v/>
      </c>
      <c r="J908" s="18" t="str">
        <f t="shared" si="8"/>
        <v>-</v>
      </c>
      <c r="K908" s="27" t="str">
        <f t="shared" ref="K908:L908" si="918">IF(A908="","",WEEKDAY(B908,2))</f>
        <v/>
      </c>
      <c r="L908" s="27" t="str">
        <f t="shared" si="918"/>
        <v/>
      </c>
      <c r="M908" s="20">
        <f t="shared" si="10"/>
        <v>0</v>
      </c>
      <c r="N908" s="20">
        <f t="shared" si="14"/>
        <v>0</v>
      </c>
      <c r="O908" s="21" t="str">
        <f>IF(A908="","",IF(G908&gt;=asetukset!$B$3,G908-asetukset!$B$3,IF(AND(G908-E908&lt;=asetukset!$B$4,E908&gt;=asetukset!$B$3),1-E908,IF(AND(G908-E908&lt;=asetukset!$B$4,E908&lt;=asetukset!$B$3),asetukset!$B$6,0))))</f>
        <v/>
      </c>
      <c r="P908" s="20">
        <f>IF(F908&gt;D908,G908-asetukset!$B$5,IF(AND(D908=F908,E908&lt;=asetukset!$B$6),G908-E908,0))</f>
        <v>0</v>
      </c>
      <c r="Q908" s="19" t="str">
        <f>IF(and(K908=6,E908&gt;asetukset!$B$7),"", IF(and(K908&lt;&gt;6,L908=6,G908&lt;asetukset!$B$7),G908,IF(K908=6,asetukset!$B$7-E908,IF(K908=6,asetukset!$B$7-E908,IF(K908=6,asetukset!$B$7-E908,"")))))</f>
        <v/>
      </c>
      <c r="R908" s="19" t="str">
        <f t="shared" si="11"/>
        <v/>
      </c>
      <c r="S908" s="19" t="str">
        <f t="shared" si="12"/>
        <v/>
      </c>
      <c r="T908" s="21" t="str">
        <f>IF(A908="","",IF(SUMIFS($M$2:M908,$I$2:I908,I908,$A$2:A908,A908)&lt;=asetukset!$B$2,"",SUMIFS($M$2:M908,$I$2:I908,I908,$A$2:A908,A908)-asetukset!$B$2))</f>
        <v/>
      </c>
    </row>
    <row r="909">
      <c r="A909" s="32"/>
      <c r="B909" s="26"/>
      <c r="C909" s="26"/>
      <c r="D909" s="15">
        <f t="shared" si="2"/>
        <v>0</v>
      </c>
      <c r="E909" s="15">
        <f t="shared" si="3"/>
        <v>0</v>
      </c>
      <c r="F909" s="15">
        <f t="shared" si="4"/>
        <v>0</v>
      </c>
      <c r="G909" s="15">
        <f t="shared" si="5"/>
        <v>0</v>
      </c>
      <c r="H909" s="18" t="str">
        <f t="shared" si="6"/>
        <v/>
      </c>
      <c r="I909" s="18" t="str">
        <f t="shared" si="7"/>
        <v/>
      </c>
      <c r="J909" s="18" t="str">
        <f t="shared" si="8"/>
        <v>-</v>
      </c>
      <c r="K909" s="27" t="str">
        <f t="shared" ref="K909:L909" si="919">IF(A909="","",WEEKDAY(B909,2))</f>
        <v/>
      </c>
      <c r="L909" s="27" t="str">
        <f t="shared" si="919"/>
        <v/>
      </c>
      <c r="M909" s="20">
        <f t="shared" si="10"/>
        <v>0</v>
      </c>
      <c r="N909" s="20">
        <f t="shared" si="14"/>
        <v>0</v>
      </c>
      <c r="O909" s="21" t="str">
        <f>IF(A909="","",IF(G909&gt;=asetukset!$B$3,G909-asetukset!$B$3,IF(AND(G909-E909&lt;=asetukset!$B$4,E909&gt;=asetukset!$B$3),1-E909,IF(AND(G909-E909&lt;=asetukset!$B$4,E909&lt;=asetukset!$B$3),asetukset!$B$6,0))))</f>
        <v/>
      </c>
      <c r="P909" s="20">
        <f>IF(F909&gt;D909,G909-asetukset!$B$5,IF(AND(D909=F909,E909&lt;=asetukset!$B$6),G909-E909,0))</f>
        <v>0</v>
      </c>
      <c r="Q909" s="19" t="str">
        <f>IF(and(K909=6,E909&gt;asetukset!$B$7),"", IF(and(K909&lt;&gt;6,L909=6,G909&lt;asetukset!$B$7),G909,IF(K909=6,asetukset!$B$7-E909,IF(K909=6,asetukset!$B$7-E909,IF(K909=6,asetukset!$B$7-E909,"")))))</f>
        <v/>
      </c>
      <c r="R909" s="19" t="str">
        <f t="shared" si="11"/>
        <v/>
      </c>
      <c r="S909" s="19" t="str">
        <f t="shared" si="12"/>
        <v/>
      </c>
      <c r="T909" s="21" t="str">
        <f>IF(A909="","",IF(SUMIFS($M$2:M909,$I$2:I909,I909,$A$2:A909,A909)&lt;=asetukset!$B$2,"",SUMIFS($M$2:M909,$I$2:I909,I909,$A$2:A909,A909)-asetukset!$B$2))</f>
        <v/>
      </c>
    </row>
    <row r="910">
      <c r="A910" s="32"/>
      <c r="B910" s="26"/>
      <c r="C910" s="26"/>
      <c r="D910" s="15">
        <f t="shared" si="2"/>
        <v>0</v>
      </c>
      <c r="E910" s="15">
        <f t="shared" si="3"/>
        <v>0</v>
      </c>
      <c r="F910" s="15">
        <f t="shared" si="4"/>
        <v>0</v>
      </c>
      <c r="G910" s="15">
        <f t="shared" si="5"/>
        <v>0</v>
      </c>
      <c r="H910" s="18" t="str">
        <f t="shared" si="6"/>
        <v/>
      </c>
      <c r="I910" s="18" t="str">
        <f t="shared" si="7"/>
        <v/>
      </c>
      <c r="J910" s="18" t="str">
        <f t="shared" si="8"/>
        <v>-</v>
      </c>
      <c r="K910" s="27" t="str">
        <f t="shared" ref="K910:L910" si="920">IF(A910="","",WEEKDAY(B910,2))</f>
        <v/>
      </c>
      <c r="L910" s="27" t="str">
        <f t="shared" si="920"/>
        <v/>
      </c>
      <c r="M910" s="20">
        <f t="shared" si="10"/>
        <v>0</v>
      </c>
      <c r="N910" s="20">
        <f t="shared" si="14"/>
        <v>0</v>
      </c>
      <c r="O910" s="21" t="str">
        <f>IF(A910="","",IF(G910&gt;=asetukset!$B$3,G910-asetukset!$B$3,IF(AND(G910-E910&lt;=asetukset!$B$4,E910&gt;=asetukset!$B$3),1-E910,IF(AND(G910-E910&lt;=asetukset!$B$4,E910&lt;=asetukset!$B$3),asetukset!$B$6,0))))</f>
        <v/>
      </c>
      <c r="P910" s="20">
        <f>IF(F910&gt;D910,G910-asetukset!$B$5,IF(AND(D910=F910,E910&lt;=asetukset!$B$6),G910-E910,0))</f>
        <v>0</v>
      </c>
      <c r="Q910" s="19" t="str">
        <f>IF(and(K910=6,E910&gt;asetukset!$B$7),"", IF(and(K910&lt;&gt;6,L910=6,G910&lt;asetukset!$B$7),G910,IF(K910=6,asetukset!$B$7-E910,IF(K910=6,asetukset!$B$7-E910,IF(K910=6,asetukset!$B$7-E910,"")))))</f>
        <v/>
      </c>
      <c r="R910" s="19" t="str">
        <f t="shared" si="11"/>
        <v/>
      </c>
      <c r="S910" s="19" t="str">
        <f t="shared" si="12"/>
        <v/>
      </c>
      <c r="T910" s="21" t="str">
        <f>IF(A910="","",IF(SUMIFS($M$2:M910,$I$2:I910,I910,$A$2:A910,A910)&lt;=asetukset!$B$2,"",SUMIFS($M$2:M910,$I$2:I910,I910,$A$2:A910,A910)-asetukset!$B$2))</f>
        <v/>
      </c>
    </row>
    <row r="911">
      <c r="A911" s="32"/>
      <c r="B911" s="26"/>
      <c r="C911" s="26"/>
      <c r="D911" s="15">
        <f t="shared" si="2"/>
        <v>0</v>
      </c>
      <c r="E911" s="15">
        <f t="shared" si="3"/>
        <v>0</v>
      </c>
      <c r="F911" s="15">
        <f t="shared" si="4"/>
        <v>0</v>
      </c>
      <c r="G911" s="15">
        <f t="shared" si="5"/>
        <v>0</v>
      </c>
      <c r="H911" s="18" t="str">
        <f t="shared" si="6"/>
        <v/>
      </c>
      <c r="I911" s="18" t="str">
        <f t="shared" si="7"/>
        <v/>
      </c>
      <c r="J911" s="18" t="str">
        <f t="shared" si="8"/>
        <v>-</v>
      </c>
      <c r="K911" s="27" t="str">
        <f t="shared" ref="K911:L911" si="921">IF(A911="","",WEEKDAY(B911,2))</f>
        <v/>
      </c>
      <c r="L911" s="27" t="str">
        <f t="shared" si="921"/>
        <v/>
      </c>
      <c r="M911" s="20">
        <f t="shared" si="10"/>
        <v>0</v>
      </c>
      <c r="N911" s="20">
        <f t="shared" si="14"/>
        <v>0</v>
      </c>
      <c r="O911" s="21" t="str">
        <f>IF(A911="","",IF(G911&gt;=asetukset!$B$3,G911-asetukset!$B$3,IF(AND(G911-E911&lt;=asetukset!$B$4,E911&gt;=asetukset!$B$3),1-E911,IF(AND(G911-E911&lt;=asetukset!$B$4,E911&lt;=asetukset!$B$3),asetukset!$B$6,0))))</f>
        <v/>
      </c>
      <c r="P911" s="20">
        <f>IF(F911&gt;D911,G911-asetukset!$B$5,IF(AND(D911=F911,E911&lt;=asetukset!$B$6),G911-E911,0))</f>
        <v>0</v>
      </c>
      <c r="Q911" s="19" t="str">
        <f>IF(and(K911=6,E911&gt;asetukset!$B$7),"", IF(and(K911&lt;&gt;6,L911=6,G911&lt;asetukset!$B$7),G911,IF(K911=6,asetukset!$B$7-E911,IF(K911=6,asetukset!$B$7-E911,IF(K911=6,asetukset!$B$7-E911,"")))))</f>
        <v/>
      </c>
      <c r="R911" s="19" t="str">
        <f t="shared" si="11"/>
        <v/>
      </c>
      <c r="S911" s="19" t="str">
        <f t="shared" si="12"/>
        <v/>
      </c>
      <c r="T911" s="21" t="str">
        <f>IF(A911="","",IF(SUMIFS($M$2:M911,$I$2:I911,I911,$A$2:A911,A911)&lt;=asetukset!$B$2,"",SUMIFS($M$2:M911,$I$2:I911,I911,$A$2:A911,A911)-asetukset!$B$2))</f>
        <v/>
      </c>
    </row>
    <row r="912">
      <c r="A912" s="32"/>
      <c r="B912" s="26"/>
      <c r="C912" s="26"/>
      <c r="D912" s="15">
        <f t="shared" si="2"/>
        <v>0</v>
      </c>
      <c r="E912" s="15">
        <f t="shared" si="3"/>
        <v>0</v>
      </c>
      <c r="F912" s="15">
        <f t="shared" si="4"/>
        <v>0</v>
      </c>
      <c r="G912" s="15">
        <f t="shared" si="5"/>
        <v>0</v>
      </c>
      <c r="H912" s="18" t="str">
        <f t="shared" si="6"/>
        <v/>
      </c>
      <c r="I912" s="18" t="str">
        <f t="shared" si="7"/>
        <v/>
      </c>
      <c r="J912" s="18" t="str">
        <f t="shared" si="8"/>
        <v>-</v>
      </c>
      <c r="K912" s="27" t="str">
        <f t="shared" ref="K912:L912" si="922">IF(A912="","",WEEKDAY(B912,2))</f>
        <v/>
      </c>
      <c r="L912" s="27" t="str">
        <f t="shared" si="922"/>
        <v/>
      </c>
      <c r="M912" s="20">
        <f t="shared" si="10"/>
        <v>0</v>
      </c>
      <c r="N912" s="20">
        <f t="shared" si="14"/>
        <v>0</v>
      </c>
      <c r="O912" s="21" t="str">
        <f>IF(A912="","",IF(G912&gt;=asetukset!$B$3,G912-asetukset!$B$3,IF(AND(G912-E912&lt;=asetukset!$B$4,E912&gt;=asetukset!$B$3),1-E912,IF(AND(G912-E912&lt;=asetukset!$B$4,E912&lt;=asetukset!$B$3),asetukset!$B$6,0))))</f>
        <v/>
      </c>
      <c r="P912" s="20">
        <f>IF(F912&gt;D912,G912-asetukset!$B$5,IF(AND(D912=F912,E912&lt;=asetukset!$B$6),G912-E912,0))</f>
        <v>0</v>
      </c>
      <c r="Q912" s="19" t="str">
        <f>IF(and(K912=6,E912&gt;asetukset!$B$7),"", IF(and(K912&lt;&gt;6,L912=6,G912&lt;asetukset!$B$7),G912,IF(K912=6,asetukset!$B$7-E912,IF(K912=6,asetukset!$B$7-E912,IF(K912=6,asetukset!$B$7-E912,"")))))</f>
        <v/>
      </c>
      <c r="R912" s="19" t="str">
        <f t="shared" si="11"/>
        <v/>
      </c>
      <c r="S912" s="19" t="str">
        <f t="shared" si="12"/>
        <v/>
      </c>
      <c r="T912" s="21" t="str">
        <f>IF(A912="","",IF(SUMIFS($M$2:M912,$I$2:I912,I912,$A$2:A912,A912)&lt;=asetukset!$B$2,"",SUMIFS($M$2:M912,$I$2:I912,I912,$A$2:A912,A912)-asetukset!$B$2))</f>
        <v/>
      </c>
    </row>
    <row r="913">
      <c r="A913" s="32"/>
      <c r="B913" s="26"/>
      <c r="C913" s="26"/>
      <c r="D913" s="15">
        <f t="shared" si="2"/>
        <v>0</v>
      </c>
      <c r="E913" s="15">
        <f t="shared" si="3"/>
        <v>0</v>
      </c>
      <c r="F913" s="15">
        <f t="shared" si="4"/>
        <v>0</v>
      </c>
      <c r="G913" s="15">
        <f t="shared" si="5"/>
        <v>0</v>
      </c>
      <c r="H913" s="18" t="str">
        <f t="shared" si="6"/>
        <v/>
      </c>
      <c r="I913" s="18" t="str">
        <f t="shared" si="7"/>
        <v/>
      </c>
      <c r="J913" s="18" t="str">
        <f t="shared" si="8"/>
        <v>-</v>
      </c>
      <c r="K913" s="27" t="str">
        <f t="shared" ref="K913:L913" si="923">IF(A913="","",WEEKDAY(B913,2))</f>
        <v/>
      </c>
      <c r="L913" s="27" t="str">
        <f t="shared" si="923"/>
        <v/>
      </c>
      <c r="M913" s="20">
        <f t="shared" si="10"/>
        <v>0</v>
      </c>
      <c r="N913" s="20">
        <f t="shared" si="14"/>
        <v>0</v>
      </c>
      <c r="O913" s="21" t="str">
        <f>IF(A913="","",IF(G913&gt;=asetukset!$B$3,G913-asetukset!$B$3,IF(AND(G913-E913&lt;=asetukset!$B$4,E913&gt;=asetukset!$B$3),1-E913,IF(AND(G913-E913&lt;=asetukset!$B$4,E913&lt;=asetukset!$B$3),asetukset!$B$6,0))))</f>
        <v/>
      </c>
      <c r="P913" s="20">
        <f>IF(F913&gt;D913,G913-asetukset!$B$5,IF(AND(D913=F913,E913&lt;=asetukset!$B$6),G913-E913,0))</f>
        <v>0</v>
      </c>
      <c r="Q913" s="19" t="str">
        <f>IF(and(K913=6,E913&gt;asetukset!$B$7),"", IF(and(K913&lt;&gt;6,L913=6,G913&lt;asetukset!$B$7),G913,IF(K913=6,asetukset!$B$7-E913,IF(K913=6,asetukset!$B$7-E913,IF(K913=6,asetukset!$B$7-E913,"")))))</f>
        <v/>
      </c>
      <c r="R913" s="19" t="str">
        <f t="shared" si="11"/>
        <v/>
      </c>
      <c r="S913" s="19" t="str">
        <f t="shared" si="12"/>
        <v/>
      </c>
      <c r="T913" s="21" t="str">
        <f>IF(A913="","",IF(SUMIFS($M$2:M913,$I$2:I913,I913,$A$2:A913,A913)&lt;=asetukset!$B$2,"",SUMIFS($M$2:M913,$I$2:I913,I913,$A$2:A913,A913)-asetukset!$B$2))</f>
        <v/>
      </c>
    </row>
    <row r="914">
      <c r="A914" s="32"/>
      <c r="B914" s="26"/>
      <c r="C914" s="26"/>
      <c r="D914" s="15">
        <f t="shared" si="2"/>
        <v>0</v>
      </c>
      <c r="E914" s="15">
        <f t="shared" si="3"/>
        <v>0</v>
      </c>
      <c r="F914" s="15">
        <f t="shared" si="4"/>
        <v>0</v>
      </c>
      <c r="G914" s="15">
        <f t="shared" si="5"/>
        <v>0</v>
      </c>
      <c r="H914" s="18" t="str">
        <f t="shared" si="6"/>
        <v/>
      </c>
      <c r="I914" s="18" t="str">
        <f t="shared" si="7"/>
        <v/>
      </c>
      <c r="J914" s="18" t="str">
        <f t="shared" si="8"/>
        <v>-</v>
      </c>
      <c r="K914" s="27" t="str">
        <f t="shared" ref="K914:L914" si="924">IF(A914="","",WEEKDAY(B914,2))</f>
        <v/>
      </c>
      <c r="L914" s="27" t="str">
        <f t="shared" si="924"/>
        <v/>
      </c>
      <c r="M914" s="20">
        <f t="shared" si="10"/>
        <v>0</v>
      </c>
      <c r="N914" s="20">
        <f t="shared" si="14"/>
        <v>0</v>
      </c>
      <c r="O914" s="21" t="str">
        <f>IF(A914="","",IF(G914&gt;=asetukset!$B$3,G914-asetukset!$B$3,IF(AND(G914-E914&lt;=asetukset!$B$4,E914&gt;=asetukset!$B$3),1-E914,IF(AND(G914-E914&lt;=asetukset!$B$4,E914&lt;=asetukset!$B$3),asetukset!$B$6,0))))</f>
        <v/>
      </c>
      <c r="P914" s="20">
        <f>IF(F914&gt;D914,G914-asetukset!$B$5,IF(AND(D914=F914,E914&lt;=asetukset!$B$6),G914-E914,0))</f>
        <v>0</v>
      </c>
      <c r="Q914" s="19" t="str">
        <f>IF(and(K914=6,E914&gt;asetukset!$B$7),"", IF(and(K914&lt;&gt;6,L914=6,G914&lt;asetukset!$B$7),G914,IF(K914=6,asetukset!$B$7-E914,IF(K914=6,asetukset!$B$7-E914,IF(K914=6,asetukset!$B$7-E914,"")))))</f>
        <v/>
      </c>
      <c r="R914" s="19" t="str">
        <f t="shared" si="11"/>
        <v/>
      </c>
      <c r="S914" s="19" t="str">
        <f t="shared" si="12"/>
        <v/>
      </c>
      <c r="T914" s="21" t="str">
        <f>IF(A914="","",IF(SUMIFS($M$2:M914,$I$2:I914,I914,$A$2:A914,A914)&lt;=asetukset!$B$2,"",SUMIFS($M$2:M914,$I$2:I914,I914,$A$2:A914,A914)-asetukset!$B$2))</f>
        <v/>
      </c>
    </row>
    <row r="915">
      <c r="A915" s="32"/>
      <c r="B915" s="26"/>
      <c r="C915" s="26"/>
      <c r="D915" s="15">
        <f t="shared" si="2"/>
        <v>0</v>
      </c>
      <c r="E915" s="15">
        <f t="shared" si="3"/>
        <v>0</v>
      </c>
      <c r="F915" s="15">
        <f t="shared" si="4"/>
        <v>0</v>
      </c>
      <c r="G915" s="15">
        <f t="shared" si="5"/>
        <v>0</v>
      </c>
      <c r="H915" s="18" t="str">
        <f t="shared" si="6"/>
        <v/>
      </c>
      <c r="I915" s="18" t="str">
        <f t="shared" si="7"/>
        <v/>
      </c>
      <c r="J915" s="18" t="str">
        <f t="shared" si="8"/>
        <v>-</v>
      </c>
      <c r="K915" s="27" t="str">
        <f t="shared" ref="K915:L915" si="925">IF(A915="","",WEEKDAY(B915,2))</f>
        <v/>
      </c>
      <c r="L915" s="27" t="str">
        <f t="shared" si="925"/>
        <v/>
      </c>
      <c r="M915" s="20">
        <f t="shared" si="10"/>
        <v>0</v>
      </c>
      <c r="N915" s="20">
        <f t="shared" si="14"/>
        <v>0</v>
      </c>
      <c r="O915" s="21" t="str">
        <f>IF(A915="","",IF(G915&gt;=asetukset!$B$3,G915-asetukset!$B$3,IF(AND(G915-E915&lt;=asetukset!$B$4,E915&gt;=asetukset!$B$3),1-E915,IF(AND(G915-E915&lt;=asetukset!$B$4,E915&lt;=asetukset!$B$3),asetukset!$B$6,0))))</f>
        <v/>
      </c>
      <c r="P915" s="20">
        <f>IF(F915&gt;D915,G915-asetukset!$B$5,IF(AND(D915=F915,E915&lt;=asetukset!$B$6),G915-E915,0))</f>
        <v>0</v>
      </c>
      <c r="Q915" s="19" t="str">
        <f>IF(and(K915=6,E915&gt;asetukset!$B$7),"", IF(and(K915&lt;&gt;6,L915=6,G915&lt;asetukset!$B$7),G915,IF(K915=6,asetukset!$B$7-E915,IF(K915=6,asetukset!$B$7-E915,IF(K915=6,asetukset!$B$7-E915,"")))))</f>
        <v/>
      </c>
      <c r="R915" s="19" t="str">
        <f t="shared" si="11"/>
        <v/>
      </c>
      <c r="S915" s="19" t="str">
        <f t="shared" si="12"/>
        <v/>
      </c>
      <c r="T915" s="21" t="str">
        <f>IF(A915="","",IF(SUMIFS($M$2:M915,$I$2:I915,I915,$A$2:A915,A915)&lt;=asetukset!$B$2,"",SUMIFS($M$2:M915,$I$2:I915,I915,$A$2:A915,A915)-asetukset!$B$2))</f>
        <v/>
      </c>
    </row>
    <row r="916">
      <c r="A916" s="32"/>
      <c r="B916" s="26"/>
      <c r="C916" s="26"/>
      <c r="D916" s="15">
        <f t="shared" si="2"/>
        <v>0</v>
      </c>
      <c r="E916" s="15">
        <f t="shared" si="3"/>
        <v>0</v>
      </c>
      <c r="F916" s="15">
        <f t="shared" si="4"/>
        <v>0</v>
      </c>
      <c r="G916" s="15">
        <f t="shared" si="5"/>
        <v>0</v>
      </c>
      <c r="H916" s="18" t="str">
        <f t="shared" si="6"/>
        <v/>
      </c>
      <c r="I916" s="18" t="str">
        <f t="shared" si="7"/>
        <v/>
      </c>
      <c r="J916" s="18" t="str">
        <f t="shared" si="8"/>
        <v>-</v>
      </c>
      <c r="K916" s="27" t="str">
        <f t="shared" ref="K916:L916" si="926">IF(A916="","",WEEKDAY(B916,2))</f>
        <v/>
      </c>
      <c r="L916" s="27" t="str">
        <f t="shared" si="926"/>
        <v/>
      </c>
      <c r="M916" s="20">
        <f t="shared" si="10"/>
        <v>0</v>
      </c>
      <c r="N916" s="20">
        <f t="shared" si="14"/>
        <v>0</v>
      </c>
      <c r="O916" s="21" t="str">
        <f>IF(A916="","",IF(G916&gt;=asetukset!$B$3,G916-asetukset!$B$3,IF(AND(G916-E916&lt;=asetukset!$B$4,E916&gt;=asetukset!$B$3),1-E916,IF(AND(G916-E916&lt;=asetukset!$B$4,E916&lt;=asetukset!$B$3),asetukset!$B$6,0))))</f>
        <v/>
      </c>
      <c r="P916" s="20">
        <f>IF(F916&gt;D916,G916-asetukset!$B$5,IF(AND(D916=F916,E916&lt;=asetukset!$B$6),G916-E916,0))</f>
        <v>0</v>
      </c>
      <c r="Q916" s="19" t="str">
        <f>IF(and(K916=6,E916&gt;asetukset!$B$7),"", IF(and(K916&lt;&gt;6,L916=6,G916&lt;asetukset!$B$7),G916,IF(K916=6,asetukset!$B$7-E916,IF(K916=6,asetukset!$B$7-E916,IF(K916=6,asetukset!$B$7-E916,"")))))</f>
        <v/>
      </c>
      <c r="R916" s="19" t="str">
        <f t="shared" si="11"/>
        <v/>
      </c>
      <c r="S916" s="19" t="str">
        <f t="shared" si="12"/>
        <v/>
      </c>
      <c r="T916" s="21" t="str">
        <f>IF(A916="","",IF(SUMIFS($M$2:M916,$I$2:I916,I916,$A$2:A916,A916)&lt;=asetukset!$B$2,"",SUMIFS($M$2:M916,$I$2:I916,I916,$A$2:A916,A916)-asetukset!$B$2))</f>
        <v/>
      </c>
    </row>
    <row r="917">
      <c r="A917" s="32"/>
      <c r="B917" s="26"/>
      <c r="C917" s="26"/>
      <c r="D917" s="15">
        <f t="shared" si="2"/>
        <v>0</v>
      </c>
      <c r="E917" s="15">
        <f t="shared" si="3"/>
        <v>0</v>
      </c>
      <c r="F917" s="15">
        <f t="shared" si="4"/>
        <v>0</v>
      </c>
      <c r="G917" s="15">
        <f t="shared" si="5"/>
        <v>0</v>
      </c>
      <c r="H917" s="18" t="str">
        <f t="shared" si="6"/>
        <v/>
      </c>
      <c r="I917" s="18" t="str">
        <f t="shared" si="7"/>
        <v/>
      </c>
      <c r="J917" s="18" t="str">
        <f t="shared" si="8"/>
        <v>-</v>
      </c>
      <c r="K917" s="27" t="str">
        <f t="shared" ref="K917:L917" si="927">IF(A917="","",WEEKDAY(B917,2))</f>
        <v/>
      </c>
      <c r="L917" s="27" t="str">
        <f t="shared" si="927"/>
        <v/>
      </c>
      <c r="M917" s="20">
        <f t="shared" si="10"/>
        <v>0</v>
      </c>
      <c r="N917" s="20">
        <f t="shared" si="14"/>
        <v>0</v>
      </c>
      <c r="O917" s="21" t="str">
        <f>IF(A917="","",IF(G917&gt;=asetukset!$B$3,G917-asetukset!$B$3,IF(AND(G917-E917&lt;=asetukset!$B$4,E917&gt;=asetukset!$B$3),1-E917,IF(AND(G917-E917&lt;=asetukset!$B$4,E917&lt;=asetukset!$B$3),asetukset!$B$6,0))))</f>
        <v/>
      </c>
      <c r="P917" s="20">
        <f>IF(F917&gt;D917,G917-asetukset!$B$5,IF(AND(D917=F917,E917&lt;=asetukset!$B$6),G917-E917,0))</f>
        <v>0</v>
      </c>
      <c r="Q917" s="19" t="str">
        <f>IF(and(K917=6,E917&gt;asetukset!$B$7),"", IF(and(K917&lt;&gt;6,L917=6,G917&lt;asetukset!$B$7),G917,IF(K917=6,asetukset!$B$7-E917,IF(K917=6,asetukset!$B$7-E917,IF(K917=6,asetukset!$B$7-E917,"")))))</f>
        <v/>
      </c>
      <c r="R917" s="19" t="str">
        <f t="shared" si="11"/>
        <v/>
      </c>
      <c r="S917" s="19" t="str">
        <f t="shared" si="12"/>
        <v/>
      </c>
      <c r="T917" s="21" t="str">
        <f>IF(A917="","",IF(SUMIFS($M$2:M917,$I$2:I917,I917,$A$2:A917,A917)&lt;=asetukset!$B$2,"",SUMIFS($M$2:M917,$I$2:I917,I917,$A$2:A917,A917)-asetukset!$B$2))</f>
        <v/>
      </c>
    </row>
    <row r="918">
      <c r="A918" s="32"/>
      <c r="B918" s="26"/>
      <c r="C918" s="26"/>
      <c r="D918" s="15">
        <f t="shared" si="2"/>
        <v>0</v>
      </c>
      <c r="E918" s="15">
        <f t="shared" si="3"/>
        <v>0</v>
      </c>
      <c r="F918" s="15">
        <f t="shared" si="4"/>
        <v>0</v>
      </c>
      <c r="G918" s="15">
        <f t="shared" si="5"/>
        <v>0</v>
      </c>
      <c r="H918" s="18" t="str">
        <f t="shared" si="6"/>
        <v/>
      </c>
      <c r="I918" s="18" t="str">
        <f t="shared" si="7"/>
        <v/>
      </c>
      <c r="J918" s="18" t="str">
        <f t="shared" si="8"/>
        <v>-</v>
      </c>
      <c r="K918" s="27" t="str">
        <f t="shared" ref="K918:L918" si="928">IF(A918="","",WEEKDAY(B918,2))</f>
        <v/>
      </c>
      <c r="L918" s="27" t="str">
        <f t="shared" si="928"/>
        <v/>
      </c>
      <c r="M918" s="20">
        <f t="shared" si="10"/>
        <v>0</v>
      </c>
      <c r="N918" s="20">
        <f t="shared" si="14"/>
        <v>0</v>
      </c>
      <c r="O918" s="21" t="str">
        <f>IF(A918="","",IF(G918&gt;=asetukset!$B$3,G918-asetukset!$B$3,IF(AND(G918-E918&lt;=asetukset!$B$4,E918&gt;=asetukset!$B$3),1-E918,IF(AND(G918-E918&lt;=asetukset!$B$4,E918&lt;=asetukset!$B$3),asetukset!$B$6,0))))</f>
        <v/>
      </c>
      <c r="P918" s="20">
        <f>IF(F918&gt;D918,G918-asetukset!$B$5,IF(AND(D918=F918,E918&lt;=asetukset!$B$6),G918-E918,0))</f>
        <v>0</v>
      </c>
      <c r="Q918" s="19" t="str">
        <f>IF(and(K918=6,E918&gt;asetukset!$B$7),"", IF(and(K918&lt;&gt;6,L918=6,G918&lt;asetukset!$B$7),G918,IF(K918=6,asetukset!$B$7-E918,IF(K918=6,asetukset!$B$7-E918,IF(K918=6,asetukset!$B$7-E918,"")))))</f>
        <v/>
      </c>
      <c r="R918" s="19" t="str">
        <f t="shared" si="11"/>
        <v/>
      </c>
      <c r="S918" s="19" t="str">
        <f t="shared" si="12"/>
        <v/>
      </c>
      <c r="T918" s="21" t="str">
        <f>IF(A918="","",IF(SUMIFS($M$2:M918,$I$2:I918,I918,$A$2:A918,A918)&lt;=asetukset!$B$2,"",SUMIFS($M$2:M918,$I$2:I918,I918,$A$2:A918,A918)-asetukset!$B$2))</f>
        <v/>
      </c>
    </row>
    <row r="919">
      <c r="A919" s="32"/>
      <c r="B919" s="26"/>
      <c r="C919" s="26"/>
      <c r="D919" s="15">
        <f t="shared" si="2"/>
        <v>0</v>
      </c>
      <c r="E919" s="15">
        <f t="shared" si="3"/>
        <v>0</v>
      </c>
      <c r="F919" s="15">
        <f t="shared" si="4"/>
        <v>0</v>
      </c>
      <c r="G919" s="15">
        <f t="shared" si="5"/>
        <v>0</v>
      </c>
      <c r="H919" s="18" t="str">
        <f t="shared" si="6"/>
        <v/>
      </c>
      <c r="I919" s="18" t="str">
        <f t="shared" si="7"/>
        <v/>
      </c>
      <c r="J919" s="18" t="str">
        <f t="shared" si="8"/>
        <v>-</v>
      </c>
      <c r="K919" s="27" t="str">
        <f t="shared" ref="K919:L919" si="929">IF(A919="","",WEEKDAY(B919,2))</f>
        <v/>
      </c>
      <c r="L919" s="27" t="str">
        <f t="shared" si="929"/>
        <v/>
      </c>
      <c r="M919" s="20">
        <f t="shared" si="10"/>
        <v>0</v>
      </c>
      <c r="N919" s="20">
        <f t="shared" si="14"/>
        <v>0</v>
      </c>
      <c r="O919" s="21" t="str">
        <f>IF(A919="","",IF(G919&gt;=asetukset!$B$3,G919-asetukset!$B$3,IF(AND(G919-E919&lt;=asetukset!$B$4,E919&gt;=asetukset!$B$3),1-E919,IF(AND(G919-E919&lt;=asetukset!$B$4,E919&lt;=asetukset!$B$3),asetukset!$B$6,0))))</f>
        <v/>
      </c>
      <c r="P919" s="20">
        <f>IF(F919&gt;D919,G919-asetukset!$B$5,IF(AND(D919=F919,E919&lt;=asetukset!$B$6),G919-E919,0))</f>
        <v>0</v>
      </c>
      <c r="Q919" s="19" t="str">
        <f>IF(and(K919=6,E919&gt;asetukset!$B$7),"", IF(and(K919&lt;&gt;6,L919=6,G919&lt;asetukset!$B$7),G919,IF(K919=6,asetukset!$B$7-E919,IF(K919=6,asetukset!$B$7-E919,IF(K919=6,asetukset!$B$7-E919,"")))))</f>
        <v/>
      </c>
      <c r="R919" s="19" t="str">
        <f t="shared" si="11"/>
        <v/>
      </c>
      <c r="S919" s="19" t="str">
        <f t="shared" si="12"/>
        <v/>
      </c>
      <c r="T919" s="21" t="str">
        <f>IF(A919="","",IF(SUMIFS($M$2:M919,$I$2:I919,I919,$A$2:A919,A919)&lt;=asetukset!$B$2,"",SUMIFS($M$2:M919,$I$2:I919,I919,$A$2:A919,A919)-asetukset!$B$2))</f>
        <v/>
      </c>
    </row>
    <row r="920">
      <c r="A920" s="32"/>
      <c r="B920" s="26"/>
      <c r="C920" s="26"/>
      <c r="D920" s="15">
        <f t="shared" si="2"/>
        <v>0</v>
      </c>
      <c r="E920" s="15">
        <f t="shared" si="3"/>
        <v>0</v>
      </c>
      <c r="F920" s="15">
        <f t="shared" si="4"/>
        <v>0</v>
      </c>
      <c r="G920" s="15">
        <f t="shared" si="5"/>
        <v>0</v>
      </c>
      <c r="H920" s="18" t="str">
        <f t="shared" si="6"/>
        <v/>
      </c>
      <c r="I920" s="18" t="str">
        <f t="shared" si="7"/>
        <v/>
      </c>
      <c r="J920" s="18" t="str">
        <f t="shared" si="8"/>
        <v>-</v>
      </c>
      <c r="K920" s="27" t="str">
        <f t="shared" ref="K920:L920" si="930">IF(A920="","",WEEKDAY(B920,2))</f>
        <v/>
      </c>
      <c r="L920" s="27" t="str">
        <f t="shared" si="930"/>
        <v/>
      </c>
      <c r="M920" s="20">
        <f t="shared" si="10"/>
        <v>0</v>
      </c>
      <c r="N920" s="20">
        <f t="shared" si="14"/>
        <v>0</v>
      </c>
      <c r="O920" s="21" t="str">
        <f>IF(A920="","",IF(G920&gt;=asetukset!$B$3,G920-asetukset!$B$3,IF(AND(G920-E920&lt;=asetukset!$B$4,E920&gt;=asetukset!$B$3),1-E920,IF(AND(G920-E920&lt;=asetukset!$B$4,E920&lt;=asetukset!$B$3),asetukset!$B$6,0))))</f>
        <v/>
      </c>
      <c r="P920" s="20">
        <f>IF(F920&gt;D920,G920-asetukset!$B$5,IF(AND(D920=F920,E920&lt;=asetukset!$B$6),G920-E920,0))</f>
        <v>0</v>
      </c>
      <c r="Q920" s="19" t="str">
        <f>IF(and(K920=6,E920&gt;asetukset!$B$7),"", IF(and(K920&lt;&gt;6,L920=6,G920&lt;asetukset!$B$7),G920,IF(K920=6,asetukset!$B$7-E920,IF(K920=6,asetukset!$B$7-E920,IF(K920=6,asetukset!$B$7-E920,"")))))</f>
        <v/>
      </c>
      <c r="R920" s="19" t="str">
        <f t="shared" si="11"/>
        <v/>
      </c>
      <c r="S920" s="19" t="str">
        <f t="shared" si="12"/>
        <v/>
      </c>
      <c r="T920" s="21" t="str">
        <f>IF(A920="","",IF(SUMIFS($M$2:M920,$I$2:I920,I920,$A$2:A920,A920)&lt;=asetukset!$B$2,"",SUMIFS($M$2:M920,$I$2:I920,I920,$A$2:A920,A920)-asetukset!$B$2))</f>
        <v/>
      </c>
    </row>
    <row r="921">
      <c r="A921" s="32"/>
      <c r="B921" s="26"/>
      <c r="C921" s="26"/>
      <c r="D921" s="15">
        <f t="shared" si="2"/>
        <v>0</v>
      </c>
      <c r="E921" s="15">
        <f t="shared" si="3"/>
        <v>0</v>
      </c>
      <c r="F921" s="15">
        <f t="shared" si="4"/>
        <v>0</v>
      </c>
      <c r="G921" s="15">
        <f t="shared" si="5"/>
        <v>0</v>
      </c>
      <c r="H921" s="18" t="str">
        <f t="shared" si="6"/>
        <v/>
      </c>
      <c r="I921" s="18" t="str">
        <f t="shared" si="7"/>
        <v/>
      </c>
      <c r="J921" s="18" t="str">
        <f t="shared" si="8"/>
        <v>-</v>
      </c>
      <c r="K921" s="27" t="str">
        <f t="shared" ref="K921:L921" si="931">IF(A921="","",WEEKDAY(B921,2))</f>
        <v/>
      </c>
      <c r="L921" s="27" t="str">
        <f t="shared" si="931"/>
        <v/>
      </c>
      <c r="M921" s="20">
        <f t="shared" si="10"/>
        <v>0</v>
      </c>
      <c r="N921" s="20">
        <f t="shared" si="14"/>
        <v>0</v>
      </c>
      <c r="O921" s="21" t="str">
        <f>IF(A921="","",IF(G921&gt;=asetukset!$B$3,G921-asetukset!$B$3,IF(AND(G921-E921&lt;=asetukset!$B$4,E921&gt;=asetukset!$B$3),1-E921,IF(AND(G921-E921&lt;=asetukset!$B$4,E921&lt;=asetukset!$B$3),asetukset!$B$6,0))))</f>
        <v/>
      </c>
      <c r="P921" s="20">
        <f>IF(F921&gt;D921,G921-asetukset!$B$5,IF(AND(D921=F921,E921&lt;=asetukset!$B$6),G921-E921,0))</f>
        <v>0</v>
      </c>
      <c r="Q921" s="19" t="str">
        <f>IF(and(K921=6,E921&gt;asetukset!$B$7),"", IF(and(K921&lt;&gt;6,L921=6,G921&lt;asetukset!$B$7),G921,IF(K921=6,asetukset!$B$7-E921,IF(K921=6,asetukset!$B$7-E921,IF(K921=6,asetukset!$B$7-E921,"")))))</f>
        <v/>
      </c>
      <c r="R921" s="19" t="str">
        <f t="shared" si="11"/>
        <v/>
      </c>
      <c r="S921" s="19" t="str">
        <f t="shared" si="12"/>
        <v/>
      </c>
      <c r="T921" s="21" t="str">
        <f>IF(A921="","",IF(SUMIFS($M$2:M921,$I$2:I921,I921,$A$2:A921,A921)&lt;=asetukset!$B$2,"",SUMIFS($M$2:M921,$I$2:I921,I921,$A$2:A921,A921)-asetukset!$B$2))</f>
        <v/>
      </c>
    </row>
    <row r="922">
      <c r="A922" s="32"/>
      <c r="B922" s="26"/>
      <c r="C922" s="26"/>
      <c r="D922" s="15">
        <f t="shared" si="2"/>
        <v>0</v>
      </c>
      <c r="E922" s="15">
        <f t="shared" si="3"/>
        <v>0</v>
      </c>
      <c r="F922" s="15">
        <f t="shared" si="4"/>
        <v>0</v>
      </c>
      <c r="G922" s="15">
        <f t="shared" si="5"/>
        <v>0</v>
      </c>
      <c r="H922" s="18" t="str">
        <f t="shared" si="6"/>
        <v/>
      </c>
      <c r="I922" s="18" t="str">
        <f t="shared" si="7"/>
        <v/>
      </c>
      <c r="J922" s="18" t="str">
        <f t="shared" si="8"/>
        <v>-</v>
      </c>
      <c r="K922" s="27" t="str">
        <f t="shared" ref="K922:L922" si="932">IF(A922="","",WEEKDAY(B922,2))</f>
        <v/>
      </c>
      <c r="L922" s="27" t="str">
        <f t="shared" si="932"/>
        <v/>
      </c>
      <c r="M922" s="20">
        <f t="shared" si="10"/>
        <v>0</v>
      </c>
      <c r="N922" s="20">
        <f t="shared" si="14"/>
        <v>0</v>
      </c>
      <c r="O922" s="21" t="str">
        <f>IF(A922="","",IF(G922&gt;=asetukset!$B$3,G922-asetukset!$B$3,IF(AND(G922-E922&lt;=asetukset!$B$4,E922&gt;=asetukset!$B$3),1-E922,IF(AND(G922-E922&lt;=asetukset!$B$4,E922&lt;=asetukset!$B$3),asetukset!$B$6,0))))</f>
        <v/>
      </c>
      <c r="P922" s="20">
        <f>IF(F922&gt;D922,G922-asetukset!$B$5,IF(AND(D922=F922,E922&lt;=asetukset!$B$6),G922-E922,0))</f>
        <v>0</v>
      </c>
      <c r="Q922" s="19" t="str">
        <f>IF(and(K922=6,E922&gt;asetukset!$B$7),"", IF(and(K922&lt;&gt;6,L922=6,G922&lt;asetukset!$B$7),G922,IF(K922=6,asetukset!$B$7-E922,IF(K922=6,asetukset!$B$7-E922,IF(K922=6,asetukset!$B$7-E922,"")))))</f>
        <v/>
      </c>
      <c r="R922" s="19" t="str">
        <f t="shared" si="11"/>
        <v/>
      </c>
      <c r="S922" s="19" t="str">
        <f t="shared" si="12"/>
        <v/>
      </c>
      <c r="T922" s="21" t="str">
        <f>IF(A922="","",IF(SUMIFS($M$2:M922,$I$2:I922,I922,$A$2:A922,A922)&lt;=asetukset!$B$2,"",SUMIFS($M$2:M922,$I$2:I922,I922,$A$2:A922,A922)-asetukset!$B$2))</f>
        <v/>
      </c>
    </row>
    <row r="923">
      <c r="A923" s="32"/>
      <c r="B923" s="26"/>
      <c r="C923" s="26"/>
      <c r="D923" s="15">
        <f t="shared" si="2"/>
        <v>0</v>
      </c>
      <c r="E923" s="15">
        <f t="shared" si="3"/>
        <v>0</v>
      </c>
      <c r="F923" s="15">
        <f t="shared" si="4"/>
        <v>0</v>
      </c>
      <c r="G923" s="15">
        <f t="shared" si="5"/>
        <v>0</v>
      </c>
      <c r="H923" s="18" t="str">
        <f t="shared" si="6"/>
        <v/>
      </c>
      <c r="I923" s="18" t="str">
        <f t="shared" si="7"/>
        <v/>
      </c>
      <c r="J923" s="18" t="str">
        <f t="shared" si="8"/>
        <v>-</v>
      </c>
      <c r="K923" s="27" t="str">
        <f t="shared" ref="K923:L923" si="933">IF(A923="","",WEEKDAY(B923,2))</f>
        <v/>
      </c>
      <c r="L923" s="27" t="str">
        <f t="shared" si="933"/>
        <v/>
      </c>
      <c r="M923" s="20">
        <f t="shared" si="10"/>
        <v>0</v>
      </c>
      <c r="N923" s="20">
        <f t="shared" si="14"/>
        <v>0</v>
      </c>
      <c r="O923" s="21" t="str">
        <f>IF(A923="","",IF(G923&gt;=asetukset!$B$3,G923-asetukset!$B$3,IF(AND(G923-E923&lt;=asetukset!$B$4,E923&gt;=asetukset!$B$3),1-E923,IF(AND(G923-E923&lt;=asetukset!$B$4,E923&lt;=asetukset!$B$3),asetukset!$B$6,0))))</f>
        <v/>
      </c>
      <c r="P923" s="20">
        <f>IF(F923&gt;D923,G923-asetukset!$B$5,IF(AND(D923=F923,E923&lt;=asetukset!$B$6),G923-E923,0))</f>
        <v>0</v>
      </c>
      <c r="Q923" s="19" t="str">
        <f>IF(and(K923=6,E923&gt;asetukset!$B$7),"", IF(and(K923&lt;&gt;6,L923=6,G923&lt;asetukset!$B$7),G923,IF(K923=6,asetukset!$B$7-E923,IF(K923=6,asetukset!$B$7-E923,IF(K923=6,asetukset!$B$7-E923,"")))))</f>
        <v/>
      </c>
      <c r="R923" s="19" t="str">
        <f t="shared" si="11"/>
        <v/>
      </c>
      <c r="S923" s="19" t="str">
        <f t="shared" si="12"/>
        <v/>
      </c>
      <c r="T923" s="21" t="str">
        <f>IF(A923="","",IF(SUMIFS($M$2:M923,$I$2:I923,I923,$A$2:A923,A923)&lt;=asetukset!$B$2,"",SUMIFS($M$2:M923,$I$2:I923,I923,$A$2:A923,A923)-asetukset!$B$2))</f>
        <v/>
      </c>
    </row>
    <row r="924">
      <c r="A924" s="32"/>
      <c r="B924" s="26"/>
      <c r="C924" s="26"/>
      <c r="D924" s="15">
        <f t="shared" si="2"/>
        <v>0</v>
      </c>
      <c r="E924" s="15">
        <f t="shared" si="3"/>
        <v>0</v>
      </c>
      <c r="F924" s="15">
        <f t="shared" si="4"/>
        <v>0</v>
      </c>
      <c r="G924" s="15">
        <f t="shared" si="5"/>
        <v>0</v>
      </c>
      <c r="H924" s="18" t="str">
        <f t="shared" si="6"/>
        <v/>
      </c>
      <c r="I924" s="18" t="str">
        <f t="shared" si="7"/>
        <v/>
      </c>
      <c r="J924" s="18" t="str">
        <f t="shared" si="8"/>
        <v>-</v>
      </c>
      <c r="K924" s="27" t="str">
        <f t="shared" ref="K924:L924" si="934">IF(A924="","",WEEKDAY(B924,2))</f>
        <v/>
      </c>
      <c r="L924" s="27" t="str">
        <f t="shared" si="934"/>
        <v/>
      </c>
      <c r="M924" s="20">
        <f t="shared" si="10"/>
        <v>0</v>
      </c>
      <c r="N924" s="20">
        <f t="shared" si="14"/>
        <v>0</v>
      </c>
      <c r="O924" s="21" t="str">
        <f>IF(A924="","",IF(G924&gt;=asetukset!$B$3,G924-asetukset!$B$3,IF(AND(G924-E924&lt;=asetukset!$B$4,E924&gt;=asetukset!$B$3),1-E924,IF(AND(G924-E924&lt;=asetukset!$B$4,E924&lt;=asetukset!$B$3),asetukset!$B$6,0))))</f>
        <v/>
      </c>
      <c r="P924" s="20">
        <f>IF(F924&gt;D924,G924-asetukset!$B$5,IF(AND(D924=F924,E924&lt;=asetukset!$B$6),G924-E924,0))</f>
        <v>0</v>
      </c>
      <c r="Q924" s="19" t="str">
        <f>IF(and(K924=6,E924&gt;asetukset!$B$7),"", IF(and(K924&lt;&gt;6,L924=6,G924&lt;asetukset!$B$7),G924,IF(K924=6,asetukset!$B$7-E924,IF(K924=6,asetukset!$B$7-E924,IF(K924=6,asetukset!$B$7-E924,"")))))</f>
        <v/>
      </c>
      <c r="R924" s="19" t="str">
        <f t="shared" si="11"/>
        <v/>
      </c>
      <c r="S924" s="19" t="str">
        <f t="shared" si="12"/>
        <v/>
      </c>
      <c r="T924" s="21" t="str">
        <f>IF(A924="","",IF(SUMIFS($M$2:M924,$I$2:I924,I924,$A$2:A924,A924)&lt;=asetukset!$B$2,"",SUMIFS($M$2:M924,$I$2:I924,I924,$A$2:A924,A924)-asetukset!$B$2))</f>
        <v/>
      </c>
    </row>
    <row r="925">
      <c r="A925" s="32"/>
      <c r="B925" s="26"/>
      <c r="C925" s="26"/>
      <c r="D925" s="15">
        <f t="shared" si="2"/>
        <v>0</v>
      </c>
      <c r="E925" s="15">
        <f t="shared" si="3"/>
        <v>0</v>
      </c>
      <c r="F925" s="15">
        <f t="shared" si="4"/>
        <v>0</v>
      </c>
      <c r="G925" s="15">
        <f t="shared" si="5"/>
        <v>0</v>
      </c>
      <c r="H925" s="18" t="str">
        <f t="shared" si="6"/>
        <v/>
      </c>
      <c r="I925" s="18" t="str">
        <f t="shared" si="7"/>
        <v/>
      </c>
      <c r="J925" s="18" t="str">
        <f t="shared" si="8"/>
        <v>-</v>
      </c>
      <c r="K925" s="27" t="str">
        <f t="shared" ref="K925:L925" si="935">IF(A925="","",WEEKDAY(B925,2))</f>
        <v/>
      </c>
      <c r="L925" s="27" t="str">
        <f t="shared" si="935"/>
        <v/>
      </c>
      <c r="M925" s="20">
        <f t="shared" si="10"/>
        <v>0</v>
      </c>
      <c r="N925" s="20">
        <f t="shared" si="14"/>
        <v>0</v>
      </c>
      <c r="O925" s="21" t="str">
        <f>IF(A925="","",IF(G925&gt;=asetukset!$B$3,G925-asetukset!$B$3,IF(AND(G925-E925&lt;=asetukset!$B$4,E925&gt;=asetukset!$B$3),1-E925,IF(AND(G925-E925&lt;=asetukset!$B$4,E925&lt;=asetukset!$B$3),asetukset!$B$6,0))))</f>
        <v/>
      </c>
      <c r="P925" s="20">
        <f>IF(F925&gt;D925,G925-asetukset!$B$5,IF(AND(D925=F925,E925&lt;=asetukset!$B$6),G925-E925,0))</f>
        <v>0</v>
      </c>
      <c r="Q925" s="19" t="str">
        <f>IF(and(K925=6,E925&gt;asetukset!$B$7),"", IF(and(K925&lt;&gt;6,L925=6,G925&lt;asetukset!$B$7),G925,IF(K925=6,asetukset!$B$7-E925,IF(K925=6,asetukset!$B$7-E925,IF(K925=6,asetukset!$B$7-E925,"")))))</f>
        <v/>
      </c>
      <c r="R925" s="19" t="str">
        <f t="shared" si="11"/>
        <v/>
      </c>
      <c r="S925" s="19" t="str">
        <f t="shared" si="12"/>
        <v/>
      </c>
      <c r="T925" s="21" t="str">
        <f>IF(A925="","",IF(SUMIFS($M$2:M925,$I$2:I925,I925,$A$2:A925,A925)&lt;=asetukset!$B$2,"",SUMIFS($M$2:M925,$I$2:I925,I925,$A$2:A925,A925)-asetukset!$B$2))</f>
        <v/>
      </c>
    </row>
    <row r="926">
      <c r="A926" s="32"/>
      <c r="B926" s="26"/>
      <c r="C926" s="26"/>
      <c r="D926" s="15">
        <f t="shared" si="2"/>
        <v>0</v>
      </c>
      <c r="E926" s="15">
        <f t="shared" si="3"/>
        <v>0</v>
      </c>
      <c r="F926" s="15">
        <f t="shared" si="4"/>
        <v>0</v>
      </c>
      <c r="G926" s="15">
        <f t="shared" si="5"/>
        <v>0</v>
      </c>
      <c r="H926" s="18" t="str">
        <f t="shared" si="6"/>
        <v/>
      </c>
      <c r="I926" s="18" t="str">
        <f t="shared" si="7"/>
        <v/>
      </c>
      <c r="J926" s="18" t="str">
        <f t="shared" si="8"/>
        <v>-</v>
      </c>
      <c r="K926" s="27" t="str">
        <f t="shared" ref="K926:L926" si="936">IF(A926="","",WEEKDAY(B926,2))</f>
        <v/>
      </c>
      <c r="L926" s="27" t="str">
        <f t="shared" si="936"/>
        <v/>
      </c>
      <c r="M926" s="20">
        <f t="shared" si="10"/>
        <v>0</v>
      </c>
      <c r="N926" s="20">
        <f t="shared" si="14"/>
        <v>0</v>
      </c>
      <c r="O926" s="21" t="str">
        <f>IF(A926="","",IF(G926&gt;=asetukset!$B$3,G926-asetukset!$B$3,IF(AND(G926-E926&lt;=asetukset!$B$4,E926&gt;=asetukset!$B$3),1-E926,IF(AND(G926-E926&lt;=asetukset!$B$4,E926&lt;=asetukset!$B$3),asetukset!$B$6,0))))</f>
        <v/>
      </c>
      <c r="P926" s="20">
        <f>IF(F926&gt;D926,G926-asetukset!$B$5,IF(AND(D926=F926,E926&lt;=asetukset!$B$6),G926-E926,0))</f>
        <v>0</v>
      </c>
      <c r="Q926" s="19" t="str">
        <f>IF(and(K926=6,E926&gt;asetukset!$B$7),"", IF(and(K926&lt;&gt;6,L926=6,G926&lt;asetukset!$B$7),G926,IF(K926=6,asetukset!$B$7-E926,IF(K926=6,asetukset!$B$7-E926,IF(K926=6,asetukset!$B$7-E926,"")))))</f>
        <v/>
      </c>
      <c r="R926" s="19" t="str">
        <f t="shared" si="11"/>
        <v/>
      </c>
      <c r="S926" s="19" t="str">
        <f t="shared" si="12"/>
        <v/>
      </c>
      <c r="T926" s="21" t="str">
        <f>IF(A926="","",IF(SUMIFS($M$2:M926,$I$2:I926,I926,$A$2:A926,A926)&lt;=asetukset!$B$2,"",SUMIFS($M$2:M926,$I$2:I926,I926,$A$2:A926,A926)-asetukset!$B$2))</f>
        <v/>
      </c>
    </row>
    <row r="927">
      <c r="A927" s="32"/>
      <c r="B927" s="26"/>
      <c r="C927" s="26"/>
      <c r="D927" s="15">
        <f t="shared" si="2"/>
        <v>0</v>
      </c>
      <c r="E927" s="15">
        <f t="shared" si="3"/>
        <v>0</v>
      </c>
      <c r="F927" s="15">
        <f t="shared" si="4"/>
        <v>0</v>
      </c>
      <c r="G927" s="15">
        <f t="shared" si="5"/>
        <v>0</v>
      </c>
      <c r="H927" s="18" t="str">
        <f t="shared" si="6"/>
        <v/>
      </c>
      <c r="I927" s="18" t="str">
        <f t="shared" si="7"/>
        <v/>
      </c>
      <c r="J927" s="18" t="str">
        <f t="shared" si="8"/>
        <v>-</v>
      </c>
      <c r="K927" s="27" t="str">
        <f t="shared" ref="K927:L927" si="937">IF(A927="","",WEEKDAY(B927,2))</f>
        <v/>
      </c>
      <c r="L927" s="27" t="str">
        <f t="shared" si="937"/>
        <v/>
      </c>
      <c r="M927" s="20">
        <f t="shared" si="10"/>
        <v>0</v>
      </c>
      <c r="N927" s="20">
        <f t="shared" si="14"/>
        <v>0</v>
      </c>
      <c r="O927" s="21" t="str">
        <f>IF(A927="","",IF(G927&gt;=asetukset!$B$3,G927-asetukset!$B$3,IF(AND(G927-E927&lt;=asetukset!$B$4,E927&gt;=asetukset!$B$3),1-E927,IF(AND(G927-E927&lt;=asetukset!$B$4,E927&lt;=asetukset!$B$3),asetukset!$B$6,0))))</f>
        <v/>
      </c>
      <c r="P927" s="20">
        <f>IF(F927&gt;D927,G927-asetukset!$B$5,IF(AND(D927=F927,E927&lt;=asetukset!$B$6),G927-E927,0))</f>
        <v>0</v>
      </c>
      <c r="Q927" s="19" t="str">
        <f>IF(and(K927=6,E927&gt;asetukset!$B$7),"", IF(and(K927&lt;&gt;6,L927=6,G927&lt;asetukset!$B$7),G927,IF(K927=6,asetukset!$B$7-E927,IF(K927=6,asetukset!$B$7-E927,IF(K927=6,asetukset!$B$7-E927,"")))))</f>
        <v/>
      </c>
      <c r="R927" s="19" t="str">
        <f t="shared" si="11"/>
        <v/>
      </c>
      <c r="S927" s="19" t="str">
        <f t="shared" si="12"/>
        <v/>
      </c>
      <c r="T927" s="21" t="str">
        <f>IF(A927="","",IF(SUMIFS($M$2:M927,$I$2:I927,I927,$A$2:A927,A927)&lt;=asetukset!$B$2,"",SUMIFS($M$2:M927,$I$2:I927,I927,$A$2:A927,A927)-asetukset!$B$2))</f>
        <v/>
      </c>
    </row>
    <row r="928">
      <c r="A928" s="32"/>
      <c r="B928" s="26"/>
      <c r="C928" s="26"/>
      <c r="D928" s="15">
        <f t="shared" si="2"/>
        <v>0</v>
      </c>
      <c r="E928" s="15">
        <f t="shared" si="3"/>
        <v>0</v>
      </c>
      <c r="F928" s="15">
        <f t="shared" si="4"/>
        <v>0</v>
      </c>
      <c r="G928" s="15">
        <f t="shared" si="5"/>
        <v>0</v>
      </c>
      <c r="H928" s="18" t="str">
        <f t="shared" si="6"/>
        <v/>
      </c>
      <c r="I928" s="18" t="str">
        <f t="shared" si="7"/>
        <v/>
      </c>
      <c r="J928" s="18" t="str">
        <f t="shared" si="8"/>
        <v>-</v>
      </c>
      <c r="K928" s="27" t="str">
        <f t="shared" ref="K928:L928" si="938">IF(A928="","",WEEKDAY(B928,2))</f>
        <v/>
      </c>
      <c r="L928" s="27" t="str">
        <f t="shared" si="938"/>
        <v/>
      </c>
      <c r="M928" s="20">
        <f t="shared" si="10"/>
        <v>0</v>
      </c>
      <c r="N928" s="20">
        <f t="shared" si="14"/>
        <v>0</v>
      </c>
      <c r="O928" s="21" t="str">
        <f>IF(A928="","",IF(G928&gt;=asetukset!$B$3,G928-asetukset!$B$3,IF(AND(G928-E928&lt;=asetukset!$B$4,E928&gt;=asetukset!$B$3),1-E928,IF(AND(G928-E928&lt;=asetukset!$B$4,E928&lt;=asetukset!$B$3),asetukset!$B$6,0))))</f>
        <v/>
      </c>
      <c r="P928" s="20">
        <f>IF(F928&gt;D928,G928-asetukset!$B$5,IF(AND(D928=F928,E928&lt;=asetukset!$B$6),G928-E928,0))</f>
        <v>0</v>
      </c>
      <c r="Q928" s="19" t="str">
        <f>IF(and(K928=6,E928&gt;asetukset!$B$7),"", IF(and(K928&lt;&gt;6,L928=6,G928&lt;asetukset!$B$7),G928,IF(K928=6,asetukset!$B$7-E928,IF(K928=6,asetukset!$B$7-E928,IF(K928=6,asetukset!$B$7-E928,"")))))</f>
        <v/>
      </c>
      <c r="R928" s="19" t="str">
        <f t="shared" si="11"/>
        <v/>
      </c>
      <c r="S928" s="19" t="str">
        <f t="shared" si="12"/>
        <v/>
      </c>
      <c r="T928" s="21" t="str">
        <f>IF(A928="","",IF(SUMIFS($M$2:M928,$I$2:I928,I928,$A$2:A928,A928)&lt;=asetukset!$B$2,"",SUMIFS($M$2:M928,$I$2:I928,I928,$A$2:A928,A928)-asetukset!$B$2))</f>
        <v/>
      </c>
    </row>
    <row r="929">
      <c r="A929" s="32"/>
      <c r="B929" s="26"/>
      <c r="C929" s="26"/>
      <c r="D929" s="15">
        <f t="shared" si="2"/>
        <v>0</v>
      </c>
      <c r="E929" s="15">
        <f t="shared" si="3"/>
        <v>0</v>
      </c>
      <c r="F929" s="15">
        <f t="shared" si="4"/>
        <v>0</v>
      </c>
      <c r="G929" s="15">
        <f t="shared" si="5"/>
        <v>0</v>
      </c>
      <c r="H929" s="18" t="str">
        <f t="shared" si="6"/>
        <v/>
      </c>
      <c r="I929" s="18" t="str">
        <f t="shared" si="7"/>
        <v/>
      </c>
      <c r="J929" s="18" t="str">
        <f t="shared" si="8"/>
        <v>-</v>
      </c>
      <c r="K929" s="27" t="str">
        <f t="shared" ref="K929:L929" si="939">IF(A929="","",WEEKDAY(B929,2))</f>
        <v/>
      </c>
      <c r="L929" s="27" t="str">
        <f t="shared" si="939"/>
        <v/>
      </c>
      <c r="M929" s="20">
        <f t="shared" si="10"/>
        <v>0</v>
      </c>
      <c r="N929" s="20">
        <f t="shared" si="14"/>
        <v>0</v>
      </c>
      <c r="O929" s="21" t="str">
        <f>IF(A929="","",IF(G929&gt;=asetukset!$B$3,G929-asetukset!$B$3,IF(AND(G929-E929&lt;=asetukset!$B$4,E929&gt;=asetukset!$B$3),1-E929,IF(AND(G929-E929&lt;=asetukset!$B$4,E929&lt;=asetukset!$B$3),asetukset!$B$6,0))))</f>
        <v/>
      </c>
      <c r="P929" s="20">
        <f>IF(F929&gt;D929,G929-asetukset!$B$5,IF(AND(D929=F929,E929&lt;=asetukset!$B$6),G929-E929,0))</f>
        <v>0</v>
      </c>
      <c r="Q929" s="19" t="str">
        <f>IF(and(K929=6,E929&gt;asetukset!$B$7),"", IF(and(K929&lt;&gt;6,L929=6,G929&lt;asetukset!$B$7),G929,IF(K929=6,asetukset!$B$7-E929,IF(K929=6,asetukset!$B$7-E929,IF(K929=6,asetukset!$B$7-E929,"")))))</f>
        <v/>
      </c>
      <c r="R929" s="19" t="str">
        <f t="shared" si="11"/>
        <v/>
      </c>
      <c r="S929" s="19" t="str">
        <f t="shared" si="12"/>
        <v/>
      </c>
      <c r="T929" s="21" t="str">
        <f>IF(A929="","",IF(SUMIFS($M$2:M929,$I$2:I929,I929,$A$2:A929,A929)&lt;=asetukset!$B$2,"",SUMIFS($M$2:M929,$I$2:I929,I929,$A$2:A929,A929)-asetukset!$B$2))</f>
        <v/>
      </c>
    </row>
    <row r="930">
      <c r="A930" s="32"/>
      <c r="B930" s="26"/>
      <c r="C930" s="26"/>
      <c r="D930" s="15">
        <f t="shared" si="2"/>
        <v>0</v>
      </c>
      <c r="E930" s="15">
        <f t="shared" si="3"/>
        <v>0</v>
      </c>
      <c r="F930" s="15">
        <f t="shared" si="4"/>
        <v>0</v>
      </c>
      <c r="G930" s="15">
        <f t="shared" si="5"/>
        <v>0</v>
      </c>
      <c r="H930" s="18" t="str">
        <f t="shared" si="6"/>
        <v/>
      </c>
      <c r="I930" s="18" t="str">
        <f t="shared" si="7"/>
        <v/>
      </c>
      <c r="J930" s="18" t="str">
        <f t="shared" si="8"/>
        <v>-</v>
      </c>
      <c r="K930" s="27" t="str">
        <f t="shared" ref="K930:L930" si="940">IF(A930="","",WEEKDAY(B930,2))</f>
        <v/>
      </c>
      <c r="L930" s="27" t="str">
        <f t="shared" si="940"/>
        <v/>
      </c>
      <c r="M930" s="20">
        <f t="shared" si="10"/>
        <v>0</v>
      </c>
      <c r="N930" s="20">
        <f t="shared" si="14"/>
        <v>0</v>
      </c>
      <c r="O930" s="21" t="str">
        <f>IF(A930="","",IF(G930&gt;=asetukset!$B$3,G930-asetukset!$B$3,IF(AND(G930-E930&lt;=asetukset!$B$4,E930&gt;=asetukset!$B$3),1-E930,IF(AND(G930-E930&lt;=asetukset!$B$4,E930&lt;=asetukset!$B$3),asetukset!$B$6,0))))</f>
        <v/>
      </c>
      <c r="P930" s="20">
        <f>IF(F930&gt;D930,G930-asetukset!$B$5,IF(AND(D930=F930,E930&lt;=asetukset!$B$6),G930-E930,0))</f>
        <v>0</v>
      </c>
      <c r="Q930" s="19" t="str">
        <f>IF(and(K930=6,E930&gt;asetukset!$B$7),"", IF(and(K930&lt;&gt;6,L930=6,G930&lt;asetukset!$B$7),G930,IF(K930=6,asetukset!$B$7-E930,IF(K930=6,asetukset!$B$7-E930,IF(K930=6,asetukset!$B$7-E930,"")))))</f>
        <v/>
      </c>
      <c r="R930" s="19" t="str">
        <f t="shared" si="11"/>
        <v/>
      </c>
      <c r="S930" s="19" t="str">
        <f t="shared" si="12"/>
        <v/>
      </c>
      <c r="T930" s="21" t="str">
        <f>IF(A930="","",IF(SUMIFS($M$2:M930,$I$2:I930,I930,$A$2:A930,A930)&lt;=asetukset!$B$2,"",SUMIFS($M$2:M930,$I$2:I930,I930,$A$2:A930,A930)-asetukset!$B$2))</f>
        <v/>
      </c>
    </row>
    <row r="931">
      <c r="A931" s="32"/>
      <c r="B931" s="26"/>
      <c r="C931" s="26"/>
      <c r="D931" s="15">
        <f t="shared" si="2"/>
        <v>0</v>
      </c>
      <c r="E931" s="15">
        <f t="shared" si="3"/>
        <v>0</v>
      </c>
      <c r="F931" s="15">
        <f t="shared" si="4"/>
        <v>0</v>
      </c>
      <c r="G931" s="15">
        <f t="shared" si="5"/>
        <v>0</v>
      </c>
      <c r="H931" s="18" t="str">
        <f t="shared" si="6"/>
        <v/>
      </c>
      <c r="I931" s="18" t="str">
        <f t="shared" si="7"/>
        <v/>
      </c>
      <c r="J931" s="18" t="str">
        <f t="shared" si="8"/>
        <v>-</v>
      </c>
      <c r="K931" s="27" t="str">
        <f t="shared" ref="K931:L931" si="941">IF(A931="","",WEEKDAY(B931,2))</f>
        <v/>
      </c>
      <c r="L931" s="27" t="str">
        <f t="shared" si="941"/>
        <v/>
      </c>
      <c r="M931" s="20">
        <f t="shared" si="10"/>
        <v>0</v>
      </c>
      <c r="N931" s="20">
        <f t="shared" si="14"/>
        <v>0</v>
      </c>
      <c r="O931" s="21" t="str">
        <f>IF(A931="","",IF(G931&gt;=asetukset!$B$3,G931-asetukset!$B$3,IF(AND(G931-E931&lt;=asetukset!$B$4,E931&gt;=asetukset!$B$3),1-E931,IF(AND(G931-E931&lt;=asetukset!$B$4,E931&lt;=asetukset!$B$3),asetukset!$B$6,0))))</f>
        <v/>
      </c>
      <c r="P931" s="20">
        <f>IF(F931&gt;D931,G931-asetukset!$B$5,IF(AND(D931=F931,E931&lt;=asetukset!$B$6),G931-E931,0))</f>
        <v>0</v>
      </c>
      <c r="Q931" s="19" t="str">
        <f>IF(and(K931=6,E931&gt;asetukset!$B$7),"", IF(and(K931&lt;&gt;6,L931=6,G931&lt;asetukset!$B$7),G931,IF(K931=6,asetukset!$B$7-E931,IF(K931=6,asetukset!$B$7-E931,IF(K931=6,asetukset!$B$7-E931,"")))))</f>
        <v/>
      </c>
      <c r="R931" s="19" t="str">
        <f t="shared" si="11"/>
        <v/>
      </c>
      <c r="S931" s="19" t="str">
        <f t="shared" si="12"/>
        <v/>
      </c>
      <c r="T931" s="21" t="str">
        <f>IF(A931="","",IF(SUMIFS($M$2:M931,$I$2:I931,I931,$A$2:A931,A931)&lt;=asetukset!$B$2,"",SUMIFS($M$2:M931,$I$2:I931,I931,$A$2:A931,A931)-asetukset!$B$2))</f>
        <v/>
      </c>
    </row>
    <row r="932">
      <c r="A932" s="32"/>
      <c r="B932" s="26"/>
      <c r="C932" s="26"/>
      <c r="D932" s="15">
        <f t="shared" si="2"/>
        <v>0</v>
      </c>
      <c r="E932" s="15">
        <f t="shared" si="3"/>
        <v>0</v>
      </c>
      <c r="F932" s="15">
        <f t="shared" si="4"/>
        <v>0</v>
      </c>
      <c r="G932" s="15">
        <f t="shared" si="5"/>
        <v>0</v>
      </c>
      <c r="H932" s="18" t="str">
        <f t="shared" si="6"/>
        <v/>
      </c>
      <c r="I932" s="18" t="str">
        <f t="shared" si="7"/>
        <v/>
      </c>
      <c r="J932" s="18" t="str">
        <f t="shared" si="8"/>
        <v>-</v>
      </c>
      <c r="K932" s="27" t="str">
        <f t="shared" ref="K932:L932" si="942">IF(A932="","",WEEKDAY(B932,2))</f>
        <v/>
      </c>
      <c r="L932" s="27" t="str">
        <f t="shared" si="942"/>
        <v/>
      </c>
      <c r="M932" s="20">
        <f t="shared" si="10"/>
        <v>0</v>
      </c>
      <c r="N932" s="20">
        <f t="shared" si="14"/>
        <v>0</v>
      </c>
      <c r="O932" s="21" t="str">
        <f>IF(A932="","",IF(G932&gt;=asetukset!$B$3,G932-asetukset!$B$3,IF(AND(G932-E932&lt;=asetukset!$B$4,E932&gt;=asetukset!$B$3),1-E932,IF(AND(G932-E932&lt;=asetukset!$B$4,E932&lt;=asetukset!$B$3),asetukset!$B$6,0))))</f>
        <v/>
      </c>
      <c r="P932" s="20">
        <f>IF(F932&gt;D932,G932-asetukset!$B$5,IF(AND(D932=F932,E932&lt;=asetukset!$B$6),G932-E932,0))</f>
        <v>0</v>
      </c>
      <c r="Q932" s="19" t="str">
        <f>IF(and(K932=6,E932&gt;asetukset!$B$7),"", IF(and(K932&lt;&gt;6,L932=6,G932&lt;asetukset!$B$7),G932,IF(K932=6,asetukset!$B$7-E932,IF(K932=6,asetukset!$B$7-E932,IF(K932=6,asetukset!$B$7-E932,"")))))</f>
        <v/>
      </c>
      <c r="R932" s="19" t="str">
        <f t="shared" si="11"/>
        <v/>
      </c>
      <c r="S932" s="19" t="str">
        <f t="shared" si="12"/>
        <v/>
      </c>
      <c r="T932" s="21" t="str">
        <f>IF(A932="","",IF(SUMIFS($M$2:M932,$I$2:I932,I932,$A$2:A932,A932)&lt;=asetukset!$B$2,"",SUMIFS($M$2:M932,$I$2:I932,I932,$A$2:A932,A932)-asetukset!$B$2))</f>
        <v/>
      </c>
    </row>
    <row r="933">
      <c r="A933" s="32"/>
      <c r="B933" s="26"/>
      <c r="C933" s="26"/>
      <c r="D933" s="15">
        <f t="shared" si="2"/>
        <v>0</v>
      </c>
      <c r="E933" s="15">
        <f t="shared" si="3"/>
        <v>0</v>
      </c>
      <c r="F933" s="15">
        <f t="shared" si="4"/>
        <v>0</v>
      </c>
      <c r="G933" s="15">
        <f t="shared" si="5"/>
        <v>0</v>
      </c>
      <c r="H933" s="18" t="str">
        <f t="shared" si="6"/>
        <v/>
      </c>
      <c r="I933" s="18" t="str">
        <f t="shared" si="7"/>
        <v/>
      </c>
      <c r="J933" s="18" t="str">
        <f t="shared" si="8"/>
        <v>-</v>
      </c>
      <c r="K933" s="27" t="str">
        <f t="shared" ref="K933:L933" si="943">IF(A933="","",WEEKDAY(B933,2))</f>
        <v/>
      </c>
      <c r="L933" s="27" t="str">
        <f t="shared" si="943"/>
        <v/>
      </c>
      <c r="M933" s="20">
        <f t="shared" si="10"/>
        <v>0</v>
      </c>
      <c r="N933" s="20">
        <f t="shared" si="14"/>
        <v>0</v>
      </c>
      <c r="O933" s="21" t="str">
        <f>IF(A933="","",IF(G933&gt;=asetukset!$B$3,G933-asetukset!$B$3,IF(AND(G933-E933&lt;=asetukset!$B$4,E933&gt;=asetukset!$B$3),1-E933,IF(AND(G933-E933&lt;=asetukset!$B$4,E933&lt;=asetukset!$B$3),asetukset!$B$6,0))))</f>
        <v/>
      </c>
      <c r="P933" s="20">
        <f>IF(F933&gt;D933,G933-asetukset!$B$5,IF(AND(D933=F933,E933&lt;=asetukset!$B$6),G933-E933,0))</f>
        <v>0</v>
      </c>
      <c r="Q933" s="19" t="str">
        <f>IF(and(K933=6,E933&gt;asetukset!$B$7),"", IF(and(K933&lt;&gt;6,L933=6,G933&lt;asetukset!$B$7),G933,IF(K933=6,asetukset!$B$7-E933,IF(K933=6,asetukset!$B$7-E933,IF(K933=6,asetukset!$B$7-E933,"")))))</f>
        <v/>
      </c>
      <c r="R933" s="19" t="str">
        <f t="shared" si="11"/>
        <v/>
      </c>
      <c r="S933" s="19" t="str">
        <f t="shared" si="12"/>
        <v/>
      </c>
      <c r="T933" s="21" t="str">
        <f>IF(A933="","",IF(SUMIFS($M$2:M933,$I$2:I933,I933,$A$2:A933,A933)&lt;=asetukset!$B$2,"",SUMIFS($M$2:M933,$I$2:I933,I933,$A$2:A933,A933)-asetukset!$B$2))</f>
        <v/>
      </c>
    </row>
    <row r="934">
      <c r="A934" s="32"/>
      <c r="B934" s="26"/>
      <c r="C934" s="26"/>
      <c r="D934" s="15">
        <f t="shared" si="2"/>
        <v>0</v>
      </c>
      <c r="E934" s="15">
        <f t="shared" si="3"/>
        <v>0</v>
      </c>
      <c r="F934" s="15">
        <f t="shared" si="4"/>
        <v>0</v>
      </c>
      <c r="G934" s="15">
        <f t="shared" si="5"/>
        <v>0</v>
      </c>
      <c r="H934" s="18" t="str">
        <f t="shared" si="6"/>
        <v/>
      </c>
      <c r="I934" s="18" t="str">
        <f t="shared" si="7"/>
        <v/>
      </c>
      <c r="J934" s="18" t="str">
        <f t="shared" si="8"/>
        <v>-</v>
      </c>
      <c r="K934" s="27" t="str">
        <f t="shared" ref="K934:L934" si="944">IF(A934="","",WEEKDAY(B934,2))</f>
        <v/>
      </c>
      <c r="L934" s="27" t="str">
        <f t="shared" si="944"/>
        <v/>
      </c>
      <c r="M934" s="20">
        <f t="shared" si="10"/>
        <v>0</v>
      </c>
      <c r="N934" s="20">
        <f t="shared" si="14"/>
        <v>0</v>
      </c>
      <c r="O934" s="21" t="str">
        <f>IF(A934="","",IF(G934&gt;=asetukset!$B$3,G934-asetukset!$B$3,IF(AND(G934-E934&lt;=asetukset!$B$4,E934&gt;=asetukset!$B$3),1-E934,IF(AND(G934-E934&lt;=asetukset!$B$4,E934&lt;=asetukset!$B$3),asetukset!$B$6,0))))</f>
        <v/>
      </c>
      <c r="P934" s="20">
        <f>IF(F934&gt;D934,G934-asetukset!$B$5,IF(AND(D934=F934,E934&lt;=asetukset!$B$6),G934-E934,0))</f>
        <v>0</v>
      </c>
      <c r="Q934" s="19" t="str">
        <f>IF(and(K934=6,E934&gt;asetukset!$B$7),"", IF(and(K934&lt;&gt;6,L934=6,G934&lt;asetukset!$B$7),G934,IF(K934=6,asetukset!$B$7-E934,IF(K934=6,asetukset!$B$7-E934,IF(K934=6,asetukset!$B$7-E934,"")))))</f>
        <v/>
      </c>
      <c r="R934" s="19" t="str">
        <f t="shared" si="11"/>
        <v/>
      </c>
      <c r="S934" s="19" t="str">
        <f t="shared" si="12"/>
        <v/>
      </c>
      <c r="T934" s="21" t="str">
        <f>IF(A934="","",IF(SUMIFS($M$2:M934,$I$2:I934,I934,$A$2:A934,A934)&lt;=asetukset!$B$2,"",SUMIFS($M$2:M934,$I$2:I934,I934,$A$2:A934,A934)-asetukset!$B$2))</f>
        <v/>
      </c>
    </row>
    <row r="935">
      <c r="A935" s="32"/>
      <c r="B935" s="26"/>
      <c r="C935" s="26"/>
      <c r="D935" s="15">
        <f t="shared" si="2"/>
        <v>0</v>
      </c>
      <c r="E935" s="15">
        <f t="shared" si="3"/>
        <v>0</v>
      </c>
      <c r="F935" s="15">
        <f t="shared" si="4"/>
        <v>0</v>
      </c>
      <c r="G935" s="15">
        <f t="shared" si="5"/>
        <v>0</v>
      </c>
      <c r="H935" s="18" t="str">
        <f t="shared" si="6"/>
        <v/>
      </c>
      <c r="I935" s="18" t="str">
        <f t="shared" si="7"/>
        <v/>
      </c>
      <c r="J935" s="18" t="str">
        <f t="shared" si="8"/>
        <v>-</v>
      </c>
      <c r="K935" s="27" t="str">
        <f t="shared" ref="K935:L935" si="945">IF(A935="","",WEEKDAY(B935,2))</f>
        <v/>
      </c>
      <c r="L935" s="27" t="str">
        <f t="shared" si="945"/>
        <v/>
      </c>
      <c r="M935" s="20">
        <f t="shared" si="10"/>
        <v>0</v>
      </c>
      <c r="N935" s="20">
        <f t="shared" si="14"/>
        <v>0</v>
      </c>
      <c r="O935" s="21" t="str">
        <f>IF(A935="","",IF(G935&gt;=asetukset!$B$3,G935-asetukset!$B$3,IF(AND(G935-E935&lt;=asetukset!$B$4,E935&gt;=asetukset!$B$3),1-E935,IF(AND(G935-E935&lt;=asetukset!$B$4,E935&lt;=asetukset!$B$3),asetukset!$B$6,0))))</f>
        <v/>
      </c>
      <c r="P935" s="20">
        <f>IF(F935&gt;D935,G935-asetukset!$B$5,IF(AND(D935=F935,E935&lt;=asetukset!$B$6),G935-E935,0))</f>
        <v>0</v>
      </c>
      <c r="Q935" s="19" t="str">
        <f>IF(and(K935=6,E935&gt;asetukset!$B$7),"", IF(and(K935&lt;&gt;6,L935=6,G935&lt;asetukset!$B$7),G935,IF(K935=6,asetukset!$B$7-E935,IF(K935=6,asetukset!$B$7-E935,IF(K935=6,asetukset!$B$7-E935,"")))))</f>
        <v/>
      </c>
      <c r="R935" s="19" t="str">
        <f t="shared" si="11"/>
        <v/>
      </c>
      <c r="S935" s="19" t="str">
        <f t="shared" si="12"/>
        <v/>
      </c>
      <c r="T935" s="21" t="str">
        <f>IF(A935="","",IF(SUMIFS($M$2:M935,$I$2:I935,I935,$A$2:A935,A935)&lt;=asetukset!$B$2,"",SUMIFS($M$2:M935,$I$2:I935,I935,$A$2:A935,A935)-asetukset!$B$2))</f>
        <v/>
      </c>
    </row>
    <row r="936">
      <c r="A936" s="32"/>
      <c r="B936" s="26"/>
      <c r="C936" s="26"/>
      <c r="D936" s="15">
        <f t="shared" si="2"/>
        <v>0</v>
      </c>
      <c r="E936" s="15">
        <f t="shared" si="3"/>
        <v>0</v>
      </c>
      <c r="F936" s="15">
        <f t="shared" si="4"/>
        <v>0</v>
      </c>
      <c r="G936" s="15">
        <f t="shared" si="5"/>
        <v>0</v>
      </c>
      <c r="H936" s="18" t="str">
        <f t="shared" si="6"/>
        <v/>
      </c>
      <c r="I936" s="18" t="str">
        <f t="shared" si="7"/>
        <v/>
      </c>
      <c r="J936" s="18" t="str">
        <f t="shared" si="8"/>
        <v>-</v>
      </c>
      <c r="K936" s="27" t="str">
        <f t="shared" ref="K936:L936" si="946">IF(A936="","",WEEKDAY(B936,2))</f>
        <v/>
      </c>
      <c r="L936" s="27" t="str">
        <f t="shared" si="946"/>
        <v/>
      </c>
      <c r="M936" s="20">
        <f t="shared" si="10"/>
        <v>0</v>
      </c>
      <c r="N936" s="20">
        <f t="shared" si="14"/>
        <v>0</v>
      </c>
      <c r="O936" s="21" t="str">
        <f>IF(A936="","",IF(G936&gt;=asetukset!$B$3,G936-asetukset!$B$3,IF(AND(G936-E936&lt;=asetukset!$B$4,E936&gt;=asetukset!$B$3),1-E936,IF(AND(G936-E936&lt;=asetukset!$B$4,E936&lt;=asetukset!$B$3),asetukset!$B$6,0))))</f>
        <v/>
      </c>
      <c r="P936" s="20">
        <f>IF(F936&gt;D936,G936-asetukset!$B$5,IF(AND(D936=F936,E936&lt;=asetukset!$B$6),G936-E936,0))</f>
        <v>0</v>
      </c>
      <c r="Q936" s="19" t="str">
        <f>IF(and(K936=6,E936&gt;asetukset!$B$7),"", IF(and(K936&lt;&gt;6,L936=6,G936&lt;asetukset!$B$7),G936,IF(K936=6,asetukset!$B$7-E936,IF(K936=6,asetukset!$B$7-E936,IF(K936=6,asetukset!$B$7-E936,"")))))</f>
        <v/>
      </c>
      <c r="R936" s="19" t="str">
        <f t="shared" si="11"/>
        <v/>
      </c>
      <c r="S936" s="19" t="str">
        <f t="shared" si="12"/>
        <v/>
      </c>
      <c r="T936" s="21" t="str">
        <f>IF(A936="","",IF(SUMIFS($M$2:M936,$I$2:I936,I936,$A$2:A936,A936)&lt;=asetukset!$B$2,"",SUMIFS($M$2:M936,$I$2:I936,I936,$A$2:A936,A936)-asetukset!$B$2))</f>
        <v/>
      </c>
    </row>
    <row r="937">
      <c r="A937" s="32"/>
      <c r="B937" s="26"/>
      <c r="C937" s="26"/>
      <c r="D937" s="15">
        <f t="shared" si="2"/>
        <v>0</v>
      </c>
      <c r="E937" s="15">
        <f t="shared" si="3"/>
        <v>0</v>
      </c>
      <c r="F937" s="15">
        <f t="shared" si="4"/>
        <v>0</v>
      </c>
      <c r="G937" s="15">
        <f t="shared" si="5"/>
        <v>0</v>
      </c>
      <c r="H937" s="18" t="str">
        <f t="shared" si="6"/>
        <v/>
      </c>
      <c r="I937" s="18" t="str">
        <f t="shared" si="7"/>
        <v/>
      </c>
      <c r="J937" s="18" t="str">
        <f t="shared" si="8"/>
        <v>-</v>
      </c>
      <c r="K937" s="27" t="str">
        <f t="shared" ref="K937:L937" si="947">IF(A937="","",WEEKDAY(B937,2))</f>
        <v/>
      </c>
      <c r="L937" s="27" t="str">
        <f t="shared" si="947"/>
        <v/>
      </c>
      <c r="M937" s="20">
        <f t="shared" si="10"/>
        <v>0</v>
      </c>
      <c r="N937" s="20">
        <f t="shared" si="14"/>
        <v>0</v>
      </c>
      <c r="O937" s="21" t="str">
        <f>IF(A937="","",IF(G937&gt;=asetukset!$B$3,G937-asetukset!$B$3,IF(AND(G937-E937&lt;=asetukset!$B$4,E937&gt;=asetukset!$B$3),1-E937,IF(AND(G937-E937&lt;=asetukset!$B$4,E937&lt;=asetukset!$B$3),asetukset!$B$6,0))))</f>
        <v/>
      </c>
      <c r="P937" s="20">
        <f>IF(F937&gt;D937,G937-asetukset!$B$5,IF(AND(D937=F937,E937&lt;=asetukset!$B$6),G937-E937,0))</f>
        <v>0</v>
      </c>
      <c r="Q937" s="19" t="str">
        <f>IF(and(K937=6,E937&gt;asetukset!$B$7),"", IF(and(K937&lt;&gt;6,L937=6,G937&lt;asetukset!$B$7),G937,IF(K937=6,asetukset!$B$7-E937,IF(K937=6,asetukset!$B$7-E937,IF(K937=6,asetukset!$B$7-E937,"")))))</f>
        <v/>
      </c>
      <c r="R937" s="19" t="str">
        <f t="shared" si="11"/>
        <v/>
      </c>
      <c r="S937" s="19" t="str">
        <f t="shared" si="12"/>
        <v/>
      </c>
      <c r="T937" s="21" t="str">
        <f>IF(A937="","",IF(SUMIFS($M$2:M937,$I$2:I937,I937,$A$2:A937,A937)&lt;=asetukset!$B$2,"",SUMIFS($M$2:M937,$I$2:I937,I937,$A$2:A937,A937)-asetukset!$B$2))</f>
        <v/>
      </c>
    </row>
    <row r="938">
      <c r="A938" s="32"/>
      <c r="B938" s="26"/>
      <c r="C938" s="26"/>
      <c r="D938" s="15">
        <f t="shared" si="2"/>
        <v>0</v>
      </c>
      <c r="E938" s="15">
        <f t="shared" si="3"/>
        <v>0</v>
      </c>
      <c r="F938" s="15">
        <f t="shared" si="4"/>
        <v>0</v>
      </c>
      <c r="G938" s="15">
        <f t="shared" si="5"/>
        <v>0</v>
      </c>
      <c r="H938" s="18" t="str">
        <f t="shared" si="6"/>
        <v/>
      </c>
      <c r="I938" s="18" t="str">
        <f t="shared" si="7"/>
        <v/>
      </c>
      <c r="J938" s="18" t="str">
        <f t="shared" si="8"/>
        <v>-</v>
      </c>
      <c r="K938" s="27" t="str">
        <f t="shared" ref="K938:L938" si="948">IF(A938="","",WEEKDAY(B938,2))</f>
        <v/>
      </c>
      <c r="L938" s="27" t="str">
        <f t="shared" si="948"/>
        <v/>
      </c>
      <c r="M938" s="20">
        <f t="shared" si="10"/>
        <v>0</v>
      </c>
      <c r="N938" s="20">
        <f t="shared" si="14"/>
        <v>0</v>
      </c>
      <c r="O938" s="21" t="str">
        <f>IF(A938="","",IF(G938&gt;=asetukset!$B$3,G938-asetukset!$B$3,IF(AND(G938-E938&lt;=asetukset!$B$4,E938&gt;=asetukset!$B$3),1-E938,IF(AND(G938-E938&lt;=asetukset!$B$4,E938&lt;=asetukset!$B$3),asetukset!$B$6,0))))</f>
        <v/>
      </c>
      <c r="P938" s="20">
        <f>IF(F938&gt;D938,G938-asetukset!$B$5,IF(AND(D938=F938,E938&lt;=asetukset!$B$6),G938-E938,0))</f>
        <v>0</v>
      </c>
      <c r="Q938" s="19" t="str">
        <f>IF(and(K938=6,E938&gt;asetukset!$B$7),"", IF(and(K938&lt;&gt;6,L938=6,G938&lt;asetukset!$B$7),G938,IF(K938=6,asetukset!$B$7-E938,IF(K938=6,asetukset!$B$7-E938,IF(K938=6,asetukset!$B$7-E938,"")))))</f>
        <v/>
      </c>
      <c r="R938" s="19" t="str">
        <f t="shared" si="11"/>
        <v/>
      </c>
      <c r="S938" s="19" t="str">
        <f t="shared" si="12"/>
        <v/>
      </c>
      <c r="T938" s="21" t="str">
        <f>IF(A938="","",IF(SUMIFS($M$2:M938,$I$2:I938,I938,$A$2:A938,A938)&lt;=asetukset!$B$2,"",SUMIFS($M$2:M938,$I$2:I938,I938,$A$2:A938,A938)-asetukset!$B$2))</f>
        <v/>
      </c>
    </row>
    <row r="939">
      <c r="A939" s="32"/>
      <c r="B939" s="26"/>
      <c r="C939" s="26"/>
      <c r="D939" s="15">
        <f t="shared" si="2"/>
        <v>0</v>
      </c>
      <c r="E939" s="15">
        <f t="shared" si="3"/>
        <v>0</v>
      </c>
      <c r="F939" s="15">
        <f t="shared" si="4"/>
        <v>0</v>
      </c>
      <c r="G939" s="15">
        <f t="shared" si="5"/>
        <v>0</v>
      </c>
      <c r="H939" s="18" t="str">
        <f t="shared" si="6"/>
        <v/>
      </c>
      <c r="I939" s="18" t="str">
        <f t="shared" si="7"/>
        <v/>
      </c>
      <c r="J939" s="18" t="str">
        <f t="shared" si="8"/>
        <v>-</v>
      </c>
      <c r="K939" s="27" t="str">
        <f t="shared" ref="K939:L939" si="949">IF(A939="","",WEEKDAY(B939,2))</f>
        <v/>
      </c>
      <c r="L939" s="27" t="str">
        <f t="shared" si="949"/>
        <v/>
      </c>
      <c r="M939" s="20">
        <f t="shared" si="10"/>
        <v>0</v>
      </c>
      <c r="N939" s="20">
        <f t="shared" si="14"/>
        <v>0</v>
      </c>
      <c r="O939" s="21" t="str">
        <f>IF(A939="","",IF(G939&gt;=asetukset!$B$3,G939-asetukset!$B$3,IF(AND(G939-E939&lt;=asetukset!$B$4,E939&gt;=asetukset!$B$3),1-E939,IF(AND(G939-E939&lt;=asetukset!$B$4,E939&lt;=asetukset!$B$3),asetukset!$B$6,0))))</f>
        <v/>
      </c>
      <c r="P939" s="20">
        <f>IF(F939&gt;D939,G939-asetukset!$B$5,IF(AND(D939=F939,E939&lt;=asetukset!$B$6),G939-E939,0))</f>
        <v>0</v>
      </c>
      <c r="Q939" s="19" t="str">
        <f>IF(and(K939=6,E939&gt;asetukset!$B$7),"", IF(and(K939&lt;&gt;6,L939=6,G939&lt;asetukset!$B$7),G939,IF(K939=6,asetukset!$B$7-E939,IF(K939=6,asetukset!$B$7-E939,IF(K939=6,asetukset!$B$7-E939,"")))))</f>
        <v/>
      </c>
      <c r="R939" s="19" t="str">
        <f t="shared" si="11"/>
        <v/>
      </c>
      <c r="S939" s="19" t="str">
        <f t="shared" si="12"/>
        <v/>
      </c>
      <c r="T939" s="21" t="str">
        <f>IF(A939="","",IF(SUMIFS($M$2:M939,$I$2:I939,I939,$A$2:A939,A939)&lt;=asetukset!$B$2,"",SUMIFS($M$2:M939,$I$2:I939,I939,$A$2:A939,A939)-asetukset!$B$2))</f>
        <v/>
      </c>
    </row>
    <row r="940">
      <c r="A940" s="32"/>
      <c r="B940" s="26"/>
      <c r="C940" s="26"/>
      <c r="D940" s="15">
        <f t="shared" si="2"/>
        <v>0</v>
      </c>
      <c r="E940" s="15">
        <f t="shared" si="3"/>
        <v>0</v>
      </c>
      <c r="F940" s="15">
        <f t="shared" si="4"/>
        <v>0</v>
      </c>
      <c r="G940" s="15">
        <f t="shared" si="5"/>
        <v>0</v>
      </c>
      <c r="H940" s="18" t="str">
        <f t="shared" si="6"/>
        <v/>
      </c>
      <c r="I940" s="18" t="str">
        <f t="shared" si="7"/>
        <v/>
      </c>
      <c r="J940" s="18" t="str">
        <f t="shared" si="8"/>
        <v>-</v>
      </c>
      <c r="K940" s="27" t="str">
        <f t="shared" ref="K940:L940" si="950">IF(A940="","",WEEKDAY(B940,2))</f>
        <v/>
      </c>
      <c r="L940" s="27" t="str">
        <f t="shared" si="950"/>
        <v/>
      </c>
      <c r="M940" s="20">
        <f t="shared" si="10"/>
        <v>0</v>
      </c>
      <c r="N940" s="20">
        <f t="shared" si="14"/>
        <v>0</v>
      </c>
      <c r="O940" s="21" t="str">
        <f>IF(A940="","",IF(G940&gt;=asetukset!$B$3,G940-asetukset!$B$3,IF(AND(G940-E940&lt;=asetukset!$B$4,E940&gt;=asetukset!$B$3),1-E940,IF(AND(G940-E940&lt;=asetukset!$B$4,E940&lt;=asetukset!$B$3),asetukset!$B$6,0))))</f>
        <v/>
      </c>
      <c r="P940" s="20">
        <f>IF(F940&gt;D940,G940-asetukset!$B$5,IF(AND(D940=F940,E940&lt;=asetukset!$B$6),G940-E940,0))</f>
        <v>0</v>
      </c>
      <c r="Q940" s="19" t="str">
        <f>IF(and(K940=6,E940&gt;asetukset!$B$7),"", IF(and(K940&lt;&gt;6,L940=6,G940&lt;asetukset!$B$7),G940,IF(K940=6,asetukset!$B$7-E940,IF(K940=6,asetukset!$B$7-E940,IF(K940=6,asetukset!$B$7-E940,"")))))</f>
        <v/>
      </c>
      <c r="R940" s="19" t="str">
        <f t="shared" si="11"/>
        <v/>
      </c>
      <c r="S940" s="19" t="str">
        <f t="shared" si="12"/>
        <v/>
      </c>
      <c r="T940" s="21" t="str">
        <f>IF(A940="","",IF(SUMIFS($M$2:M940,$I$2:I940,I940,$A$2:A940,A940)&lt;=asetukset!$B$2,"",SUMIFS($M$2:M940,$I$2:I940,I940,$A$2:A940,A940)-asetukset!$B$2))</f>
        <v/>
      </c>
    </row>
    <row r="941">
      <c r="A941" s="32"/>
      <c r="B941" s="26"/>
      <c r="C941" s="26"/>
      <c r="D941" s="15">
        <f t="shared" si="2"/>
        <v>0</v>
      </c>
      <c r="E941" s="15">
        <f t="shared" si="3"/>
        <v>0</v>
      </c>
      <c r="F941" s="15">
        <f t="shared" si="4"/>
        <v>0</v>
      </c>
      <c r="G941" s="15">
        <f t="shared" si="5"/>
        <v>0</v>
      </c>
      <c r="H941" s="18" t="str">
        <f t="shared" si="6"/>
        <v/>
      </c>
      <c r="I941" s="18" t="str">
        <f t="shared" si="7"/>
        <v/>
      </c>
      <c r="J941" s="18" t="str">
        <f t="shared" si="8"/>
        <v>-</v>
      </c>
      <c r="K941" s="27" t="str">
        <f t="shared" ref="K941:L941" si="951">IF(A941="","",WEEKDAY(B941,2))</f>
        <v/>
      </c>
      <c r="L941" s="27" t="str">
        <f t="shared" si="951"/>
        <v/>
      </c>
      <c r="M941" s="20">
        <f t="shared" si="10"/>
        <v>0</v>
      </c>
      <c r="N941" s="20">
        <f t="shared" si="14"/>
        <v>0</v>
      </c>
      <c r="O941" s="21" t="str">
        <f>IF(A941="","",IF(G941&gt;=asetukset!$B$3,G941-asetukset!$B$3,IF(AND(G941-E941&lt;=asetukset!$B$4,E941&gt;=asetukset!$B$3),1-E941,IF(AND(G941-E941&lt;=asetukset!$B$4,E941&lt;=asetukset!$B$3),asetukset!$B$6,0))))</f>
        <v/>
      </c>
      <c r="P941" s="20">
        <f>IF(F941&gt;D941,G941-asetukset!$B$5,IF(AND(D941=F941,E941&lt;=asetukset!$B$6),G941-E941,0))</f>
        <v>0</v>
      </c>
      <c r="Q941" s="19" t="str">
        <f>IF(and(K941=6,E941&gt;asetukset!$B$7),"", IF(and(K941&lt;&gt;6,L941=6,G941&lt;asetukset!$B$7),G941,IF(K941=6,asetukset!$B$7-E941,IF(K941=6,asetukset!$B$7-E941,IF(K941=6,asetukset!$B$7-E941,"")))))</f>
        <v/>
      </c>
      <c r="R941" s="19" t="str">
        <f t="shared" si="11"/>
        <v/>
      </c>
      <c r="S941" s="19" t="str">
        <f t="shared" si="12"/>
        <v/>
      </c>
      <c r="T941" s="21" t="str">
        <f>IF(A941="","",IF(SUMIFS($M$2:M941,$I$2:I941,I941,$A$2:A941,A941)&lt;=asetukset!$B$2,"",SUMIFS($M$2:M941,$I$2:I941,I941,$A$2:A941,A941)-asetukset!$B$2))</f>
        <v/>
      </c>
    </row>
    <row r="942">
      <c r="A942" s="32"/>
      <c r="B942" s="26"/>
      <c r="C942" s="26"/>
      <c r="D942" s="15">
        <f t="shared" si="2"/>
        <v>0</v>
      </c>
      <c r="E942" s="15">
        <f t="shared" si="3"/>
        <v>0</v>
      </c>
      <c r="F942" s="15">
        <f t="shared" si="4"/>
        <v>0</v>
      </c>
      <c r="G942" s="15">
        <f t="shared" si="5"/>
        <v>0</v>
      </c>
      <c r="H942" s="18" t="str">
        <f t="shared" si="6"/>
        <v/>
      </c>
      <c r="I942" s="18" t="str">
        <f t="shared" si="7"/>
        <v/>
      </c>
      <c r="J942" s="18" t="str">
        <f t="shared" si="8"/>
        <v>-</v>
      </c>
      <c r="K942" s="27" t="str">
        <f t="shared" ref="K942:L942" si="952">IF(A942="","",WEEKDAY(B942,2))</f>
        <v/>
      </c>
      <c r="L942" s="27" t="str">
        <f t="shared" si="952"/>
        <v/>
      </c>
      <c r="M942" s="20">
        <f t="shared" si="10"/>
        <v>0</v>
      </c>
      <c r="N942" s="20">
        <f t="shared" si="14"/>
        <v>0</v>
      </c>
      <c r="O942" s="21" t="str">
        <f>IF(A942="","",IF(G942&gt;=asetukset!$B$3,G942-asetukset!$B$3,IF(AND(G942-E942&lt;=asetukset!$B$4,E942&gt;=asetukset!$B$3),1-E942,IF(AND(G942-E942&lt;=asetukset!$B$4,E942&lt;=asetukset!$B$3),asetukset!$B$6,0))))</f>
        <v/>
      </c>
      <c r="P942" s="20">
        <f>IF(F942&gt;D942,G942-asetukset!$B$5,IF(AND(D942=F942,E942&lt;=asetukset!$B$6),G942-E942,0))</f>
        <v>0</v>
      </c>
      <c r="Q942" s="19" t="str">
        <f>IF(and(K942=6,E942&gt;asetukset!$B$7),"", IF(and(K942&lt;&gt;6,L942=6,G942&lt;asetukset!$B$7),G942,IF(K942=6,asetukset!$B$7-E942,IF(K942=6,asetukset!$B$7-E942,IF(K942=6,asetukset!$B$7-E942,"")))))</f>
        <v/>
      </c>
      <c r="R942" s="19" t="str">
        <f t="shared" si="11"/>
        <v/>
      </c>
      <c r="S942" s="19" t="str">
        <f t="shared" si="12"/>
        <v/>
      </c>
      <c r="T942" s="21" t="str">
        <f>IF(A942="","",IF(SUMIFS($M$2:M942,$I$2:I942,I942,$A$2:A942,A942)&lt;=asetukset!$B$2,"",SUMIFS($M$2:M942,$I$2:I942,I942,$A$2:A942,A942)-asetukset!$B$2))</f>
        <v/>
      </c>
    </row>
    <row r="943">
      <c r="A943" s="32"/>
      <c r="B943" s="26"/>
      <c r="C943" s="26"/>
      <c r="D943" s="15">
        <f t="shared" si="2"/>
        <v>0</v>
      </c>
      <c r="E943" s="15">
        <f t="shared" si="3"/>
        <v>0</v>
      </c>
      <c r="F943" s="15">
        <f t="shared" si="4"/>
        <v>0</v>
      </c>
      <c r="G943" s="15">
        <f t="shared" si="5"/>
        <v>0</v>
      </c>
      <c r="H943" s="18" t="str">
        <f t="shared" si="6"/>
        <v/>
      </c>
      <c r="I943" s="18" t="str">
        <f t="shared" si="7"/>
        <v/>
      </c>
      <c r="J943" s="18" t="str">
        <f t="shared" si="8"/>
        <v>-</v>
      </c>
      <c r="K943" s="27" t="str">
        <f t="shared" ref="K943:L943" si="953">IF(A943="","",WEEKDAY(B943,2))</f>
        <v/>
      </c>
      <c r="L943" s="27" t="str">
        <f t="shared" si="953"/>
        <v/>
      </c>
      <c r="M943" s="20">
        <f t="shared" si="10"/>
        <v>0</v>
      </c>
      <c r="N943" s="20">
        <f t="shared" si="14"/>
        <v>0</v>
      </c>
      <c r="O943" s="21" t="str">
        <f>IF(A943="","",IF(G943&gt;=asetukset!$B$3,G943-asetukset!$B$3,IF(AND(G943-E943&lt;=asetukset!$B$4,E943&gt;=asetukset!$B$3),1-E943,IF(AND(G943-E943&lt;=asetukset!$B$4,E943&lt;=asetukset!$B$3),asetukset!$B$6,0))))</f>
        <v/>
      </c>
      <c r="P943" s="20">
        <f>IF(F943&gt;D943,G943-asetukset!$B$5,IF(AND(D943=F943,E943&lt;=asetukset!$B$6),G943-E943,0))</f>
        <v>0</v>
      </c>
      <c r="Q943" s="19" t="str">
        <f>IF(and(K943=6,E943&gt;asetukset!$B$7),"", IF(and(K943&lt;&gt;6,L943=6,G943&lt;asetukset!$B$7),G943,IF(K943=6,asetukset!$B$7-E943,IF(K943=6,asetukset!$B$7-E943,IF(K943=6,asetukset!$B$7-E943,"")))))</f>
        <v/>
      </c>
      <c r="R943" s="19" t="str">
        <f t="shared" si="11"/>
        <v/>
      </c>
      <c r="S943" s="19" t="str">
        <f t="shared" si="12"/>
        <v/>
      </c>
      <c r="T943" s="21" t="str">
        <f>IF(A943="","",IF(SUMIFS($M$2:M943,$I$2:I943,I943,$A$2:A943,A943)&lt;=asetukset!$B$2,"",SUMIFS($M$2:M943,$I$2:I943,I943,$A$2:A943,A943)-asetukset!$B$2))</f>
        <v/>
      </c>
    </row>
    <row r="944">
      <c r="A944" s="32"/>
      <c r="B944" s="26"/>
      <c r="C944" s="26"/>
      <c r="D944" s="15">
        <f t="shared" si="2"/>
        <v>0</v>
      </c>
      <c r="E944" s="15">
        <f t="shared" si="3"/>
        <v>0</v>
      </c>
      <c r="F944" s="15">
        <f t="shared" si="4"/>
        <v>0</v>
      </c>
      <c r="G944" s="15">
        <f t="shared" si="5"/>
        <v>0</v>
      </c>
      <c r="H944" s="18" t="str">
        <f t="shared" si="6"/>
        <v/>
      </c>
      <c r="I944" s="18" t="str">
        <f t="shared" si="7"/>
        <v/>
      </c>
      <c r="J944" s="18" t="str">
        <f t="shared" si="8"/>
        <v>-</v>
      </c>
      <c r="K944" s="27" t="str">
        <f t="shared" ref="K944:L944" si="954">IF(A944="","",WEEKDAY(B944,2))</f>
        <v/>
      </c>
      <c r="L944" s="27" t="str">
        <f t="shared" si="954"/>
        <v/>
      </c>
      <c r="M944" s="20">
        <f t="shared" si="10"/>
        <v>0</v>
      </c>
      <c r="N944" s="20">
        <f t="shared" si="14"/>
        <v>0</v>
      </c>
      <c r="O944" s="21" t="str">
        <f>IF(A944="","",IF(G944&gt;=asetukset!$B$3,G944-asetukset!$B$3,IF(AND(G944-E944&lt;=asetukset!$B$4,E944&gt;=asetukset!$B$3),1-E944,IF(AND(G944-E944&lt;=asetukset!$B$4,E944&lt;=asetukset!$B$3),asetukset!$B$6,0))))</f>
        <v/>
      </c>
      <c r="P944" s="20">
        <f>IF(F944&gt;D944,G944-asetukset!$B$5,IF(AND(D944=F944,E944&lt;=asetukset!$B$6),G944-E944,0))</f>
        <v>0</v>
      </c>
      <c r="Q944" s="19" t="str">
        <f>IF(and(K944=6,E944&gt;asetukset!$B$7),"", IF(and(K944&lt;&gt;6,L944=6,G944&lt;asetukset!$B$7),G944,IF(K944=6,asetukset!$B$7-E944,IF(K944=6,asetukset!$B$7-E944,IF(K944=6,asetukset!$B$7-E944,"")))))</f>
        <v/>
      </c>
      <c r="R944" s="19" t="str">
        <f t="shared" si="11"/>
        <v/>
      </c>
      <c r="S944" s="19" t="str">
        <f t="shared" si="12"/>
        <v/>
      </c>
      <c r="T944" s="21" t="str">
        <f>IF(A944="","",IF(SUMIFS($M$2:M944,$I$2:I944,I944,$A$2:A944,A944)&lt;=asetukset!$B$2,"",SUMIFS($M$2:M944,$I$2:I944,I944,$A$2:A944,A944)-asetukset!$B$2))</f>
        <v/>
      </c>
    </row>
    <row r="945">
      <c r="A945" s="32"/>
      <c r="B945" s="26"/>
      <c r="C945" s="26"/>
      <c r="D945" s="15">
        <f t="shared" si="2"/>
        <v>0</v>
      </c>
      <c r="E945" s="15">
        <f t="shared" si="3"/>
        <v>0</v>
      </c>
      <c r="F945" s="15">
        <f t="shared" si="4"/>
        <v>0</v>
      </c>
      <c r="G945" s="15">
        <f t="shared" si="5"/>
        <v>0</v>
      </c>
      <c r="H945" s="18" t="str">
        <f t="shared" si="6"/>
        <v/>
      </c>
      <c r="I945" s="18" t="str">
        <f t="shared" si="7"/>
        <v/>
      </c>
      <c r="J945" s="18" t="str">
        <f t="shared" si="8"/>
        <v>-</v>
      </c>
      <c r="K945" s="27" t="str">
        <f t="shared" ref="K945:L945" si="955">IF(A945="","",WEEKDAY(B945,2))</f>
        <v/>
      </c>
      <c r="L945" s="27" t="str">
        <f t="shared" si="955"/>
        <v/>
      </c>
      <c r="M945" s="20">
        <f t="shared" si="10"/>
        <v>0</v>
      </c>
      <c r="N945" s="20">
        <f t="shared" si="14"/>
        <v>0</v>
      </c>
      <c r="O945" s="21" t="str">
        <f>IF(A945="","",IF(G945&gt;=asetukset!$B$3,G945-asetukset!$B$3,IF(AND(G945-E945&lt;=asetukset!$B$4,E945&gt;=asetukset!$B$3),1-E945,IF(AND(G945-E945&lt;=asetukset!$B$4,E945&lt;=asetukset!$B$3),asetukset!$B$6,0))))</f>
        <v/>
      </c>
      <c r="P945" s="20">
        <f>IF(F945&gt;D945,G945-asetukset!$B$5,IF(AND(D945=F945,E945&lt;=asetukset!$B$6),G945-E945,0))</f>
        <v>0</v>
      </c>
      <c r="Q945" s="19" t="str">
        <f>IF(and(K945=6,E945&gt;asetukset!$B$7),"", IF(and(K945&lt;&gt;6,L945=6,G945&lt;asetukset!$B$7),G945,IF(K945=6,asetukset!$B$7-E945,IF(K945=6,asetukset!$B$7-E945,IF(K945=6,asetukset!$B$7-E945,"")))))</f>
        <v/>
      </c>
      <c r="R945" s="19" t="str">
        <f t="shared" si="11"/>
        <v/>
      </c>
      <c r="S945" s="19" t="str">
        <f t="shared" si="12"/>
        <v/>
      </c>
      <c r="T945" s="21" t="str">
        <f>IF(A945="","",IF(SUMIFS($M$2:M945,$I$2:I945,I945,$A$2:A945,A945)&lt;=asetukset!$B$2,"",SUMIFS($M$2:M945,$I$2:I945,I945,$A$2:A945,A945)-asetukset!$B$2))</f>
        <v/>
      </c>
    </row>
    <row r="946">
      <c r="A946" s="32"/>
      <c r="B946" s="26"/>
      <c r="C946" s="26"/>
      <c r="D946" s="15">
        <f t="shared" si="2"/>
        <v>0</v>
      </c>
      <c r="E946" s="15">
        <f t="shared" si="3"/>
        <v>0</v>
      </c>
      <c r="F946" s="15">
        <f t="shared" si="4"/>
        <v>0</v>
      </c>
      <c r="G946" s="15">
        <f t="shared" si="5"/>
        <v>0</v>
      </c>
      <c r="H946" s="18" t="str">
        <f t="shared" si="6"/>
        <v/>
      </c>
      <c r="I946" s="18" t="str">
        <f t="shared" si="7"/>
        <v/>
      </c>
      <c r="J946" s="18" t="str">
        <f t="shared" si="8"/>
        <v>-</v>
      </c>
      <c r="K946" s="27" t="str">
        <f t="shared" ref="K946:L946" si="956">IF(A946="","",WEEKDAY(B946,2))</f>
        <v/>
      </c>
      <c r="L946" s="27" t="str">
        <f t="shared" si="956"/>
        <v/>
      </c>
      <c r="M946" s="20">
        <f t="shared" si="10"/>
        <v>0</v>
      </c>
      <c r="N946" s="20">
        <f t="shared" si="14"/>
        <v>0</v>
      </c>
      <c r="O946" s="21" t="str">
        <f>IF(A946="","",IF(G946&gt;=asetukset!$B$3,G946-asetukset!$B$3,IF(AND(G946-E946&lt;=asetukset!$B$4,E946&gt;=asetukset!$B$3),1-E946,IF(AND(G946-E946&lt;=asetukset!$B$4,E946&lt;=asetukset!$B$3),asetukset!$B$6,0))))</f>
        <v/>
      </c>
      <c r="P946" s="20">
        <f>IF(F946&gt;D946,G946-asetukset!$B$5,IF(AND(D946=F946,E946&lt;=asetukset!$B$6),G946-E946,0))</f>
        <v>0</v>
      </c>
      <c r="Q946" s="19" t="str">
        <f>IF(and(K946=6,E946&gt;asetukset!$B$7),"", IF(and(K946&lt;&gt;6,L946=6,G946&lt;asetukset!$B$7),G946,IF(K946=6,asetukset!$B$7-E946,IF(K946=6,asetukset!$B$7-E946,IF(K946=6,asetukset!$B$7-E946,"")))))</f>
        <v/>
      </c>
      <c r="R946" s="19" t="str">
        <f t="shared" si="11"/>
        <v/>
      </c>
      <c r="S946" s="19" t="str">
        <f t="shared" si="12"/>
        <v/>
      </c>
      <c r="T946" s="21" t="str">
        <f>IF(A946="","",IF(SUMIFS($M$2:M946,$I$2:I946,I946,$A$2:A946,A946)&lt;=asetukset!$B$2,"",SUMIFS($M$2:M946,$I$2:I946,I946,$A$2:A946,A946)-asetukset!$B$2))</f>
        <v/>
      </c>
    </row>
    <row r="947">
      <c r="A947" s="32"/>
      <c r="B947" s="26"/>
      <c r="C947" s="26"/>
      <c r="D947" s="15">
        <f t="shared" si="2"/>
        <v>0</v>
      </c>
      <c r="E947" s="15">
        <f t="shared" si="3"/>
        <v>0</v>
      </c>
      <c r="F947" s="15">
        <f t="shared" si="4"/>
        <v>0</v>
      </c>
      <c r="G947" s="15">
        <f t="shared" si="5"/>
        <v>0</v>
      </c>
      <c r="H947" s="18" t="str">
        <f t="shared" si="6"/>
        <v/>
      </c>
      <c r="I947" s="18" t="str">
        <f t="shared" si="7"/>
        <v/>
      </c>
      <c r="J947" s="18" t="str">
        <f t="shared" si="8"/>
        <v>-</v>
      </c>
      <c r="K947" s="27" t="str">
        <f t="shared" ref="K947:L947" si="957">IF(A947="","",WEEKDAY(B947,2))</f>
        <v/>
      </c>
      <c r="L947" s="27" t="str">
        <f t="shared" si="957"/>
        <v/>
      </c>
      <c r="M947" s="20">
        <f t="shared" si="10"/>
        <v>0</v>
      </c>
      <c r="N947" s="20">
        <f t="shared" si="14"/>
        <v>0</v>
      </c>
      <c r="O947" s="21" t="str">
        <f>IF(A947="","",IF(G947&gt;=asetukset!$B$3,G947-asetukset!$B$3,IF(AND(G947-E947&lt;=asetukset!$B$4,E947&gt;=asetukset!$B$3),1-E947,IF(AND(G947-E947&lt;=asetukset!$B$4,E947&lt;=asetukset!$B$3),asetukset!$B$6,0))))</f>
        <v/>
      </c>
      <c r="P947" s="20">
        <f>IF(F947&gt;D947,G947-asetukset!$B$5,IF(AND(D947=F947,E947&lt;=asetukset!$B$6),G947-E947,0))</f>
        <v>0</v>
      </c>
      <c r="Q947" s="19" t="str">
        <f>IF(and(K947=6,E947&gt;asetukset!$B$7),"", IF(and(K947&lt;&gt;6,L947=6,G947&lt;asetukset!$B$7),G947,IF(K947=6,asetukset!$B$7-E947,IF(K947=6,asetukset!$B$7-E947,IF(K947=6,asetukset!$B$7-E947,"")))))</f>
        <v/>
      </c>
      <c r="R947" s="19" t="str">
        <f t="shared" si="11"/>
        <v/>
      </c>
      <c r="S947" s="19" t="str">
        <f t="shared" si="12"/>
        <v/>
      </c>
      <c r="T947" s="21" t="str">
        <f>IF(A947="","",IF(SUMIFS($M$2:M947,$I$2:I947,I947,$A$2:A947,A947)&lt;=asetukset!$B$2,"",SUMIFS($M$2:M947,$I$2:I947,I947,$A$2:A947,A947)-asetukset!$B$2))</f>
        <v/>
      </c>
    </row>
    <row r="948">
      <c r="A948" s="32"/>
      <c r="B948" s="26"/>
      <c r="C948" s="26"/>
      <c r="D948" s="15">
        <f t="shared" si="2"/>
        <v>0</v>
      </c>
      <c r="E948" s="15">
        <f t="shared" si="3"/>
        <v>0</v>
      </c>
      <c r="F948" s="15">
        <f t="shared" si="4"/>
        <v>0</v>
      </c>
      <c r="G948" s="15">
        <f t="shared" si="5"/>
        <v>0</v>
      </c>
      <c r="H948" s="18" t="str">
        <f t="shared" si="6"/>
        <v/>
      </c>
      <c r="I948" s="18" t="str">
        <f t="shared" si="7"/>
        <v/>
      </c>
      <c r="J948" s="18" t="str">
        <f t="shared" si="8"/>
        <v>-</v>
      </c>
      <c r="K948" s="27" t="str">
        <f t="shared" ref="K948:L948" si="958">IF(A948="","",WEEKDAY(B948,2))</f>
        <v/>
      </c>
      <c r="L948" s="27" t="str">
        <f t="shared" si="958"/>
        <v/>
      </c>
      <c r="M948" s="20">
        <f t="shared" si="10"/>
        <v>0</v>
      </c>
      <c r="N948" s="20">
        <f t="shared" si="14"/>
        <v>0</v>
      </c>
      <c r="O948" s="21" t="str">
        <f>IF(A948="","",IF(G948&gt;=asetukset!$B$3,G948-asetukset!$B$3,IF(AND(G948-E948&lt;=asetukset!$B$4,E948&gt;=asetukset!$B$3),1-E948,IF(AND(G948-E948&lt;=asetukset!$B$4,E948&lt;=asetukset!$B$3),asetukset!$B$6,0))))</f>
        <v/>
      </c>
      <c r="P948" s="20">
        <f>IF(F948&gt;D948,G948-asetukset!$B$5,IF(AND(D948=F948,E948&lt;=asetukset!$B$6),G948-E948,0))</f>
        <v>0</v>
      </c>
      <c r="Q948" s="19" t="str">
        <f>IF(and(K948=6,E948&gt;asetukset!$B$7),"", IF(and(K948&lt;&gt;6,L948=6,G948&lt;asetukset!$B$7),G948,IF(K948=6,asetukset!$B$7-E948,IF(K948=6,asetukset!$B$7-E948,IF(K948=6,asetukset!$B$7-E948,"")))))</f>
        <v/>
      </c>
      <c r="R948" s="19" t="str">
        <f t="shared" si="11"/>
        <v/>
      </c>
      <c r="S948" s="19" t="str">
        <f t="shared" si="12"/>
        <v/>
      </c>
      <c r="T948" s="21" t="str">
        <f>IF(A948="","",IF(SUMIFS($M$2:M948,$I$2:I948,I948,$A$2:A948,A948)&lt;=asetukset!$B$2,"",SUMIFS($M$2:M948,$I$2:I948,I948,$A$2:A948,A948)-asetukset!$B$2))</f>
        <v/>
      </c>
    </row>
    <row r="949">
      <c r="A949" s="32"/>
      <c r="B949" s="26"/>
      <c r="C949" s="26"/>
      <c r="D949" s="15">
        <f t="shared" si="2"/>
        <v>0</v>
      </c>
      <c r="E949" s="15">
        <f t="shared" si="3"/>
        <v>0</v>
      </c>
      <c r="F949" s="15">
        <f t="shared" si="4"/>
        <v>0</v>
      </c>
      <c r="G949" s="15">
        <f t="shared" si="5"/>
        <v>0</v>
      </c>
      <c r="H949" s="18" t="str">
        <f t="shared" si="6"/>
        <v/>
      </c>
      <c r="I949" s="18" t="str">
        <f t="shared" si="7"/>
        <v/>
      </c>
      <c r="J949" s="18" t="str">
        <f t="shared" si="8"/>
        <v>-</v>
      </c>
      <c r="K949" s="27" t="str">
        <f t="shared" ref="K949:L949" si="959">IF(A949="","",WEEKDAY(B949,2))</f>
        <v/>
      </c>
      <c r="L949" s="27" t="str">
        <f t="shared" si="959"/>
        <v/>
      </c>
      <c r="M949" s="20">
        <f t="shared" si="10"/>
        <v>0</v>
      </c>
      <c r="N949" s="20">
        <f t="shared" si="14"/>
        <v>0</v>
      </c>
      <c r="O949" s="21" t="str">
        <f>IF(A949="","",IF(G949&gt;=asetukset!$B$3,G949-asetukset!$B$3,IF(AND(G949-E949&lt;=asetukset!$B$4,E949&gt;=asetukset!$B$3),1-E949,IF(AND(G949-E949&lt;=asetukset!$B$4,E949&lt;=asetukset!$B$3),asetukset!$B$6,0))))</f>
        <v/>
      </c>
      <c r="P949" s="20">
        <f>IF(F949&gt;D949,G949-asetukset!$B$5,IF(AND(D949=F949,E949&lt;=asetukset!$B$6),G949-E949,0))</f>
        <v>0</v>
      </c>
      <c r="Q949" s="19" t="str">
        <f>IF(and(K949=6,E949&gt;asetukset!$B$7),"", IF(and(K949&lt;&gt;6,L949=6,G949&lt;asetukset!$B$7),G949,IF(K949=6,asetukset!$B$7-E949,IF(K949=6,asetukset!$B$7-E949,IF(K949=6,asetukset!$B$7-E949,"")))))</f>
        <v/>
      </c>
      <c r="R949" s="19" t="str">
        <f t="shared" si="11"/>
        <v/>
      </c>
      <c r="S949" s="19" t="str">
        <f t="shared" si="12"/>
        <v/>
      </c>
      <c r="T949" s="21" t="str">
        <f>IF(A949="","",IF(SUMIFS($M$2:M949,$I$2:I949,I949,$A$2:A949,A949)&lt;=asetukset!$B$2,"",SUMIFS($M$2:M949,$I$2:I949,I949,$A$2:A949,A949)-asetukset!$B$2))</f>
        <v/>
      </c>
    </row>
    <row r="950">
      <c r="A950" s="32"/>
      <c r="B950" s="26"/>
      <c r="C950" s="26"/>
      <c r="D950" s="15">
        <f t="shared" si="2"/>
        <v>0</v>
      </c>
      <c r="E950" s="15">
        <f t="shared" si="3"/>
        <v>0</v>
      </c>
      <c r="F950" s="15">
        <f t="shared" si="4"/>
        <v>0</v>
      </c>
      <c r="G950" s="15">
        <f t="shared" si="5"/>
        <v>0</v>
      </c>
      <c r="H950" s="18" t="str">
        <f t="shared" si="6"/>
        <v/>
      </c>
      <c r="I950" s="18" t="str">
        <f t="shared" si="7"/>
        <v/>
      </c>
      <c r="J950" s="18" t="str">
        <f t="shared" si="8"/>
        <v>-</v>
      </c>
      <c r="K950" s="27" t="str">
        <f t="shared" ref="K950:L950" si="960">IF(A950="","",WEEKDAY(B950,2))</f>
        <v/>
      </c>
      <c r="L950" s="27" t="str">
        <f t="shared" si="960"/>
        <v/>
      </c>
      <c r="M950" s="20">
        <f t="shared" si="10"/>
        <v>0</v>
      </c>
      <c r="N950" s="20">
        <f t="shared" si="14"/>
        <v>0</v>
      </c>
      <c r="O950" s="21" t="str">
        <f>IF(A950="","",IF(G950&gt;=asetukset!$B$3,G950-asetukset!$B$3,IF(AND(G950-E950&lt;=asetukset!$B$4,E950&gt;=asetukset!$B$3),1-E950,IF(AND(G950-E950&lt;=asetukset!$B$4,E950&lt;=asetukset!$B$3),asetukset!$B$6,0))))</f>
        <v/>
      </c>
      <c r="P950" s="20">
        <f>IF(F950&gt;D950,G950-asetukset!$B$5,IF(AND(D950=F950,E950&lt;=asetukset!$B$6),G950-E950,0))</f>
        <v>0</v>
      </c>
      <c r="Q950" s="19" t="str">
        <f>IF(and(K950=6,E950&gt;asetukset!$B$7),"", IF(and(K950&lt;&gt;6,L950=6,G950&lt;asetukset!$B$7),G950,IF(K950=6,asetukset!$B$7-E950,IF(K950=6,asetukset!$B$7-E950,IF(K950=6,asetukset!$B$7-E950,"")))))</f>
        <v/>
      </c>
      <c r="R950" s="19" t="str">
        <f t="shared" si="11"/>
        <v/>
      </c>
      <c r="S950" s="19" t="str">
        <f t="shared" si="12"/>
        <v/>
      </c>
      <c r="T950" s="21" t="str">
        <f>IF(A950="","",IF(SUMIFS($M$2:M950,$I$2:I950,I950,$A$2:A950,A950)&lt;=asetukset!$B$2,"",SUMIFS($M$2:M950,$I$2:I950,I950,$A$2:A950,A950)-asetukset!$B$2))</f>
        <v/>
      </c>
    </row>
    <row r="951">
      <c r="A951" s="32"/>
      <c r="B951" s="26"/>
      <c r="C951" s="26"/>
      <c r="D951" s="15">
        <f t="shared" si="2"/>
        <v>0</v>
      </c>
      <c r="E951" s="15">
        <f t="shared" si="3"/>
        <v>0</v>
      </c>
      <c r="F951" s="15">
        <f t="shared" si="4"/>
        <v>0</v>
      </c>
      <c r="G951" s="15">
        <f t="shared" si="5"/>
        <v>0</v>
      </c>
      <c r="H951" s="18" t="str">
        <f t="shared" si="6"/>
        <v/>
      </c>
      <c r="I951" s="18" t="str">
        <f t="shared" si="7"/>
        <v/>
      </c>
      <c r="J951" s="18" t="str">
        <f t="shared" si="8"/>
        <v>-</v>
      </c>
      <c r="K951" s="27" t="str">
        <f t="shared" ref="K951:L951" si="961">IF(A951="","",WEEKDAY(B951,2))</f>
        <v/>
      </c>
      <c r="L951" s="27" t="str">
        <f t="shared" si="961"/>
        <v/>
      </c>
      <c r="M951" s="20">
        <f t="shared" si="10"/>
        <v>0</v>
      </c>
      <c r="N951" s="20">
        <f t="shared" si="14"/>
        <v>0</v>
      </c>
      <c r="O951" s="21" t="str">
        <f>IF(A951="","",IF(G951&gt;=asetukset!$B$3,G951-asetukset!$B$3,IF(AND(G951-E951&lt;=asetukset!$B$4,E951&gt;=asetukset!$B$3),1-E951,IF(AND(G951-E951&lt;=asetukset!$B$4,E951&lt;=asetukset!$B$3),asetukset!$B$6,0))))</f>
        <v/>
      </c>
      <c r="P951" s="20">
        <f>IF(F951&gt;D951,G951-asetukset!$B$5,IF(AND(D951=F951,E951&lt;=asetukset!$B$6),G951-E951,0))</f>
        <v>0</v>
      </c>
      <c r="Q951" s="19" t="str">
        <f>IF(and(K951=6,E951&gt;asetukset!$B$7),"", IF(and(K951&lt;&gt;6,L951=6,G951&lt;asetukset!$B$7),G951,IF(K951=6,asetukset!$B$7-E951,IF(K951=6,asetukset!$B$7-E951,IF(K951=6,asetukset!$B$7-E951,"")))))</f>
        <v/>
      </c>
      <c r="R951" s="19" t="str">
        <f t="shared" si="11"/>
        <v/>
      </c>
      <c r="S951" s="19" t="str">
        <f t="shared" si="12"/>
        <v/>
      </c>
      <c r="T951" s="21" t="str">
        <f>IF(A951="","",IF(SUMIFS($M$2:M951,$I$2:I951,I951,$A$2:A951,A951)&lt;=asetukset!$B$2,"",SUMIFS($M$2:M951,$I$2:I951,I951,$A$2:A951,A951)-asetukset!$B$2))</f>
        <v/>
      </c>
    </row>
    <row r="952">
      <c r="A952" s="32"/>
      <c r="B952" s="26"/>
      <c r="C952" s="26"/>
      <c r="D952" s="15">
        <f t="shared" si="2"/>
        <v>0</v>
      </c>
      <c r="E952" s="15">
        <f t="shared" si="3"/>
        <v>0</v>
      </c>
      <c r="F952" s="15">
        <f t="shared" si="4"/>
        <v>0</v>
      </c>
      <c r="G952" s="15">
        <f t="shared" si="5"/>
        <v>0</v>
      </c>
      <c r="H952" s="18" t="str">
        <f t="shared" si="6"/>
        <v/>
      </c>
      <c r="I952" s="18" t="str">
        <f t="shared" si="7"/>
        <v/>
      </c>
      <c r="J952" s="18" t="str">
        <f t="shared" si="8"/>
        <v>-</v>
      </c>
      <c r="K952" s="27" t="str">
        <f t="shared" ref="K952:L952" si="962">IF(A952="","",WEEKDAY(B952,2))</f>
        <v/>
      </c>
      <c r="L952" s="27" t="str">
        <f t="shared" si="962"/>
        <v/>
      </c>
      <c r="M952" s="20">
        <f t="shared" si="10"/>
        <v>0</v>
      </c>
      <c r="N952" s="20">
        <f t="shared" si="14"/>
        <v>0</v>
      </c>
      <c r="O952" s="21" t="str">
        <f>IF(A952="","",IF(G952&gt;=asetukset!$B$3,G952-asetukset!$B$3,IF(AND(G952-E952&lt;=asetukset!$B$4,E952&gt;=asetukset!$B$3),1-E952,IF(AND(G952-E952&lt;=asetukset!$B$4,E952&lt;=asetukset!$B$3),asetukset!$B$6,0))))</f>
        <v/>
      </c>
      <c r="P952" s="20">
        <f>IF(F952&gt;D952,G952-asetukset!$B$5,IF(AND(D952=F952,E952&lt;=asetukset!$B$6),G952-E952,0))</f>
        <v>0</v>
      </c>
      <c r="Q952" s="19" t="str">
        <f>IF(and(K952=6,E952&gt;asetukset!$B$7),"", IF(and(K952&lt;&gt;6,L952=6,G952&lt;asetukset!$B$7),G952,IF(K952=6,asetukset!$B$7-E952,IF(K952=6,asetukset!$B$7-E952,IF(K952=6,asetukset!$B$7-E952,"")))))</f>
        <v/>
      </c>
      <c r="R952" s="19" t="str">
        <f t="shared" si="11"/>
        <v/>
      </c>
      <c r="S952" s="19" t="str">
        <f t="shared" si="12"/>
        <v/>
      </c>
      <c r="T952" s="21" t="str">
        <f>IF(A952="","",IF(SUMIFS($M$2:M952,$I$2:I952,I952,$A$2:A952,A952)&lt;=asetukset!$B$2,"",SUMIFS($M$2:M952,$I$2:I952,I952,$A$2:A952,A952)-asetukset!$B$2))</f>
        <v/>
      </c>
    </row>
    <row r="953">
      <c r="A953" s="32"/>
      <c r="B953" s="26"/>
      <c r="C953" s="26"/>
      <c r="D953" s="15">
        <f t="shared" si="2"/>
        <v>0</v>
      </c>
      <c r="E953" s="15">
        <f t="shared" si="3"/>
        <v>0</v>
      </c>
      <c r="F953" s="15">
        <f t="shared" si="4"/>
        <v>0</v>
      </c>
      <c r="G953" s="15">
        <f t="shared" si="5"/>
        <v>0</v>
      </c>
      <c r="H953" s="18" t="str">
        <f t="shared" si="6"/>
        <v/>
      </c>
      <c r="I953" s="18" t="str">
        <f t="shared" si="7"/>
        <v/>
      </c>
      <c r="J953" s="18" t="str">
        <f t="shared" si="8"/>
        <v>-</v>
      </c>
      <c r="K953" s="27" t="str">
        <f t="shared" ref="K953:L953" si="963">IF(A953="","",WEEKDAY(B953,2))</f>
        <v/>
      </c>
      <c r="L953" s="27" t="str">
        <f t="shared" si="963"/>
        <v/>
      </c>
      <c r="M953" s="20">
        <f t="shared" si="10"/>
        <v>0</v>
      </c>
      <c r="N953" s="20">
        <f t="shared" si="14"/>
        <v>0</v>
      </c>
      <c r="O953" s="21" t="str">
        <f>IF(A953="","",IF(G953&gt;=asetukset!$B$3,G953-asetukset!$B$3,IF(AND(G953-E953&lt;=asetukset!$B$4,E953&gt;=asetukset!$B$3),1-E953,IF(AND(G953-E953&lt;=asetukset!$B$4,E953&lt;=asetukset!$B$3),asetukset!$B$6,0))))</f>
        <v/>
      </c>
      <c r="P953" s="20">
        <f>IF(F953&gt;D953,G953-asetukset!$B$5,IF(AND(D953=F953,E953&lt;=asetukset!$B$6),G953-E953,0))</f>
        <v>0</v>
      </c>
      <c r="Q953" s="19" t="str">
        <f>IF(and(K953=6,E953&gt;asetukset!$B$7),"", IF(and(K953&lt;&gt;6,L953=6,G953&lt;asetukset!$B$7),G953,IF(K953=6,asetukset!$B$7-E953,IF(K953=6,asetukset!$B$7-E953,IF(K953=6,asetukset!$B$7-E953,"")))))</f>
        <v/>
      </c>
      <c r="R953" s="19" t="str">
        <f t="shared" si="11"/>
        <v/>
      </c>
      <c r="S953" s="19" t="str">
        <f t="shared" si="12"/>
        <v/>
      </c>
      <c r="T953" s="21" t="str">
        <f>IF(A953="","",IF(SUMIFS($M$2:M953,$I$2:I953,I953,$A$2:A953,A953)&lt;=asetukset!$B$2,"",SUMIFS($M$2:M953,$I$2:I953,I953,$A$2:A953,A953)-asetukset!$B$2))</f>
        <v/>
      </c>
    </row>
    <row r="954">
      <c r="A954" s="32"/>
      <c r="B954" s="26"/>
      <c r="C954" s="26"/>
      <c r="D954" s="15">
        <f t="shared" si="2"/>
        <v>0</v>
      </c>
      <c r="E954" s="15">
        <f t="shared" si="3"/>
        <v>0</v>
      </c>
      <c r="F954" s="15">
        <f t="shared" si="4"/>
        <v>0</v>
      </c>
      <c r="G954" s="15">
        <f t="shared" si="5"/>
        <v>0</v>
      </c>
      <c r="H954" s="18" t="str">
        <f t="shared" si="6"/>
        <v/>
      </c>
      <c r="I954" s="18" t="str">
        <f t="shared" si="7"/>
        <v/>
      </c>
      <c r="J954" s="18" t="str">
        <f t="shared" si="8"/>
        <v>-</v>
      </c>
      <c r="K954" s="27" t="str">
        <f t="shared" ref="K954:L954" si="964">IF(A954="","",WEEKDAY(B954,2))</f>
        <v/>
      </c>
      <c r="L954" s="27" t="str">
        <f t="shared" si="964"/>
        <v/>
      </c>
      <c r="M954" s="20">
        <f t="shared" si="10"/>
        <v>0</v>
      </c>
      <c r="N954" s="20">
        <f t="shared" si="14"/>
        <v>0</v>
      </c>
      <c r="O954" s="21" t="str">
        <f>IF(A954="","",IF(G954&gt;=asetukset!$B$3,G954-asetukset!$B$3,IF(AND(G954-E954&lt;=asetukset!$B$4,E954&gt;=asetukset!$B$3),1-E954,IF(AND(G954-E954&lt;=asetukset!$B$4,E954&lt;=asetukset!$B$3),asetukset!$B$6,0))))</f>
        <v/>
      </c>
      <c r="P954" s="20">
        <f>IF(F954&gt;D954,G954-asetukset!$B$5,IF(AND(D954=F954,E954&lt;=asetukset!$B$6),G954-E954,0))</f>
        <v>0</v>
      </c>
      <c r="Q954" s="19" t="str">
        <f>IF(and(K954=6,E954&gt;asetukset!$B$7),"", IF(and(K954&lt;&gt;6,L954=6,G954&lt;asetukset!$B$7),G954,IF(K954=6,asetukset!$B$7-E954,IF(K954=6,asetukset!$B$7-E954,IF(K954=6,asetukset!$B$7-E954,"")))))</f>
        <v/>
      </c>
      <c r="R954" s="19" t="str">
        <f t="shared" si="11"/>
        <v/>
      </c>
      <c r="S954" s="19" t="str">
        <f t="shared" si="12"/>
        <v/>
      </c>
      <c r="T954" s="21" t="str">
        <f>IF(A954="","",IF(SUMIFS($M$2:M954,$I$2:I954,I954,$A$2:A954,A954)&lt;=asetukset!$B$2,"",SUMIFS($M$2:M954,$I$2:I954,I954,$A$2:A954,A954)-asetukset!$B$2))</f>
        <v/>
      </c>
    </row>
    <row r="955">
      <c r="A955" s="32"/>
      <c r="B955" s="26"/>
      <c r="C955" s="26"/>
      <c r="D955" s="15">
        <f t="shared" si="2"/>
        <v>0</v>
      </c>
      <c r="E955" s="15">
        <f t="shared" si="3"/>
        <v>0</v>
      </c>
      <c r="F955" s="15">
        <f t="shared" si="4"/>
        <v>0</v>
      </c>
      <c r="G955" s="15">
        <f t="shared" si="5"/>
        <v>0</v>
      </c>
      <c r="H955" s="18" t="str">
        <f t="shared" si="6"/>
        <v/>
      </c>
      <c r="I955" s="18" t="str">
        <f t="shared" si="7"/>
        <v/>
      </c>
      <c r="J955" s="18" t="str">
        <f t="shared" si="8"/>
        <v>-</v>
      </c>
      <c r="K955" s="27" t="str">
        <f t="shared" ref="K955:L955" si="965">IF(A955="","",WEEKDAY(B955,2))</f>
        <v/>
      </c>
      <c r="L955" s="27" t="str">
        <f t="shared" si="965"/>
        <v/>
      </c>
      <c r="M955" s="20">
        <f t="shared" si="10"/>
        <v>0</v>
      </c>
      <c r="N955" s="20">
        <f t="shared" si="14"/>
        <v>0</v>
      </c>
      <c r="O955" s="21" t="str">
        <f>IF(A955="","",IF(G955&gt;=asetukset!$B$3,G955-asetukset!$B$3,IF(AND(G955-E955&lt;=asetukset!$B$4,E955&gt;=asetukset!$B$3),1-E955,IF(AND(G955-E955&lt;=asetukset!$B$4,E955&lt;=asetukset!$B$3),asetukset!$B$6,0))))</f>
        <v/>
      </c>
      <c r="P955" s="20">
        <f>IF(F955&gt;D955,G955-asetukset!$B$5,IF(AND(D955=F955,E955&lt;=asetukset!$B$6),G955-E955,0))</f>
        <v>0</v>
      </c>
      <c r="Q955" s="19" t="str">
        <f>IF(and(K955=6,E955&gt;asetukset!$B$7),"", IF(and(K955&lt;&gt;6,L955=6,G955&lt;asetukset!$B$7),G955,IF(K955=6,asetukset!$B$7-E955,IF(K955=6,asetukset!$B$7-E955,IF(K955=6,asetukset!$B$7-E955,"")))))</f>
        <v/>
      </c>
      <c r="R955" s="19" t="str">
        <f t="shared" si="11"/>
        <v/>
      </c>
      <c r="S955" s="19" t="str">
        <f t="shared" si="12"/>
        <v/>
      </c>
      <c r="T955" s="21" t="str">
        <f>IF(A955="","",IF(SUMIFS($M$2:M955,$I$2:I955,I955,$A$2:A955,A955)&lt;=asetukset!$B$2,"",SUMIFS($M$2:M955,$I$2:I955,I955,$A$2:A955,A955)-asetukset!$B$2))</f>
        <v/>
      </c>
    </row>
    <row r="956">
      <c r="A956" s="32"/>
      <c r="B956" s="26"/>
      <c r="C956" s="26"/>
      <c r="D956" s="15">
        <f t="shared" si="2"/>
        <v>0</v>
      </c>
      <c r="E956" s="15">
        <f t="shared" si="3"/>
        <v>0</v>
      </c>
      <c r="F956" s="15">
        <f t="shared" si="4"/>
        <v>0</v>
      </c>
      <c r="G956" s="15">
        <f t="shared" si="5"/>
        <v>0</v>
      </c>
      <c r="H956" s="18" t="str">
        <f t="shared" si="6"/>
        <v/>
      </c>
      <c r="I956" s="18" t="str">
        <f t="shared" si="7"/>
        <v/>
      </c>
      <c r="J956" s="18" t="str">
        <f t="shared" si="8"/>
        <v>-</v>
      </c>
      <c r="K956" s="27" t="str">
        <f t="shared" ref="K956:L956" si="966">IF(A956="","",WEEKDAY(B956,2))</f>
        <v/>
      </c>
      <c r="L956" s="27" t="str">
        <f t="shared" si="966"/>
        <v/>
      </c>
      <c r="M956" s="20">
        <f t="shared" si="10"/>
        <v>0</v>
      </c>
      <c r="N956" s="20">
        <f t="shared" si="14"/>
        <v>0</v>
      </c>
      <c r="O956" s="21" t="str">
        <f>IF(A956="","",IF(G956&gt;=asetukset!$B$3,G956-asetukset!$B$3,IF(AND(G956-E956&lt;=asetukset!$B$4,E956&gt;=asetukset!$B$3),1-E956,IF(AND(G956-E956&lt;=asetukset!$B$4,E956&lt;=asetukset!$B$3),asetukset!$B$6,0))))</f>
        <v/>
      </c>
      <c r="P956" s="20">
        <f>IF(F956&gt;D956,G956-asetukset!$B$5,IF(AND(D956=F956,E956&lt;=asetukset!$B$6),G956-E956,0))</f>
        <v>0</v>
      </c>
      <c r="Q956" s="19" t="str">
        <f>IF(and(K956=6,E956&gt;asetukset!$B$7),"", IF(and(K956&lt;&gt;6,L956=6,G956&lt;asetukset!$B$7),G956,IF(K956=6,asetukset!$B$7-E956,IF(K956=6,asetukset!$B$7-E956,IF(K956=6,asetukset!$B$7-E956,"")))))</f>
        <v/>
      </c>
      <c r="R956" s="19" t="str">
        <f t="shared" si="11"/>
        <v/>
      </c>
      <c r="S956" s="19" t="str">
        <f t="shared" si="12"/>
        <v/>
      </c>
      <c r="T956" s="21" t="str">
        <f>IF(A956="","",IF(SUMIFS($M$2:M956,$I$2:I956,I956,$A$2:A956,A956)&lt;=asetukset!$B$2,"",SUMIFS($M$2:M956,$I$2:I956,I956,$A$2:A956,A956)-asetukset!$B$2))</f>
        <v/>
      </c>
    </row>
    <row r="957">
      <c r="A957" s="32"/>
      <c r="B957" s="26"/>
      <c r="C957" s="26"/>
      <c r="D957" s="15">
        <f t="shared" si="2"/>
        <v>0</v>
      </c>
      <c r="E957" s="15">
        <f t="shared" si="3"/>
        <v>0</v>
      </c>
      <c r="F957" s="15">
        <f t="shared" si="4"/>
        <v>0</v>
      </c>
      <c r="G957" s="15">
        <f t="shared" si="5"/>
        <v>0</v>
      </c>
      <c r="H957" s="18" t="str">
        <f t="shared" si="6"/>
        <v/>
      </c>
      <c r="I957" s="18" t="str">
        <f t="shared" si="7"/>
        <v/>
      </c>
      <c r="J957" s="18" t="str">
        <f t="shared" si="8"/>
        <v>-</v>
      </c>
      <c r="K957" s="27" t="str">
        <f t="shared" ref="K957:L957" si="967">IF(A957="","",WEEKDAY(B957,2))</f>
        <v/>
      </c>
      <c r="L957" s="27" t="str">
        <f t="shared" si="967"/>
        <v/>
      </c>
      <c r="M957" s="20">
        <f t="shared" si="10"/>
        <v>0</v>
      </c>
      <c r="N957" s="20">
        <f t="shared" si="14"/>
        <v>0</v>
      </c>
      <c r="O957" s="21" t="str">
        <f>IF(A957="","",IF(G957&gt;=asetukset!$B$3,G957-asetukset!$B$3,IF(AND(G957-E957&lt;=asetukset!$B$4,E957&gt;=asetukset!$B$3),1-E957,IF(AND(G957-E957&lt;=asetukset!$B$4,E957&lt;=asetukset!$B$3),asetukset!$B$6,0))))</f>
        <v/>
      </c>
      <c r="P957" s="20">
        <f>IF(F957&gt;D957,G957-asetukset!$B$5,IF(AND(D957=F957,E957&lt;=asetukset!$B$6),G957-E957,0))</f>
        <v>0</v>
      </c>
      <c r="Q957" s="19" t="str">
        <f>IF(and(K957=6,E957&gt;asetukset!$B$7),"", IF(and(K957&lt;&gt;6,L957=6,G957&lt;asetukset!$B$7),G957,IF(K957=6,asetukset!$B$7-E957,IF(K957=6,asetukset!$B$7-E957,IF(K957=6,asetukset!$B$7-E957,"")))))</f>
        <v/>
      </c>
      <c r="R957" s="19" t="str">
        <f t="shared" si="11"/>
        <v/>
      </c>
      <c r="S957" s="19" t="str">
        <f t="shared" si="12"/>
        <v/>
      </c>
      <c r="T957" s="21" t="str">
        <f>IF(A957="","",IF(SUMIFS($M$2:M957,$I$2:I957,I957,$A$2:A957,A957)&lt;=asetukset!$B$2,"",SUMIFS($M$2:M957,$I$2:I957,I957,$A$2:A957,A957)-asetukset!$B$2))</f>
        <v/>
      </c>
    </row>
    <row r="958">
      <c r="A958" s="32"/>
      <c r="B958" s="26"/>
      <c r="C958" s="26"/>
      <c r="D958" s="15">
        <f t="shared" si="2"/>
        <v>0</v>
      </c>
      <c r="E958" s="15">
        <f t="shared" si="3"/>
        <v>0</v>
      </c>
      <c r="F958" s="15">
        <f t="shared" si="4"/>
        <v>0</v>
      </c>
      <c r="G958" s="15">
        <f t="shared" si="5"/>
        <v>0</v>
      </c>
      <c r="H958" s="18" t="str">
        <f t="shared" si="6"/>
        <v/>
      </c>
      <c r="I958" s="18" t="str">
        <f t="shared" si="7"/>
        <v/>
      </c>
      <c r="J958" s="18" t="str">
        <f t="shared" si="8"/>
        <v>-</v>
      </c>
      <c r="K958" s="27" t="str">
        <f t="shared" ref="K958:L958" si="968">IF(A958="","",WEEKDAY(B958,2))</f>
        <v/>
      </c>
      <c r="L958" s="27" t="str">
        <f t="shared" si="968"/>
        <v/>
      </c>
      <c r="M958" s="20">
        <f t="shared" si="10"/>
        <v>0</v>
      </c>
      <c r="N958" s="20">
        <f t="shared" si="14"/>
        <v>0</v>
      </c>
      <c r="O958" s="21" t="str">
        <f>IF(A958="","",IF(G958&gt;=asetukset!$B$3,G958-asetukset!$B$3,IF(AND(G958-E958&lt;=asetukset!$B$4,E958&gt;=asetukset!$B$3),1-E958,IF(AND(G958-E958&lt;=asetukset!$B$4,E958&lt;=asetukset!$B$3),asetukset!$B$6,0))))</f>
        <v/>
      </c>
      <c r="P958" s="20">
        <f>IF(F958&gt;D958,G958-asetukset!$B$5,IF(AND(D958=F958,E958&lt;=asetukset!$B$6),G958-E958,0))</f>
        <v>0</v>
      </c>
      <c r="Q958" s="19" t="str">
        <f>IF(and(K958=6,E958&gt;asetukset!$B$7),"", IF(and(K958&lt;&gt;6,L958=6,G958&lt;asetukset!$B$7),G958,IF(K958=6,asetukset!$B$7-E958,IF(K958=6,asetukset!$B$7-E958,IF(K958=6,asetukset!$B$7-E958,"")))))</f>
        <v/>
      </c>
      <c r="R958" s="19" t="str">
        <f t="shared" si="11"/>
        <v/>
      </c>
      <c r="S958" s="19" t="str">
        <f t="shared" si="12"/>
        <v/>
      </c>
      <c r="T958" s="21" t="str">
        <f>IF(A958="","",IF(SUMIFS($M$2:M958,$I$2:I958,I958,$A$2:A958,A958)&lt;=asetukset!$B$2,"",SUMIFS($M$2:M958,$I$2:I958,I958,$A$2:A958,A958)-asetukset!$B$2))</f>
        <v/>
      </c>
    </row>
    <row r="959">
      <c r="A959" s="32"/>
      <c r="B959" s="26"/>
      <c r="C959" s="26"/>
      <c r="D959" s="15">
        <f t="shared" si="2"/>
        <v>0</v>
      </c>
      <c r="E959" s="15">
        <f t="shared" si="3"/>
        <v>0</v>
      </c>
      <c r="F959" s="15">
        <f t="shared" si="4"/>
        <v>0</v>
      </c>
      <c r="G959" s="15">
        <f t="shared" si="5"/>
        <v>0</v>
      </c>
      <c r="H959" s="18" t="str">
        <f t="shared" si="6"/>
        <v/>
      </c>
      <c r="I959" s="18" t="str">
        <f t="shared" si="7"/>
        <v/>
      </c>
      <c r="J959" s="18" t="str">
        <f t="shared" si="8"/>
        <v>-</v>
      </c>
      <c r="K959" s="27" t="str">
        <f t="shared" ref="K959:L959" si="969">IF(A959="","",WEEKDAY(B959,2))</f>
        <v/>
      </c>
      <c r="L959" s="27" t="str">
        <f t="shared" si="969"/>
        <v/>
      </c>
      <c r="M959" s="20">
        <f t="shared" si="10"/>
        <v>0</v>
      </c>
      <c r="N959" s="20">
        <f t="shared" si="14"/>
        <v>0</v>
      </c>
      <c r="O959" s="21" t="str">
        <f>IF(A959="","",IF(G959&gt;=asetukset!$B$3,G959-asetukset!$B$3,IF(AND(G959-E959&lt;=asetukset!$B$4,E959&gt;=asetukset!$B$3),1-E959,IF(AND(G959-E959&lt;=asetukset!$B$4,E959&lt;=asetukset!$B$3),asetukset!$B$6,0))))</f>
        <v/>
      </c>
      <c r="P959" s="20">
        <f>IF(F959&gt;D959,G959-asetukset!$B$5,IF(AND(D959=F959,E959&lt;=asetukset!$B$6),G959-E959,0))</f>
        <v>0</v>
      </c>
      <c r="Q959" s="19" t="str">
        <f>IF(and(K959=6,E959&gt;asetukset!$B$7),"", IF(and(K959&lt;&gt;6,L959=6,G959&lt;asetukset!$B$7),G959,IF(K959=6,asetukset!$B$7-E959,IF(K959=6,asetukset!$B$7-E959,IF(K959=6,asetukset!$B$7-E959,"")))))</f>
        <v/>
      </c>
      <c r="R959" s="19" t="str">
        <f t="shared" si="11"/>
        <v/>
      </c>
      <c r="S959" s="19" t="str">
        <f t="shared" si="12"/>
        <v/>
      </c>
      <c r="T959" s="21" t="str">
        <f>IF(A959="","",IF(SUMIFS($M$2:M959,$I$2:I959,I959,$A$2:A959,A959)&lt;=asetukset!$B$2,"",SUMIFS($M$2:M959,$I$2:I959,I959,$A$2:A959,A959)-asetukset!$B$2))</f>
        <v/>
      </c>
    </row>
    <row r="960">
      <c r="A960" s="32"/>
      <c r="B960" s="26"/>
      <c r="C960" s="26"/>
      <c r="D960" s="15">
        <f t="shared" si="2"/>
        <v>0</v>
      </c>
      <c r="E960" s="15">
        <f t="shared" si="3"/>
        <v>0</v>
      </c>
      <c r="F960" s="15">
        <f t="shared" si="4"/>
        <v>0</v>
      </c>
      <c r="G960" s="15">
        <f t="shared" si="5"/>
        <v>0</v>
      </c>
      <c r="H960" s="18" t="str">
        <f t="shared" si="6"/>
        <v/>
      </c>
      <c r="I960" s="18" t="str">
        <f t="shared" si="7"/>
        <v/>
      </c>
      <c r="J960" s="18" t="str">
        <f t="shared" si="8"/>
        <v>-</v>
      </c>
      <c r="K960" s="27" t="str">
        <f t="shared" ref="K960:L960" si="970">IF(A960="","",WEEKDAY(B960,2))</f>
        <v/>
      </c>
      <c r="L960" s="27" t="str">
        <f t="shared" si="970"/>
        <v/>
      </c>
      <c r="M960" s="20">
        <f t="shared" si="10"/>
        <v>0</v>
      </c>
      <c r="N960" s="20">
        <f t="shared" si="14"/>
        <v>0</v>
      </c>
      <c r="O960" s="21" t="str">
        <f>IF(A960="","",IF(G960&gt;=asetukset!$B$3,G960-asetukset!$B$3,IF(AND(G960-E960&lt;=asetukset!$B$4,E960&gt;=asetukset!$B$3),1-E960,IF(AND(G960-E960&lt;=asetukset!$B$4,E960&lt;=asetukset!$B$3),asetukset!$B$6,0))))</f>
        <v/>
      </c>
      <c r="P960" s="20">
        <f>IF(F960&gt;D960,G960-asetukset!$B$5,IF(AND(D960=F960,E960&lt;=asetukset!$B$6),G960-E960,0))</f>
        <v>0</v>
      </c>
      <c r="Q960" s="19" t="str">
        <f>IF(and(K960=6,E960&gt;asetukset!$B$7),"", IF(and(K960&lt;&gt;6,L960=6,G960&lt;asetukset!$B$7),G960,IF(K960=6,asetukset!$B$7-E960,IF(K960=6,asetukset!$B$7-E960,IF(K960=6,asetukset!$B$7-E960,"")))))</f>
        <v/>
      </c>
      <c r="R960" s="19" t="str">
        <f t="shared" si="11"/>
        <v/>
      </c>
      <c r="S960" s="19" t="str">
        <f t="shared" si="12"/>
        <v/>
      </c>
      <c r="T960" s="21" t="str">
        <f>IF(A960="","",IF(SUMIFS($M$2:M960,$I$2:I960,I960,$A$2:A960,A960)&lt;=asetukset!$B$2,"",SUMIFS($M$2:M960,$I$2:I960,I960,$A$2:A960,A960)-asetukset!$B$2))</f>
        <v/>
      </c>
    </row>
    <row r="961">
      <c r="A961" s="32"/>
      <c r="B961" s="26"/>
      <c r="C961" s="26"/>
      <c r="D961" s="15">
        <f t="shared" si="2"/>
        <v>0</v>
      </c>
      <c r="E961" s="15">
        <f t="shared" si="3"/>
        <v>0</v>
      </c>
      <c r="F961" s="15">
        <f t="shared" si="4"/>
        <v>0</v>
      </c>
      <c r="G961" s="15">
        <f t="shared" si="5"/>
        <v>0</v>
      </c>
      <c r="H961" s="18" t="str">
        <f t="shared" si="6"/>
        <v/>
      </c>
      <c r="I961" s="18" t="str">
        <f t="shared" si="7"/>
        <v/>
      </c>
      <c r="J961" s="18" t="str">
        <f t="shared" si="8"/>
        <v>-</v>
      </c>
      <c r="K961" s="27" t="str">
        <f t="shared" ref="K961:L961" si="971">IF(A961="","",WEEKDAY(B961,2))</f>
        <v/>
      </c>
      <c r="L961" s="27" t="str">
        <f t="shared" si="971"/>
        <v/>
      </c>
      <c r="M961" s="20">
        <f t="shared" si="10"/>
        <v>0</v>
      </c>
      <c r="N961" s="20">
        <f t="shared" si="14"/>
        <v>0</v>
      </c>
      <c r="O961" s="21" t="str">
        <f>IF(A961="","",IF(G961&gt;=asetukset!$B$3,G961-asetukset!$B$3,IF(AND(G961-E961&lt;=asetukset!$B$4,E961&gt;=asetukset!$B$3),1-E961,IF(AND(G961-E961&lt;=asetukset!$B$4,E961&lt;=asetukset!$B$3),asetukset!$B$6,0))))</f>
        <v/>
      </c>
      <c r="P961" s="20">
        <f>IF(F961&gt;D961,G961-asetukset!$B$5,IF(AND(D961=F961,E961&lt;=asetukset!$B$6),G961-E961,0))</f>
        <v>0</v>
      </c>
      <c r="Q961" s="19" t="str">
        <f>IF(and(K961=6,E961&gt;asetukset!$B$7),"", IF(and(K961&lt;&gt;6,L961=6,G961&lt;asetukset!$B$7),G961,IF(K961=6,asetukset!$B$7-E961,IF(K961=6,asetukset!$B$7-E961,IF(K961=6,asetukset!$B$7-E961,"")))))</f>
        <v/>
      </c>
      <c r="R961" s="19" t="str">
        <f t="shared" si="11"/>
        <v/>
      </c>
      <c r="S961" s="19" t="str">
        <f t="shared" si="12"/>
        <v/>
      </c>
      <c r="T961" s="21" t="str">
        <f>IF(A961="","",IF(SUMIFS($M$2:M961,$I$2:I961,I961,$A$2:A961,A961)&lt;=asetukset!$B$2,"",SUMIFS($M$2:M961,$I$2:I961,I961,$A$2:A961,A961)-asetukset!$B$2))</f>
        <v/>
      </c>
    </row>
    <row r="962">
      <c r="A962" s="32"/>
      <c r="B962" s="26"/>
      <c r="C962" s="26"/>
      <c r="D962" s="15">
        <f t="shared" si="2"/>
        <v>0</v>
      </c>
      <c r="E962" s="15">
        <f t="shared" si="3"/>
        <v>0</v>
      </c>
      <c r="F962" s="15">
        <f t="shared" si="4"/>
        <v>0</v>
      </c>
      <c r="G962" s="15">
        <f t="shared" si="5"/>
        <v>0</v>
      </c>
      <c r="H962" s="18" t="str">
        <f t="shared" si="6"/>
        <v/>
      </c>
      <c r="I962" s="18" t="str">
        <f t="shared" si="7"/>
        <v/>
      </c>
      <c r="J962" s="18" t="str">
        <f t="shared" si="8"/>
        <v>-</v>
      </c>
      <c r="K962" s="27" t="str">
        <f t="shared" ref="K962:L962" si="972">IF(A962="","",WEEKDAY(B962,2))</f>
        <v/>
      </c>
      <c r="L962" s="27" t="str">
        <f t="shared" si="972"/>
        <v/>
      </c>
      <c r="M962" s="20">
        <f t="shared" si="10"/>
        <v>0</v>
      </c>
      <c r="N962" s="20">
        <f t="shared" si="14"/>
        <v>0</v>
      </c>
      <c r="O962" s="21" t="str">
        <f>IF(A962="","",IF(G962&gt;=asetukset!$B$3,G962-asetukset!$B$3,IF(AND(G962-E962&lt;=asetukset!$B$4,E962&gt;=asetukset!$B$3),1-E962,IF(AND(G962-E962&lt;=asetukset!$B$4,E962&lt;=asetukset!$B$3),asetukset!$B$6,0))))</f>
        <v/>
      </c>
      <c r="P962" s="20">
        <f>IF(F962&gt;D962,G962-asetukset!$B$5,IF(AND(D962=F962,E962&lt;=asetukset!$B$6),G962-E962,0))</f>
        <v>0</v>
      </c>
      <c r="Q962" s="19" t="str">
        <f>IF(and(K962=6,E962&gt;asetukset!$B$7),"", IF(and(K962&lt;&gt;6,L962=6,G962&lt;asetukset!$B$7),G962,IF(K962=6,asetukset!$B$7-E962,IF(K962=6,asetukset!$B$7-E962,IF(K962=6,asetukset!$B$7-E962,"")))))</f>
        <v/>
      </c>
      <c r="R962" s="19" t="str">
        <f t="shared" si="11"/>
        <v/>
      </c>
      <c r="S962" s="19" t="str">
        <f t="shared" si="12"/>
        <v/>
      </c>
      <c r="T962" s="21" t="str">
        <f>IF(A962="","",IF(SUMIFS($M$2:M962,$I$2:I962,I962,$A$2:A962,A962)&lt;=asetukset!$B$2,"",SUMIFS($M$2:M962,$I$2:I962,I962,$A$2:A962,A962)-asetukset!$B$2))</f>
        <v/>
      </c>
    </row>
    <row r="963">
      <c r="A963" s="32"/>
      <c r="B963" s="26"/>
      <c r="C963" s="26"/>
      <c r="D963" s="15">
        <f t="shared" si="2"/>
        <v>0</v>
      </c>
      <c r="E963" s="15">
        <f t="shared" si="3"/>
        <v>0</v>
      </c>
      <c r="F963" s="15">
        <f t="shared" si="4"/>
        <v>0</v>
      </c>
      <c r="G963" s="15">
        <f t="shared" si="5"/>
        <v>0</v>
      </c>
      <c r="H963" s="18" t="str">
        <f t="shared" si="6"/>
        <v/>
      </c>
      <c r="I963" s="18" t="str">
        <f t="shared" si="7"/>
        <v/>
      </c>
      <c r="J963" s="18" t="str">
        <f t="shared" si="8"/>
        <v>-</v>
      </c>
      <c r="K963" s="27" t="str">
        <f t="shared" ref="K963:L963" si="973">IF(A963="","",WEEKDAY(B963,2))</f>
        <v/>
      </c>
      <c r="L963" s="27" t="str">
        <f t="shared" si="973"/>
        <v/>
      </c>
      <c r="M963" s="20">
        <f t="shared" si="10"/>
        <v>0</v>
      </c>
      <c r="N963" s="20">
        <f t="shared" si="14"/>
        <v>0</v>
      </c>
      <c r="O963" s="21" t="str">
        <f>IF(A963="","",IF(G963&gt;=asetukset!$B$3,G963-asetukset!$B$3,IF(AND(G963-E963&lt;=asetukset!$B$4,E963&gt;=asetukset!$B$3),1-E963,IF(AND(G963-E963&lt;=asetukset!$B$4,E963&lt;=asetukset!$B$3),asetukset!$B$6,0))))</f>
        <v/>
      </c>
      <c r="P963" s="20">
        <f>IF(F963&gt;D963,G963-asetukset!$B$5,IF(AND(D963=F963,E963&lt;=asetukset!$B$6),G963-E963,0))</f>
        <v>0</v>
      </c>
      <c r="Q963" s="19" t="str">
        <f>IF(and(K963=6,E963&gt;asetukset!$B$7),"", IF(and(K963&lt;&gt;6,L963=6,G963&lt;asetukset!$B$7),G963,IF(K963=6,asetukset!$B$7-E963,IF(K963=6,asetukset!$B$7-E963,IF(K963=6,asetukset!$B$7-E963,"")))))</f>
        <v/>
      </c>
      <c r="R963" s="19" t="str">
        <f t="shared" si="11"/>
        <v/>
      </c>
      <c r="S963" s="19" t="str">
        <f t="shared" si="12"/>
        <v/>
      </c>
      <c r="T963" s="21" t="str">
        <f>IF(A963="","",IF(SUMIFS($M$2:M963,$I$2:I963,I963,$A$2:A963,A963)&lt;=asetukset!$B$2,"",SUMIFS($M$2:M963,$I$2:I963,I963,$A$2:A963,A963)-asetukset!$B$2))</f>
        <v/>
      </c>
    </row>
    <row r="964">
      <c r="A964" s="32"/>
      <c r="B964" s="26"/>
      <c r="C964" s="26"/>
      <c r="D964" s="15">
        <f t="shared" si="2"/>
        <v>0</v>
      </c>
      <c r="E964" s="15">
        <f t="shared" si="3"/>
        <v>0</v>
      </c>
      <c r="F964" s="15">
        <f t="shared" si="4"/>
        <v>0</v>
      </c>
      <c r="G964" s="15">
        <f t="shared" si="5"/>
        <v>0</v>
      </c>
      <c r="H964" s="18" t="str">
        <f t="shared" si="6"/>
        <v/>
      </c>
      <c r="I964" s="18" t="str">
        <f t="shared" si="7"/>
        <v/>
      </c>
      <c r="J964" s="18" t="str">
        <f t="shared" si="8"/>
        <v>-</v>
      </c>
      <c r="K964" s="27" t="str">
        <f t="shared" ref="K964:L964" si="974">IF(A964="","",WEEKDAY(B964,2))</f>
        <v/>
      </c>
      <c r="L964" s="27" t="str">
        <f t="shared" si="974"/>
        <v/>
      </c>
      <c r="M964" s="20">
        <f t="shared" si="10"/>
        <v>0</v>
      </c>
      <c r="N964" s="20">
        <f t="shared" si="14"/>
        <v>0</v>
      </c>
      <c r="O964" s="21" t="str">
        <f>IF(A964="","",IF(G964&gt;=asetukset!$B$3,G964-asetukset!$B$3,IF(AND(G964-E964&lt;=asetukset!$B$4,E964&gt;=asetukset!$B$3),1-E964,IF(AND(G964-E964&lt;=asetukset!$B$4,E964&lt;=asetukset!$B$3),asetukset!$B$6,0))))</f>
        <v/>
      </c>
      <c r="P964" s="20">
        <f>IF(F964&gt;D964,G964-asetukset!$B$5,IF(AND(D964=F964,E964&lt;=asetukset!$B$6),G964-E964,0))</f>
        <v>0</v>
      </c>
      <c r="Q964" s="19" t="str">
        <f>IF(and(K964=6,E964&gt;asetukset!$B$7),"", IF(and(K964&lt;&gt;6,L964=6,G964&lt;asetukset!$B$7),G964,IF(K964=6,asetukset!$B$7-E964,IF(K964=6,asetukset!$B$7-E964,IF(K964=6,asetukset!$B$7-E964,"")))))</f>
        <v/>
      </c>
      <c r="R964" s="19" t="str">
        <f t="shared" si="11"/>
        <v/>
      </c>
      <c r="S964" s="19" t="str">
        <f t="shared" si="12"/>
        <v/>
      </c>
      <c r="T964" s="21" t="str">
        <f>IF(A964="","",IF(SUMIFS($M$2:M964,$I$2:I964,I964,$A$2:A964,A964)&lt;=asetukset!$B$2,"",SUMIFS($M$2:M964,$I$2:I964,I964,$A$2:A964,A964)-asetukset!$B$2))</f>
        <v/>
      </c>
    </row>
    <row r="965">
      <c r="A965" s="32"/>
      <c r="B965" s="26"/>
      <c r="C965" s="26"/>
      <c r="D965" s="15">
        <f t="shared" si="2"/>
        <v>0</v>
      </c>
      <c r="E965" s="15">
        <f t="shared" si="3"/>
        <v>0</v>
      </c>
      <c r="F965" s="15">
        <f t="shared" si="4"/>
        <v>0</v>
      </c>
      <c r="G965" s="15">
        <f t="shared" si="5"/>
        <v>0</v>
      </c>
      <c r="H965" s="18" t="str">
        <f t="shared" si="6"/>
        <v/>
      </c>
      <c r="I965" s="18" t="str">
        <f t="shared" si="7"/>
        <v/>
      </c>
      <c r="J965" s="18" t="str">
        <f t="shared" si="8"/>
        <v>-</v>
      </c>
      <c r="K965" s="27" t="str">
        <f t="shared" ref="K965:L965" si="975">IF(A965="","",WEEKDAY(B965,2))</f>
        <v/>
      </c>
      <c r="L965" s="27" t="str">
        <f t="shared" si="975"/>
        <v/>
      </c>
      <c r="M965" s="20">
        <f t="shared" si="10"/>
        <v>0</v>
      </c>
      <c r="N965" s="20">
        <f t="shared" si="14"/>
        <v>0</v>
      </c>
      <c r="O965" s="21" t="str">
        <f>IF(A965="","",IF(G965&gt;=asetukset!$B$3,G965-asetukset!$B$3,IF(AND(G965-E965&lt;=asetukset!$B$4,E965&gt;=asetukset!$B$3),1-E965,IF(AND(G965-E965&lt;=asetukset!$B$4,E965&lt;=asetukset!$B$3),asetukset!$B$6,0))))</f>
        <v/>
      </c>
      <c r="P965" s="20">
        <f>IF(F965&gt;D965,G965-asetukset!$B$5,IF(AND(D965=F965,E965&lt;=asetukset!$B$6),G965-E965,0))</f>
        <v>0</v>
      </c>
      <c r="Q965" s="19" t="str">
        <f>IF(and(K965=6,E965&gt;asetukset!$B$7),"", IF(and(K965&lt;&gt;6,L965=6,G965&lt;asetukset!$B$7),G965,IF(K965=6,asetukset!$B$7-E965,IF(K965=6,asetukset!$B$7-E965,IF(K965=6,asetukset!$B$7-E965,"")))))</f>
        <v/>
      </c>
      <c r="R965" s="19" t="str">
        <f t="shared" si="11"/>
        <v/>
      </c>
      <c r="S965" s="19" t="str">
        <f t="shared" si="12"/>
        <v/>
      </c>
      <c r="T965" s="21" t="str">
        <f>IF(A965="","",IF(SUMIFS($M$2:M965,$I$2:I965,I965,$A$2:A965,A965)&lt;=asetukset!$B$2,"",SUMIFS($M$2:M965,$I$2:I965,I965,$A$2:A965,A965)-asetukset!$B$2))</f>
        <v/>
      </c>
    </row>
    <row r="966">
      <c r="A966" s="32"/>
      <c r="B966" s="26"/>
      <c r="C966" s="26"/>
      <c r="D966" s="15">
        <f t="shared" si="2"/>
        <v>0</v>
      </c>
      <c r="E966" s="15">
        <f t="shared" si="3"/>
        <v>0</v>
      </c>
      <c r="F966" s="15">
        <f t="shared" si="4"/>
        <v>0</v>
      </c>
      <c r="G966" s="15">
        <f t="shared" si="5"/>
        <v>0</v>
      </c>
      <c r="H966" s="18" t="str">
        <f t="shared" si="6"/>
        <v/>
      </c>
      <c r="I966" s="18" t="str">
        <f t="shared" si="7"/>
        <v/>
      </c>
      <c r="J966" s="18" t="str">
        <f t="shared" si="8"/>
        <v>-</v>
      </c>
      <c r="K966" s="27" t="str">
        <f t="shared" ref="K966:L966" si="976">IF(A966="","",WEEKDAY(B966,2))</f>
        <v/>
      </c>
      <c r="L966" s="27" t="str">
        <f t="shared" si="976"/>
        <v/>
      </c>
      <c r="M966" s="20">
        <f t="shared" si="10"/>
        <v>0</v>
      </c>
      <c r="N966" s="20">
        <f t="shared" si="14"/>
        <v>0</v>
      </c>
      <c r="O966" s="21" t="str">
        <f>IF(A966="","",IF(G966&gt;=asetukset!$B$3,G966-asetukset!$B$3,IF(AND(G966-E966&lt;=asetukset!$B$4,E966&gt;=asetukset!$B$3),1-E966,IF(AND(G966-E966&lt;=asetukset!$B$4,E966&lt;=asetukset!$B$3),asetukset!$B$6,0))))</f>
        <v/>
      </c>
      <c r="P966" s="20">
        <f>IF(F966&gt;D966,G966-asetukset!$B$5,IF(AND(D966=F966,E966&lt;=asetukset!$B$6),G966-E966,0))</f>
        <v>0</v>
      </c>
      <c r="Q966" s="19" t="str">
        <f>IF(and(K966=6,E966&gt;asetukset!$B$7),"", IF(and(K966&lt;&gt;6,L966=6,G966&lt;asetukset!$B$7),G966,IF(K966=6,asetukset!$B$7-E966,IF(K966=6,asetukset!$B$7-E966,IF(K966=6,asetukset!$B$7-E966,"")))))</f>
        <v/>
      </c>
      <c r="R966" s="19" t="str">
        <f t="shared" si="11"/>
        <v/>
      </c>
      <c r="S966" s="19" t="str">
        <f t="shared" si="12"/>
        <v/>
      </c>
      <c r="T966" s="21" t="str">
        <f>IF(A966="","",IF(SUMIFS($M$2:M966,$I$2:I966,I966,$A$2:A966,A966)&lt;=asetukset!$B$2,"",SUMIFS($M$2:M966,$I$2:I966,I966,$A$2:A966,A966)-asetukset!$B$2))</f>
        <v/>
      </c>
    </row>
    <row r="967">
      <c r="A967" s="32"/>
      <c r="B967" s="26"/>
      <c r="C967" s="26"/>
      <c r="D967" s="15">
        <f t="shared" si="2"/>
        <v>0</v>
      </c>
      <c r="E967" s="15">
        <f t="shared" si="3"/>
        <v>0</v>
      </c>
      <c r="F967" s="15">
        <f t="shared" si="4"/>
        <v>0</v>
      </c>
      <c r="G967" s="15">
        <f t="shared" si="5"/>
        <v>0</v>
      </c>
      <c r="H967" s="18" t="str">
        <f t="shared" si="6"/>
        <v/>
      </c>
      <c r="I967" s="18" t="str">
        <f t="shared" si="7"/>
        <v/>
      </c>
      <c r="J967" s="18" t="str">
        <f t="shared" si="8"/>
        <v>-</v>
      </c>
      <c r="K967" s="27" t="str">
        <f t="shared" ref="K967:L967" si="977">IF(A967="","",WEEKDAY(B967,2))</f>
        <v/>
      </c>
      <c r="L967" s="27" t="str">
        <f t="shared" si="977"/>
        <v/>
      </c>
      <c r="M967" s="20">
        <f t="shared" si="10"/>
        <v>0</v>
      </c>
      <c r="N967" s="20">
        <f t="shared" si="14"/>
        <v>0</v>
      </c>
      <c r="O967" s="21" t="str">
        <f>IF(A967="","",IF(G967&gt;=asetukset!$B$3,G967-asetukset!$B$3,IF(AND(G967-E967&lt;=asetukset!$B$4,E967&gt;=asetukset!$B$3),1-E967,IF(AND(G967-E967&lt;=asetukset!$B$4,E967&lt;=asetukset!$B$3),asetukset!$B$6,0))))</f>
        <v/>
      </c>
      <c r="P967" s="20">
        <f>IF(F967&gt;D967,G967-asetukset!$B$5,IF(AND(D967=F967,E967&lt;=asetukset!$B$6),G967-E967,0))</f>
        <v>0</v>
      </c>
      <c r="Q967" s="19" t="str">
        <f>IF(and(K967=6,E967&gt;asetukset!$B$7),"", IF(and(K967&lt;&gt;6,L967=6,G967&lt;asetukset!$B$7),G967,IF(K967=6,asetukset!$B$7-E967,IF(K967=6,asetukset!$B$7-E967,IF(K967=6,asetukset!$B$7-E967,"")))))</f>
        <v/>
      </c>
      <c r="R967" s="19" t="str">
        <f t="shared" si="11"/>
        <v/>
      </c>
      <c r="S967" s="19" t="str">
        <f t="shared" si="12"/>
        <v/>
      </c>
      <c r="T967" s="21" t="str">
        <f>IF(A967="","",IF(SUMIFS($M$2:M967,$I$2:I967,I967,$A$2:A967,A967)&lt;=asetukset!$B$2,"",SUMIFS($M$2:M967,$I$2:I967,I967,$A$2:A967,A967)-asetukset!$B$2))</f>
        <v/>
      </c>
    </row>
    <row r="968">
      <c r="A968" s="32"/>
      <c r="B968" s="26"/>
      <c r="C968" s="26"/>
      <c r="D968" s="15">
        <f t="shared" si="2"/>
        <v>0</v>
      </c>
      <c r="E968" s="15">
        <f t="shared" si="3"/>
        <v>0</v>
      </c>
      <c r="F968" s="15">
        <f t="shared" si="4"/>
        <v>0</v>
      </c>
      <c r="G968" s="15">
        <f t="shared" si="5"/>
        <v>0</v>
      </c>
      <c r="H968" s="18" t="str">
        <f t="shared" si="6"/>
        <v/>
      </c>
      <c r="I968" s="18" t="str">
        <f t="shared" si="7"/>
        <v/>
      </c>
      <c r="J968" s="18" t="str">
        <f t="shared" si="8"/>
        <v>-</v>
      </c>
      <c r="K968" s="27" t="str">
        <f t="shared" ref="K968:L968" si="978">IF(A968="","",WEEKDAY(B968,2))</f>
        <v/>
      </c>
      <c r="L968" s="27" t="str">
        <f t="shared" si="978"/>
        <v/>
      </c>
      <c r="M968" s="20">
        <f t="shared" si="10"/>
        <v>0</v>
      </c>
      <c r="N968" s="20">
        <f t="shared" si="14"/>
        <v>0</v>
      </c>
      <c r="O968" s="21" t="str">
        <f>IF(A968="","",IF(G968&gt;=asetukset!$B$3,G968-asetukset!$B$3,IF(AND(G968-E968&lt;=asetukset!$B$4,E968&gt;=asetukset!$B$3),1-E968,IF(AND(G968-E968&lt;=asetukset!$B$4,E968&lt;=asetukset!$B$3),asetukset!$B$6,0))))</f>
        <v/>
      </c>
      <c r="P968" s="20">
        <f>IF(F968&gt;D968,G968-asetukset!$B$5,IF(AND(D968=F968,E968&lt;=asetukset!$B$6),G968-E968,0))</f>
        <v>0</v>
      </c>
      <c r="Q968" s="19" t="str">
        <f>IF(and(K968=6,E968&gt;asetukset!$B$7),"", IF(and(K968&lt;&gt;6,L968=6,G968&lt;asetukset!$B$7),G968,IF(K968=6,asetukset!$B$7-E968,IF(K968=6,asetukset!$B$7-E968,IF(K968=6,asetukset!$B$7-E968,"")))))</f>
        <v/>
      </c>
      <c r="R968" s="19" t="str">
        <f t="shared" si="11"/>
        <v/>
      </c>
      <c r="S968" s="19" t="str">
        <f t="shared" si="12"/>
        <v/>
      </c>
      <c r="T968" s="21" t="str">
        <f>IF(A968="","",IF(SUMIFS($M$2:M968,$I$2:I968,I968,$A$2:A968,A968)&lt;=asetukset!$B$2,"",SUMIFS($M$2:M968,$I$2:I968,I968,$A$2:A968,A968)-asetukset!$B$2))</f>
        <v/>
      </c>
    </row>
    <row r="969">
      <c r="A969" s="32"/>
      <c r="B969" s="26"/>
      <c r="C969" s="26"/>
      <c r="D969" s="15">
        <f t="shared" si="2"/>
        <v>0</v>
      </c>
      <c r="E969" s="15">
        <f t="shared" si="3"/>
        <v>0</v>
      </c>
      <c r="F969" s="15">
        <f t="shared" si="4"/>
        <v>0</v>
      </c>
      <c r="G969" s="15">
        <f t="shared" si="5"/>
        <v>0</v>
      </c>
      <c r="H969" s="18" t="str">
        <f t="shared" si="6"/>
        <v/>
      </c>
      <c r="I969" s="18" t="str">
        <f t="shared" si="7"/>
        <v/>
      </c>
      <c r="J969" s="18" t="str">
        <f t="shared" si="8"/>
        <v>-</v>
      </c>
      <c r="K969" s="27" t="str">
        <f t="shared" ref="K969:L969" si="979">IF(A969="","",WEEKDAY(B969,2))</f>
        <v/>
      </c>
      <c r="L969" s="27" t="str">
        <f t="shared" si="979"/>
        <v/>
      </c>
      <c r="M969" s="20">
        <f t="shared" si="10"/>
        <v>0</v>
      </c>
      <c r="N969" s="20">
        <f t="shared" si="14"/>
        <v>0</v>
      </c>
      <c r="O969" s="21" t="str">
        <f>IF(A969="","",IF(G969&gt;=asetukset!$B$3,G969-asetukset!$B$3,IF(AND(G969-E969&lt;=asetukset!$B$4,E969&gt;=asetukset!$B$3),1-E969,IF(AND(G969-E969&lt;=asetukset!$B$4,E969&lt;=asetukset!$B$3),asetukset!$B$6,0))))</f>
        <v/>
      </c>
      <c r="P969" s="20">
        <f>IF(F969&gt;D969,G969-asetukset!$B$5,IF(AND(D969=F969,E969&lt;=asetukset!$B$6),G969-E969,0))</f>
        <v>0</v>
      </c>
      <c r="Q969" s="19" t="str">
        <f>IF(and(K969=6,E969&gt;asetukset!$B$7),"", IF(and(K969&lt;&gt;6,L969=6,G969&lt;asetukset!$B$7),G969,IF(K969=6,asetukset!$B$7-E969,IF(K969=6,asetukset!$B$7-E969,IF(K969=6,asetukset!$B$7-E969,"")))))</f>
        <v/>
      </c>
      <c r="R969" s="19" t="str">
        <f t="shared" si="11"/>
        <v/>
      </c>
      <c r="S969" s="19" t="str">
        <f t="shared" si="12"/>
        <v/>
      </c>
      <c r="T969" s="21" t="str">
        <f>IF(A969="","",IF(SUMIFS($M$2:M969,$I$2:I969,I969,$A$2:A969,A969)&lt;=asetukset!$B$2,"",SUMIFS($M$2:M969,$I$2:I969,I969,$A$2:A969,A969)-asetukset!$B$2))</f>
        <v/>
      </c>
    </row>
    <row r="970">
      <c r="A970" s="32"/>
      <c r="B970" s="26"/>
      <c r="C970" s="26"/>
      <c r="D970" s="15">
        <f t="shared" si="2"/>
        <v>0</v>
      </c>
      <c r="E970" s="15">
        <f t="shared" si="3"/>
        <v>0</v>
      </c>
      <c r="F970" s="15">
        <f t="shared" si="4"/>
        <v>0</v>
      </c>
      <c r="G970" s="15">
        <f t="shared" si="5"/>
        <v>0</v>
      </c>
      <c r="H970" s="18" t="str">
        <f t="shared" si="6"/>
        <v/>
      </c>
      <c r="I970" s="18" t="str">
        <f t="shared" si="7"/>
        <v/>
      </c>
      <c r="J970" s="18" t="str">
        <f t="shared" si="8"/>
        <v>-</v>
      </c>
      <c r="K970" s="27" t="str">
        <f t="shared" ref="K970:L970" si="980">IF(A970="","",WEEKDAY(B970,2))</f>
        <v/>
      </c>
      <c r="L970" s="27" t="str">
        <f t="shared" si="980"/>
        <v/>
      </c>
      <c r="M970" s="20">
        <f t="shared" si="10"/>
        <v>0</v>
      </c>
      <c r="N970" s="20">
        <f t="shared" si="14"/>
        <v>0</v>
      </c>
      <c r="O970" s="21" t="str">
        <f>IF(A970="","",IF(G970&gt;=asetukset!$B$3,G970-asetukset!$B$3,IF(AND(G970-E970&lt;=asetukset!$B$4,E970&gt;=asetukset!$B$3),1-E970,IF(AND(G970-E970&lt;=asetukset!$B$4,E970&lt;=asetukset!$B$3),asetukset!$B$6,0))))</f>
        <v/>
      </c>
      <c r="P970" s="20">
        <f>IF(F970&gt;D970,G970-asetukset!$B$5,IF(AND(D970=F970,E970&lt;=asetukset!$B$6),G970-E970,0))</f>
        <v>0</v>
      </c>
      <c r="Q970" s="19" t="str">
        <f>IF(and(K970=6,E970&gt;asetukset!$B$7),"", IF(and(K970&lt;&gt;6,L970=6,G970&lt;asetukset!$B$7),G970,IF(K970=6,asetukset!$B$7-E970,IF(K970=6,asetukset!$B$7-E970,IF(K970=6,asetukset!$B$7-E970,"")))))</f>
        <v/>
      </c>
      <c r="R970" s="19" t="str">
        <f t="shared" si="11"/>
        <v/>
      </c>
      <c r="S970" s="19" t="str">
        <f t="shared" si="12"/>
        <v/>
      </c>
      <c r="T970" s="21" t="str">
        <f>IF(A970="","",IF(SUMIFS($M$2:M970,$I$2:I970,I970,$A$2:A970,A970)&lt;=asetukset!$B$2,"",SUMIFS($M$2:M970,$I$2:I970,I970,$A$2:A970,A970)-asetukset!$B$2))</f>
        <v/>
      </c>
    </row>
    <row r="971">
      <c r="A971" s="32"/>
      <c r="B971" s="26"/>
      <c r="C971" s="26"/>
      <c r="D971" s="15">
        <f t="shared" si="2"/>
        <v>0</v>
      </c>
      <c r="E971" s="15">
        <f t="shared" si="3"/>
        <v>0</v>
      </c>
      <c r="F971" s="15">
        <f t="shared" si="4"/>
        <v>0</v>
      </c>
      <c r="G971" s="15">
        <f t="shared" si="5"/>
        <v>0</v>
      </c>
      <c r="H971" s="18" t="str">
        <f t="shared" si="6"/>
        <v/>
      </c>
      <c r="I971" s="18" t="str">
        <f t="shared" si="7"/>
        <v/>
      </c>
      <c r="J971" s="18" t="str">
        <f t="shared" si="8"/>
        <v>-</v>
      </c>
      <c r="K971" s="27" t="str">
        <f t="shared" ref="K971:L971" si="981">IF(A971="","",WEEKDAY(B971,2))</f>
        <v/>
      </c>
      <c r="L971" s="27" t="str">
        <f t="shared" si="981"/>
        <v/>
      </c>
      <c r="M971" s="20">
        <f t="shared" si="10"/>
        <v>0</v>
      </c>
      <c r="N971" s="20">
        <f t="shared" si="14"/>
        <v>0</v>
      </c>
      <c r="O971" s="21" t="str">
        <f>IF(A971="","",IF(G971&gt;=asetukset!$B$3,G971-asetukset!$B$3,IF(AND(G971-E971&lt;=asetukset!$B$4,E971&gt;=asetukset!$B$3),1-E971,IF(AND(G971-E971&lt;=asetukset!$B$4,E971&lt;=asetukset!$B$3),asetukset!$B$6,0))))</f>
        <v/>
      </c>
      <c r="P971" s="20">
        <f>IF(F971&gt;D971,G971-asetukset!$B$5,IF(AND(D971=F971,E971&lt;=asetukset!$B$6),G971-E971,0))</f>
        <v>0</v>
      </c>
      <c r="Q971" s="19" t="str">
        <f>IF(and(K971=6,E971&gt;asetukset!$B$7),"", IF(and(K971&lt;&gt;6,L971=6,G971&lt;asetukset!$B$7),G971,IF(K971=6,asetukset!$B$7-E971,IF(K971=6,asetukset!$B$7-E971,IF(K971=6,asetukset!$B$7-E971,"")))))</f>
        <v/>
      </c>
      <c r="R971" s="19" t="str">
        <f t="shared" si="11"/>
        <v/>
      </c>
      <c r="S971" s="19" t="str">
        <f t="shared" si="12"/>
        <v/>
      </c>
      <c r="T971" s="21" t="str">
        <f>IF(A971="","",IF(SUMIFS($M$2:M971,$I$2:I971,I971,$A$2:A971,A971)&lt;=asetukset!$B$2,"",SUMIFS($M$2:M971,$I$2:I971,I971,$A$2:A971,A971)-asetukset!$B$2))</f>
        <v/>
      </c>
    </row>
    <row r="972">
      <c r="A972" s="32"/>
      <c r="B972" s="26"/>
      <c r="C972" s="26"/>
      <c r="D972" s="15">
        <f t="shared" si="2"/>
        <v>0</v>
      </c>
      <c r="E972" s="15">
        <f t="shared" si="3"/>
        <v>0</v>
      </c>
      <c r="F972" s="15">
        <f t="shared" si="4"/>
        <v>0</v>
      </c>
      <c r="G972" s="15">
        <f t="shared" si="5"/>
        <v>0</v>
      </c>
      <c r="H972" s="18" t="str">
        <f t="shared" si="6"/>
        <v/>
      </c>
      <c r="I972" s="18" t="str">
        <f t="shared" si="7"/>
        <v/>
      </c>
      <c r="J972" s="18" t="str">
        <f t="shared" si="8"/>
        <v>-</v>
      </c>
      <c r="K972" s="27" t="str">
        <f t="shared" ref="K972:L972" si="982">IF(A972="","",WEEKDAY(B972,2))</f>
        <v/>
      </c>
      <c r="L972" s="27" t="str">
        <f t="shared" si="982"/>
        <v/>
      </c>
      <c r="M972" s="20">
        <f t="shared" si="10"/>
        <v>0</v>
      </c>
      <c r="N972" s="20">
        <f t="shared" si="14"/>
        <v>0</v>
      </c>
      <c r="O972" s="21" t="str">
        <f>IF(A972="","",IF(G972&gt;=asetukset!$B$3,G972-asetukset!$B$3,IF(AND(G972-E972&lt;=asetukset!$B$4,E972&gt;=asetukset!$B$3),1-E972,IF(AND(G972-E972&lt;=asetukset!$B$4,E972&lt;=asetukset!$B$3),asetukset!$B$6,0))))</f>
        <v/>
      </c>
      <c r="P972" s="20">
        <f>IF(F972&gt;D972,G972-asetukset!$B$5,IF(AND(D972=F972,E972&lt;=asetukset!$B$6),G972-E972,0))</f>
        <v>0</v>
      </c>
      <c r="Q972" s="19" t="str">
        <f>IF(and(K972=6,E972&gt;asetukset!$B$7),"", IF(and(K972&lt;&gt;6,L972=6,G972&lt;asetukset!$B$7),G972,IF(K972=6,asetukset!$B$7-E972,IF(K972=6,asetukset!$B$7-E972,IF(K972=6,asetukset!$B$7-E972,"")))))</f>
        <v/>
      </c>
      <c r="R972" s="19" t="str">
        <f t="shared" si="11"/>
        <v/>
      </c>
      <c r="S972" s="19" t="str">
        <f t="shared" si="12"/>
        <v/>
      </c>
      <c r="T972" s="21" t="str">
        <f>IF(A972="","",IF(SUMIFS($M$2:M972,$I$2:I972,I972,$A$2:A972,A972)&lt;=asetukset!$B$2,"",SUMIFS($M$2:M972,$I$2:I972,I972,$A$2:A972,A972)-asetukset!$B$2))</f>
        <v/>
      </c>
    </row>
    <row r="973">
      <c r="A973" s="32"/>
      <c r="B973" s="26"/>
      <c r="C973" s="26"/>
      <c r="D973" s="15">
        <f t="shared" si="2"/>
        <v>0</v>
      </c>
      <c r="E973" s="15">
        <f t="shared" si="3"/>
        <v>0</v>
      </c>
      <c r="F973" s="15">
        <f t="shared" si="4"/>
        <v>0</v>
      </c>
      <c r="G973" s="15">
        <f t="shared" si="5"/>
        <v>0</v>
      </c>
      <c r="H973" s="18" t="str">
        <f t="shared" si="6"/>
        <v/>
      </c>
      <c r="I973" s="18" t="str">
        <f t="shared" si="7"/>
        <v/>
      </c>
      <c r="J973" s="18" t="str">
        <f t="shared" si="8"/>
        <v>-</v>
      </c>
      <c r="K973" s="27" t="str">
        <f t="shared" ref="K973:L973" si="983">IF(A973="","",WEEKDAY(B973,2))</f>
        <v/>
      </c>
      <c r="L973" s="27" t="str">
        <f t="shared" si="983"/>
        <v/>
      </c>
      <c r="M973" s="20">
        <f t="shared" si="10"/>
        <v>0</v>
      </c>
      <c r="N973" s="20">
        <f t="shared" si="14"/>
        <v>0</v>
      </c>
      <c r="O973" s="21" t="str">
        <f>IF(A973="","",IF(G973&gt;=asetukset!$B$3,G973-asetukset!$B$3,IF(AND(G973-E973&lt;=asetukset!$B$4,E973&gt;=asetukset!$B$3),1-E973,IF(AND(G973-E973&lt;=asetukset!$B$4,E973&lt;=asetukset!$B$3),asetukset!$B$6,0))))</f>
        <v/>
      </c>
      <c r="P973" s="20">
        <f>IF(F973&gt;D973,G973-asetukset!$B$5,IF(AND(D973=F973,E973&lt;=asetukset!$B$6),G973-E973,0))</f>
        <v>0</v>
      </c>
      <c r="Q973" s="19" t="str">
        <f>IF(and(K973=6,E973&gt;asetukset!$B$7),"", IF(and(K973&lt;&gt;6,L973=6,G973&lt;asetukset!$B$7),G973,IF(K973=6,asetukset!$B$7-E973,IF(K973=6,asetukset!$B$7-E973,IF(K973=6,asetukset!$B$7-E973,"")))))</f>
        <v/>
      </c>
      <c r="R973" s="19" t="str">
        <f t="shared" si="11"/>
        <v/>
      </c>
      <c r="S973" s="19" t="str">
        <f t="shared" si="12"/>
        <v/>
      </c>
      <c r="T973" s="21" t="str">
        <f>IF(A973="","",IF(SUMIFS($M$2:M973,$I$2:I973,I973,$A$2:A973,A973)&lt;=asetukset!$B$2,"",SUMIFS($M$2:M973,$I$2:I973,I973,$A$2:A973,A973)-asetukset!$B$2))</f>
        <v/>
      </c>
    </row>
    <row r="974">
      <c r="A974" s="32"/>
      <c r="B974" s="26"/>
      <c r="C974" s="26"/>
      <c r="D974" s="15">
        <f t="shared" si="2"/>
        <v>0</v>
      </c>
      <c r="E974" s="15">
        <f t="shared" si="3"/>
        <v>0</v>
      </c>
      <c r="F974" s="15">
        <f t="shared" si="4"/>
        <v>0</v>
      </c>
      <c r="G974" s="15">
        <f t="shared" si="5"/>
        <v>0</v>
      </c>
      <c r="H974" s="18" t="str">
        <f t="shared" si="6"/>
        <v/>
      </c>
      <c r="I974" s="18" t="str">
        <f t="shared" si="7"/>
        <v/>
      </c>
      <c r="J974" s="18" t="str">
        <f t="shared" si="8"/>
        <v>-</v>
      </c>
      <c r="K974" s="27" t="str">
        <f t="shared" ref="K974:L974" si="984">IF(A974="","",WEEKDAY(B974,2))</f>
        <v/>
      </c>
      <c r="L974" s="27" t="str">
        <f t="shared" si="984"/>
        <v/>
      </c>
      <c r="M974" s="20">
        <f t="shared" si="10"/>
        <v>0</v>
      </c>
      <c r="N974" s="20">
        <f t="shared" si="14"/>
        <v>0</v>
      </c>
      <c r="O974" s="21" t="str">
        <f>IF(A974="","",IF(G974&gt;=asetukset!$B$3,G974-asetukset!$B$3,IF(AND(G974-E974&lt;=asetukset!$B$4,E974&gt;=asetukset!$B$3),1-E974,IF(AND(G974-E974&lt;=asetukset!$B$4,E974&lt;=asetukset!$B$3),asetukset!$B$6,0))))</f>
        <v/>
      </c>
      <c r="P974" s="20">
        <f>IF(F974&gt;D974,G974-asetukset!$B$5,IF(AND(D974=F974,E974&lt;=asetukset!$B$6),G974-E974,0))</f>
        <v>0</v>
      </c>
      <c r="Q974" s="19" t="str">
        <f>IF(and(K974=6,E974&gt;asetukset!$B$7),"", IF(and(K974&lt;&gt;6,L974=6,G974&lt;asetukset!$B$7),G974,IF(K974=6,asetukset!$B$7-E974,IF(K974=6,asetukset!$B$7-E974,IF(K974=6,asetukset!$B$7-E974,"")))))</f>
        <v/>
      </c>
      <c r="R974" s="19" t="str">
        <f t="shared" si="11"/>
        <v/>
      </c>
      <c r="S974" s="19" t="str">
        <f t="shared" si="12"/>
        <v/>
      </c>
      <c r="T974" s="21" t="str">
        <f>IF(A974="","",IF(SUMIFS($M$2:M974,$I$2:I974,I974,$A$2:A974,A974)&lt;=asetukset!$B$2,"",SUMIFS($M$2:M974,$I$2:I974,I974,$A$2:A974,A974)-asetukset!$B$2))</f>
        <v/>
      </c>
    </row>
    <row r="975">
      <c r="A975" s="32"/>
      <c r="B975" s="26"/>
      <c r="C975" s="26"/>
      <c r="D975" s="15">
        <f t="shared" si="2"/>
        <v>0</v>
      </c>
      <c r="E975" s="15">
        <f t="shared" si="3"/>
        <v>0</v>
      </c>
      <c r="F975" s="15">
        <f t="shared" si="4"/>
        <v>0</v>
      </c>
      <c r="G975" s="15">
        <f t="shared" si="5"/>
        <v>0</v>
      </c>
      <c r="H975" s="18" t="str">
        <f t="shared" si="6"/>
        <v/>
      </c>
      <c r="I975" s="18" t="str">
        <f t="shared" si="7"/>
        <v/>
      </c>
      <c r="J975" s="18" t="str">
        <f t="shared" si="8"/>
        <v>-</v>
      </c>
      <c r="K975" s="27" t="str">
        <f t="shared" ref="K975:L975" si="985">IF(A975="","",WEEKDAY(B975,2))</f>
        <v/>
      </c>
      <c r="L975" s="27" t="str">
        <f t="shared" si="985"/>
        <v/>
      </c>
      <c r="M975" s="20">
        <f t="shared" si="10"/>
        <v>0</v>
      </c>
      <c r="N975" s="20">
        <f t="shared" si="14"/>
        <v>0</v>
      </c>
      <c r="O975" s="21" t="str">
        <f>IF(A975="","",IF(G975&gt;=asetukset!$B$3,G975-asetukset!$B$3,IF(AND(G975-E975&lt;=asetukset!$B$4,E975&gt;=asetukset!$B$3),1-E975,IF(AND(G975-E975&lt;=asetukset!$B$4,E975&lt;=asetukset!$B$3),asetukset!$B$6,0))))</f>
        <v/>
      </c>
      <c r="P975" s="20">
        <f>IF(F975&gt;D975,G975-asetukset!$B$5,IF(AND(D975=F975,E975&lt;=asetukset!$B$6),G975-E975,0))</f>
        <v>0</v>
      </c>
      <c r="Q975" s="19" t="str">
        <f>IF(and(K975=6,E975&gt;asetukset!$B$7),"", IF(and(K975&lt;&gt;6,L975=6,G975&lt;asetukset!$B$7),G975,IF(K975=6,asetukset!$B$7-E975,IF(K975=6,asetukset!$B$7-E975,IF(K975=6,asetukset!$B$7-E975,"")))))</f>
        <v/>
      </c>
      <c r="R975" s="19" t="str">
        <f t="shared" si="11"/>
        <v/>
      </c>
      <c r="S975" s="19" t="str">
        <f t="shared" si="12"/>
        <v/>
      </c>
      <c r="T975" s="21" t="str">
        <f>IF(A975="","",IF(SUMIFS($M$2:M975,$I$2:I975,I975,$A$2:A975,A975)&lt;=asetukset!$B$2,"",SUMIFS($M$2:M975,$I$2:I975,I975,$A$2:A975,A975)-asetukset!$B$2))</f>
        <v/>
      </c>
    </row>
    <row r="976">
      <c r="A976" s="32"/>
      <c r="B976" s="26"/>
      <c r="C976" s="26"/>
      <c r="D976" s="15">
        <f t="shared" si="2"/>
        <v>0</v>
      </c>
      <c r="E976" s="15">
        <f t="shared" si="3"/>
        <v>0</v>
      </c>
      <c r="F976" s="15">
        <f t="shared" si="4"/>
        <v>0</v>
      </c>
      <c r="G976" s="15">
        <f t="shared" si="5"/>
        <v>0</v>
      </c>
      <c r="H976" s="18" t="str">
        <f t="shared" si="6"/>
        <v/>
      </c>
      <c r="I976" s="18" t="str">
        <f t="shared" si="7"/>
        <v/>
      </c>
      <c r="J976" s="18" t="str">
        <f t="shared" si="8"/>
        <v>-</v>
      </c>
      <c r="K976" s="27" t="str">
        <f t="shared" ref="K976:L976" si="986">IF(A976="","",WEEKDAY(B976,2))</f>
        <v/>
      </c>
      <c r="L976" s="27" t="str">
        <f t="shared" si="986"/>
        <v/>
      </c>
      <c r="M976" s="20">
        <f t="shared" si="10"/>
        <v>0</v>
      </c>
      <c r="N976" s="20">
        <f t="shared" si="14"/>
        <v>0</v>
      </c>
      <c r="O976" s="21" t="str">
        <f>IF(A976="","",IF(G976&gt;=asetukset!$B$3,G976-asetukset!$B$3,IF(AND(G976-E976&lt;=asetukset!$B$4,E976&gt;=asetukset!$B$3),1-E976,IF(AND(G976-E976&lt;=asetukset!$B$4,E976&lt;=asetukset!$B$3),asetukset!$B$6,0))))</f>
        <v/>
      </c>
      <c r="P976" s="20">
        <f>IF(F976&gt;D976,G976-asetukset!$B$5,IF(AND(D976=F976,E976&lt;=asetukset!$B$6),G976-E976,0))</f>
        <v>0</v>
      </c>
      <c r="Q976" s="19" t="str">
        <f>IF(and(K976=6,E976&gt;asetukset!$B$7),"", IF(and(K976&lt;&gt;6,L976=6,G976&lt;asetukset!$B$7),G976,IF(K976=6,asetukset!$B$7-E976,IF(K976=6,asetukset!$B$7-E976,IF(K976=6,asetukset!$B$7-E976,"")))))</f>
        <v/>
      </c>
      <c r="R976" s="19" t="str">
        <f t="shared" si="11"/>
        <v/>
      </c>
      <c r="S976" s="19" t="str">
        <f t="shared" si="12"/>
        <v/>
      </c>
      <c r="T976" s="21" t="str">
        <f>IF(A976="","",IF(SUMIFS($M$2:M976,$I$2:I976,I976,$A$2:A976,A976)&lt;=asetukset!$B$2,"",SUMIFS($M$2:M976,$I$2:I976,I976,$A$2:A976,A976)-asetukset!$B$2))</f>
        <v/>
      </c>
    </row>
    <row r="977">
      <c r="A977" s="32"/>
      <c r="B977" s="26"/>
      <c r="C977" s="26"/>
      <c r="D977" s="15">
        <f t="shared" si="2"/>
        <v>0</v>
      </c>
      <c r="E977" s="15">
        <f t="shared" si="3"/>
        <v>0</v>
      </c>
      <c r="F977" s="15">
        <f t="shared" si="4"/>
        <v>0</v>
      </c>
      <c r="G977" s="15">
        <f t="shared" si="5"/>
        <v>0</v>
      </c>
      <c r="H977" s="18" t="str">
        <f t="shared" si="6"/>
        <v/>
      </c>
      <c r="I977" s="18" t="str">
        <f t="shared" si="7"/>
        <v/>
      </c>
      <c r="J977" s="18" t="str">
        <f t="shared" si="8"/>
        <v>-</v>
      </c>
      <c r="K977" s="27" t="str">
        <f t="shared" ref="K977:L977" si="987">IF(A977="","",WEEKDAY(B977,2))</f>
        <v/>
      </c>
      <c r="L977" s="27" t="str">
        <f t="shared" si="987"/>
        <v/>
      </c>
      <c r="M977" s="20">
        <f t="shared" si="10"/>
        <v>0</v>
      </c>
      <c r="N977" s="20">
        <f t="shared" si="14"/>
        <v>0</v>
      </c>
      <c r="O977" s="21" t="str">
        <f>IF(A977="","",IF(G977&gt;=asetukset!$B$3,G977-asetukset!$B$3,IF(AND(G977-E977&lt;=asetukset!$B$4,E977&gt;=asetukset!$B$3),1-E977,IF(AND(G977-E977&lt;=asetukset!$B$4,E977&lt;=asetukset!$B$3),asetukset!$B$6,0))))</f>
        <v/>
      </c>
      <c r="P977" s="20">
        <f>IF(F977&gt;D977,G977-asetukset!$B$5,IF(AND(D977=F977,E977&lt;=asetukset!$B$6),G977-E977,0))</f>
        <v>0</v>
      </c>
      <c r="Q977" s="19" t="str">
        <f>IF(and(K977=6,E977&gt;asetukset!$B$7),"", IF(and(K977&lt;&gt;6,L977=6,G977&lt;asetukset!$B$7),G977,IF(K977=6,asetukset!$B$7-E977,IF(K977=6,asetukset!$B$7-E977,IF(K977=6,asetukset!$B$7-E977,"")))))</f>
        <v/>
      </c>
      <c r="R977" s="19" t="str">
        <f t="shared" si="11"/>
        <v/>
      </c>
      <c r="S977" s="19" t="str">
        <f t="shared" si="12"/>
        <v/>
      </c>
      <c r="T977" s="21" t="str">
        <f>IF(A977="","",IF(SUMIFS($M$2:M977,$I$2:I977,I977,$A$2:A977,A977)&lt;=asetukset!$B$2,"",SUMIFS($M$2:M977,$I$2:I977,I977,$A$2:A977,A977)-asetukset!$B$2))</f>
        <v/>
      </c>
    </row>
    <row r="978">
      <c r="A978" s="32"/>
      <c r="B978" s="26"/>
      <c r="C978" s="26"/>
      <c r="D978" s="15">
        <f t="shared" si="2"/>
        <v>0</v>
      </c>
      <c r="E978" s="15">
        <f t="shared" si="3"/>
        <v>0</v>
      </c>
      <c r="F978" s="15">
        <f t="shared" si="4"/>
        <v>0</v>
      </c>
      <c r="G978" s="15">
        <f t="shared" si="5"/>
        <v>0</v>
      </c>
      <c r="H978" s="18" t="str">
        <f t="shared" si="6"/>
        <v/>
      </c>
      <c r="I978" s="18" t="str">
        <f t="shared" si="7"/>
        <v/>
      </c>
      <c r="J978" s="18" t="str">
        <f t="shared" si="8"/>
        <v>-</v>
      </c>
      <c r="K978" s="27" t="str">
        <f t="shared" ref="K978:L978" si="988">IF(A978="","",WEEKDAY(B978,2))</f>
        <v/>
      </c>
      <c r="L978" s="27" t="str">
        <f t="shared" si="988"/>
        <v/>
      </c>
      <c r="M978" s="20">
        <f t="shared" si="10"/>
        <v>0</v>
      </c>
      <c r="N978" s="20">
        <f t="shared" si="14"/>
        <v>0</v>
      </c>
      <c r="O978" s="21" t="str">
        <f>IF(A978="","",IF(G978&gt;=asetukset!$B$3,G978-asetukset!$B$3,IF(AND(G978-E978&lt;=asetukset!$B$4,E978&gt;=asetukset!$B$3),1-E978,IF(AND(G978-E978&lt;=asetukset!$B$4,E978&lt;=asetukset!$B$3),asetukset!$B$6,0))))</f>
        <v/>
      </c>
      <c r="P978" s="20">
        <f>IF(F978&gt;D978,G978-asetukset!$B$5,IF(AND(D978=F978,E978&lt;=asetukset!$B$6),G978-E978,0))</f>
        <v>0</v>
      </c>
      <c r="Q978" s="19" t="str">
        <f>IF(and(K978=6,E978&gt;asetukset!$B$7),"", IF(and(K978&lt;&gt;6,L978=6,G978&lt;asetukset!$B$7),G978,IF(K978=6,asetukset!$B$7-E978,IF(K978=6,asetukset!$B$7-E978,IF(K978=6,asetukset!$B$7-E978,"")))))</f>
        <v/>
      </c>
      <c r="R978" s="19" t="str">
        <f t="shared" si="11"/>
        <v/>
      </c>
      <c r="S978" s="19" t="str">
        <f t="shared" si="12"/>
        <v/>
      </c>
      <c r="T978" s="21" t="str">
        <f>IF(A978="","",IF(SUMIFS($M$2:M978,$I$2:I978,I978,$A$2:A978,A978)&lt;=asetukset!$B$2,"",SUMIFS($M$2:M978,$I$2:I978,I978,$A$2:A978,A978)-asetukset!$B$2))</f>
        <v/>
      </c>
    </row>
    <row r="979">
      <c r="A979" s="32"/>
      <c r="B979" s="26"/>
      <c r="C979" s="26"/>
      <c r="D979" s="15">
        <f t="shared" si="2"/>
        <v>0</v>
      </c>
      <c r="E979" s="15">
        <f t="shared" si="3"/>
        <v>0</v>
      </c>
      <c r="F979" s="15">
        <f t="shared" si="4"/>
        <v>0</v>
      </c>
      <c r="G979" s="15">
        <f t="shared" si="5"/>
        <v>0</v>
      </c>
      <c r="H979" s="18" t="str">
        <f t="shared" si="6"/>
        <v/>
      </c>
      <c r="I979" s="18" t="str">
        <f t="shared" si="7"/>
        <v/>
      </c>
      <c r="J979" s="18" t="str">
        <f t="shared" si="8"/>
        <v>-</v>
      </c>
      <c r="K979" s="27" t="str">
        <f t="shared" ref="K979:L979" si="989">IF(A979="","",WEEKDAY(B979,2))</f>
        <v/>
      </c>
      <c r="L979" s="27" t="str">
        <f t="shared" si="989"/>
        <v/>
      </c>
      <c r="M979" s="20">
        <f t="shared" si="10"/>
        <v>0</v>
      </c>
      <c r="N979" s="20">
        <f t="shared" si="14"/>
        <v>0</v>
      </c>
      <c r="O979" s="21" t="str">
        <f>IF(A979="","",IF(G979&gt;=asetukset!$B$3,G979-asetukset!$B$3,IF(AND(G979-E979&lt;=asetukset!$B$4,E979&gt;=asetukset!$B$3),1-E979,IF(AND(G979-E979&lt;=asetukset!$B$4,E979&lt;=asetukset!$B$3),asetukset!$B$6,0))))</f>
        <v/>
      </c>
      <c r="P979" s="20">
        <f>IF(F979&gt;D979,G979-asetukset!$B$5,IF(AND(D979=F979,E979&lt;=asetukset!$B$6),G979-E979,0))</f>
        <v>0</v>
      </c>
      <c r="Q979" s="19" t="str">
        <f>IF(and(K979=6,E979&gt;asetukset!$B$7),"", IF(and(K979&lt;&gt;6,L979=6,G979&lt;asetukset!$B$7),G979,IF(K979=6,asetukset!$B$7-E979,IF(K979=6,asetukset!$B$7-E979,IF(K979=6,asetukset!$B$7-E979,"")))))</f>
        <v/>
      </c>
      <c r="R979" s="19" t="str">
        <f t="shared" si="11"/>
        <v/>
      </c>
      <c r="S979" s="19" t="str">
        <f t="shared" si="12"/>
        <v/>
      </c>
      <c r="T979" s="21" t="str">
        <f>IF(A979="","",IF(SUMIFS($M$2:M979,$I$2:I979,I979,$A$2:A979,A979)&lt;=asetukset!$B$2,"",SUMIFS($M$2:M979,$I$2:I979,I979,$A$2:A979,A979)-asetukset!$B$2))</f>
        <v/>
      </c>
    </row>
    <row r="980">
      <c r="A980" s="32"/>
      <c r="B980" s="26"/>
      <c r="C980" s="26"/>
      <c r="D980" s="15">
        <f t="shared" si="2"/>
        <v>0</v>
      </c>
      <c r="E980" s="15">
        <f t="shared" si="3"/>
        <v>0</v>
      </c>
      <c r="F980" s="15">
        <f t="shared" si="4"/>
        <v>0</v>
      </c>
      <c r="G980" s="15">
        <f t="shared" si="5"/>
        <v>0</v>
      </c>
      <c r="H980" s="18" t="str">
        <f t="shared" si="6"/>
        <v/>
      </c>
      <c r="I980" s="18" t="str">
        <f t="shared" si="7"/>
        <v/>
      </c>
      <c r="J980" s="18" t="str">
        <f t="shared" si="8"/>
        <v>-</v>
      </c>
      <c r="K980" s="27" t="str">
        <f t="shared" ref="K980:L980" si="990">IF(A980="","",WEEKDAY(B980,2))</f>
        <v/>
      </c>
      <c r="L980" s="27" t="str">
        <f t="shared" si="990"/>
        <v/>
      </c>
      <c r="M980" s="20">
        <f t="shared" si="10"/>
        <v>0</v>
      </c>
      <c r="N980" s="20">
        <f t="shared" si="14"/>
        <v>0</v>
      </c>
      <c r="O980" s="21" t="str">
        <f>IF(A980="","",IF(G980&gt;=asetukset!$B$3,G980-asetukset!$B$3,IF(AND(G980-E980&lt;=asetukset!$B$4,E980&gt;=asetukset!$B$3),1-E980,IF(AND(G980-E980&lt;=asetukset!$B$4,E980&lt;=asetukset!$B$3),asetukset!$B$6,0))))</f>
        <v/>
      </c>
      <c r="P980" s="20">
        <f>IF(F980&gt;D980,G980-asetukset!$B$5,IF(AND(D980=F980,E980&lt;=asetukset!$B$6),G980-E980,0))</f>
        <v>0</v>
      </c>
      <c r="Q980" s="19" t="str">
        <f>IF(and(K980=6,E980&gt;asetukset!$B$7),"", IF(and(K980&lt;&gt;6,L980=6,G980&lt;asetukset!$B$7),G980,IF(K980=6,asetukset!$B$7-E980,IF(K980=6,asetukset!$B$7-E980,IF(K980=6,asetukset!$B$7-E980,"")))))</f>
        <v/>
      </c>
      <c r="R980" s="19" t="str">
        <f t="shared" si="11"/>
        <v/>
      </c>
      <c r="S980" s="19" t="str">
        <f t="shared" si="12"/>
        <v/>
      </c>
      <c r="T980" s="21" t="str">
        <f>IF(A980="","",IF(SUMIFS($M$2:M980,$I$2:I980,I980,$A$2:A980,A980)&lt;=asetukset!$B$2,"",SUMIFS($M$2:M980,$I$2:I980,I980,$A$2:A980,A980)-asetukset!$B$2))</f>
        <v/>
      </c>
    </row>
    <row r="981">
      <c r="A981" s="32"/>
      <c r="B981" s="26"/>
      <c r="C981" s="26"/>
      <c r="D981" s="15">
        <f t="shared" si="2"/>
        <v>0</v>
      </c>
      <c r="E981" s="15">
        <f t="shared" si="3"/>
        <v>0</v>
      </c>
      <c r="F981" s="15">
        <f t="shared" si="4"/>
        <v>0</v>
      </c>
      <c r="G981" s="15">
        <f t="shared" si="5"/>
        <v>0</v>
      </c>
      <c r="H981" s="18" t="str">
        <f t="shared" si="6"/>
        <v/>
      </c>
      <c r="I981" s="18" t="str">
        <f t="shared" si="7"/>
        <v/>
      </c>
      <c r="J981" s="18" t="str">
        <f t="shared" si="8"/>
        <v>-</v>
      </c>
      <c r="K981" s="27" t="str">
        <f t="shared" ref="K981:L981" si="991">IF(A981="","",WEEKDAY(B981,2))</f>
        <v/>
      </c>
      <c r="L981" s="27" t="str">
        <f t="shared" si="991"/>
        <v/>
      </c>
      <c r="M981" s="20">
        <f t="shared" si="10"/>
        <v>0</v>
      </c>
      <c r="N981" s="20">
        <f t="shared" si="14"/>
        <v>0</v>
      </c>
      <c r="O981" s="21" t="str">
        <f>IF(A981="","",IF(G981&gt;=asetukset!$B$3,G981-asetukset!$B$3,IF(AND(G981-E981&lt;=asetukset!$B$4,E981&gt;=asetukset!$B$3),1-E981,IF(AND(G981-E981&lt;=asetukset!$B$4,E981&lt;=asetukset!$B$3),asetukset!$B$6,0))))</f>
        <v/>
      </c>
      <c r="P981" s="20">
        <f>IF(F981&gt;D981,G981-asetukset!$B$5,IF(AND(D981=F981,E981&lt;=asetukset!$B$6),G981-E981,0))</f>
        <v>0</v>
      </c>
      <c r="Q981" s="19" t="str">
        <f>IF(and(K981=6,E981&gt;asetukset!$B$7),"", IF(and(K981&lt;&gt;6,L981=6,G981&lt;asetukset!$B$7),G981,IF(K981=6,asetukset!$B$7-E981,IF(K981=6,asetukset!$B$7-E981,IF(K981=6,asetukset!$B$7-E981,"")))))</f>
        <v/>
      </c>
      <c r="R981" s="19" t="str">
        <f t="shared" si="11"/>
        <v/>
      </c>
      <c r="S981" s="19" t="str">
        <f t="shared" si="12"/>
        <v/>
      </c>
      <c r="T981" s="21" t="str">
        <f>IF(A981="","",IF(SUMIFS($M$2:M981,$I$2:I981,I981,$A$2:A981,A981)&lt;=asetukset!$B$2,"",SUMIFS($M$2:M981,$I$2:I981,I981,$A$2:A981,A981)-asetukset!$B$2))</f>
        <v/>
      </c>
    </row>
    <row r="982">
      <c r="A982" s="32"/>
      <c r="B982" s="26"/>
      <c r="C982" s="26"/>
      <c r="D982" s="15">
        <f t="shared" si="2"/>
        <v>0</v>
      </c>
      <c r="E982" s="15">
        <f t="shared" si="3"/>
        <v>0</v>
      </c>
      <c r="F982" s="15">
        <f t="shared" si="4"/>
        <v>0</v>
      </c>
      <c r="G982" s="15">
        <f t="shared" si="5"/>
        <v>0</v>
      </c>
      <c r="H982" s="18" t="str">
        <f t="shared" si="6"/>
        <v/>
      </c>
      <c r="I982" s="18" t="str">
        <f t="shared" si="7"/>
        <v/>
      </c>
      <c r="J982" s="18" t="str">
        <f t="shared" si="8"/>
        <v>-</v>
      </c>
      <c r="K982" s="27" t="str">
        <f t="shared" ref="K982:L982" si="992">IF(A982="","",WEEKDAY(B982,2))</f>
        <v/>
      </c>
      <c r="L982" s="27" t="str">
        <f t="shared" si="992"/>
        <v/>
      </c>
      <c r="M982" s="20">
        <f t="shared" si="10"/>
        <v>0</v>
      </c>
      <c r="N982" s="20">
        <f t="shared" si="14"/>
        <v>0</v>
      </c>
      <c r="O982" s="21" t="str">
        <f>IF(A982="","",IF(G982&gt;=asetukset!$B$3,G982-asetukset!$B$3,IF(AND(G982-E982&lt;=asetukset!$B$4,E982&gt;=asetukset!$B$3),1-E982,IF(AND(G982-E982&lt;=asetukset!$B$4,E982&lt;=asetukset!$B$3),asetukset!$B$6,0))))</f>
        <v/>
      </c>
      <c r="P982" s="20">
        <f>IF(F982&gt;D982,G982-asetukset!$B$5,IF(AND(D982=F982,E982&lt;=asetukset!$B$6),G982-E982,0))</f>
        <v>0</v>
      </c>
      <c r="Q982" s="19" t="str">
        <f>IF(and(K982=6,E982&gt;asetukset!$B$7),"", IF(and(K982&lt;&gt;6,L982=6,G982&lt;asetukset!$B$7),G982,IF(K982=6,asetukset!$B$7-E982,IF(K982=6,asetukset!$B$7-E982,IF(K982=6,asetukset!$B$7-E982,"")))))</f>
        <v/>
      </c>
      <c r="R982" s="19" t="str">
        <f t="shared" si="11"/>
        <v/>
      </c>
      <c r="S982" s="19" t="str">
        <f t="shared" si="12"/>
        <v/>
      </c>
      <c r="T982" s="21" t="str">
        <f>IF(A982="","",IF(SUMIFS($M$2:M982,$I$2:I982,I982,$A$2:A982,A982)&lt;=asetukset!$B$2,"",SUMIFS($M$2:M982,$I$2:I982,I982,$A$2:A982,A982)-asetukset!$B$2))</f>
        <v/>
      </c>
    </row>
    <row r="983">
      <c r="A983" s="32"/>
      <c r="B983" s="26"/>
      <c r="C983" s="26"/>
      <c r="D983" s="15">
        <f t="shared" si="2"/>
        <v>0</v>
      </c>
      <c r="E983" s="15">
        <f t="shared" si="3"/>
        <v>0</v>
      </c>
      <c r="F983" s="15">
        <f t="shared" si="4"/>
        <v>0</v>
      </c>
      <c r="G983" s="15">
        <f t="shared" si="5"/>
        <v>0</v>
      </c>
      <c r="H983" s="18" t="str">
        <f t="shared" si="6"/>
        <v/>
      </c>
      <c r="I983" s="18" t="str">
        <f t="shared" si="7"/>
        <v/>
      </c>
      <c r="J983" s="18" t="str">
        <f t="shared" si="8"/>
        <v>-</v>
      </c>
      <c r="K983" s="27" t="str">
        <f t="shared" ref="K983:L983" si="993">IF(A983="","",WEEKDAY(B983,2))</f>
        <v/>
      </c>
      <c r="L983" s="27" t="str">
        <f t="shared" si="993"/>
        <v/>
      </c>
      <c r="M983" s="20">
        <f t="shared" si="10"/>
        <v>0</v>
      </c>
      <c r="N983" s="20">
        <f t="shared" si="14"/>
        <v>0</v>
      </c>
      <c r="O983" s="21" t="str">
        <f>IF(A983="","",IF(G983&gt;=asetukset!$B$3,G983-asetukset!$B$3,IF(AND(G983-E983&lt;=asetukset!$B$4,E983&gt;=asetukset!$B$3),1-E983,IF(AND(G983-E983&lt;=asetukset!$B$4,E983&lt;=asetukset!$B$3),asetukset!$B$6,0))))</f>
        <v/>
      </c>
      <c r="P983" s="20">
        <f>IF(F983&gt;D983,G983-asetukset!$B$5,IF(AND(D983=F983,E983&lt;=asetukset!$B$6),G983-E983,0))</f>
        <v>0</v>
      </c>
      <c r="Q983" s="19" t="str">
        <f>IF(and(K983=6,E983&gt;asetukset!$B$7),"", IF(and(K983&lt;&gt;6,L983=6,G983&lt;asetukset!$B$7),G983,IF(K983=6,asetukset!$B$7-E983,IF(K983=6,asetukset!$B$7-E983,IF(K983=6,asetukset!$B$7-E983,"")))))</f>
        <v/>
      </c>
      <c r="R983" s="19" t="str">
        <f t="shared" si="11"/>
        <v/>
      </c>
      <c r="S983" s="19" t="str">
        <f t="shared" si="12"/>
        <v/>
      </c>
      <c r="T983" s="21" t="str">
        <f>IF(A983="","",IF(SUMIFS($M$2:M983,$I$2:I983,I983,$A$2:A983,A983)&lt;=asetukset!$B$2,"",SUMIFS($M$2:M983,$I$2:I983,I983,$A$2:A983,A983)-asetukset!$B$2))</f>
        <v/>
      </c>
    </row>
    <row r="984">
      <c r="A984" s="32"/>
      <c r="B984" s="26"/>
      <c r="C984" s="26"/>
      <c r="D984" s="15">
        <f t="shared" si="2"/>
        <v>0</v>
      </c>
      <c r="E984" s="15">
        <f t="shared" si="3"/>
        <v>0</v>
      </c>
      <c r="F984" s="15">
        <f t="shared" si="4"/>
        <v>0</v>
      </c>
      <c r="G984" s="15">
        <f t="shared" si="5"/>
        <v>0</v>
      </c>
      <c r="H984" s="18" t="str">
        <f t="shared" si="6"/>
        <v/>
      </c>
      <c r="I984" s="18" t="str">
        <f t="shared" si="7"/>
        <v/>
      </c>
      <c r="J984" s="18" t="str">
        <f t="shared" si="8"/>
        <v>-</v>
      </c>
      <c r="K984" s="27" t="str">
        <f t="shared" ref="K984:L984" si="994">IF(A984="","",WEEKDAY(B984,2))</f>
        <v/>
      </c>
      <c r="L984" s="27" t="str">
        <f t="shared" si="994"/>
        <v/>
      </c>
      <c r="M984" s="20">
        <f t="shared" si="10"/>
        <v>0</v>
      </c>
      <c r="N984" s="20">
        <f t="shared" si="14"/>
        <v>0</v>
      </c>
      <c r="O984" s="21" t="str">
        <f>IF(A984="","",IF(G984&gt;=asetukset!$B$3,G984-asetukset!$B$3,IF(AND(G984-E984&lt;=asetukset!$B$4,E984&gt;=asetukset!$B$3),1-E984,IF(AND(G984-E984&lt;=asetukset!$B$4,E984&lt;=asetukset!$B$3),asetukset!$B$6,0))))</f>
        <v/>
      </c>
      <c r="P984" s="20">
        <f>IF(F984&gt;D984,G984-asetukset!$B$5,IF(AND(D984=F984,E984&lt;=asetukset!$B$6),G984-E984,0))</f>
        <v>0</v>
      </c>
      <c r="Q984" s="19" t="str">
        <f>IF(and(K984=6,E984&gt;asetukset!$B$7),"", IF(and(K984&lt;&gt;6,L984=6,G984&lt;asetukset!$B$7),G984,IF(K984=6,asetukset!$B$7-E984,IF(K984=6,asetukset!$B$7-E984,IF(K984=6,asetukset!$B$7-E984,"")))))</f>
        <v/>
      </c>
      <c r="R984" s="19" t="str">
        <f t="shared" si="11"/>
        <v/>
      </c>
      <c r="S984" s="19" t="str">
        <f t="shared" si="12"/>
        <v/>
      </c>
      <c r="T984" s="21" t="str">
        <f>IF(A984="","",IF(SUMIFS($M$2:M984,$I$2:I984,I984,$A$2:A984,A984)&lt;=asetukset!$B$2,"",SUMIFS($M$2:M984,$I$2:I984,I984,$A$2:A984,A984)-asetukset!$B$2))</f>
        <v/>
      </c>
    </row>
    <row r="985">
      <c r="A985" s="32"/>
      <c r="B985" s="26"/>
      <c r="C985" s="26"/>
      <c r="D985" s="15">
        <f t="shared" si="2"/>
        <v>0</v>
      </c>
      <c r="E985" s="15">
        <f t="shared" si="3"/>
        <v>0</v>
      </c>
      <c r="F985" s="15">
        <f t="shared" si="4"/>
        <v>0</v>
      </c>
      <c r="G985" s="15">
        <f t="shared" si="5"/>
        <v>0</v>
      </c>
      <c r="H985" s="18" t="str">
        <f t="shared" si="6"/>
        <v/>
      </c>
      <c r="I985" s="18" t="str">
        <f t="shared" si="7"/>
        <v/>
      </c>
      <c r="J985" s="18" t="str">
        <f t="shared" si="8"/>
        <v>-</v>
      </c>
      <c r="K985" s="27" t="str">
        <f t="shared" ref="K985:L985" si="995">IF(A985="","",WEEKDAY(B985,2))</f>
        <v/>
      </c>
      <c r="L985" s="27" t="str">
        <f t="shared" si="995"/>
        <v/>
      </c>
      <c r="M985" s="20">
        <f t="shared" si="10"/>
        <v>0</v>
      </c>
      <c r="N985" s="20">
        <f t="shared" si="14"/>
        <v>0</v>
      </c>
      <c r="O985" s="21" t="str">
        <f>IF(A985="","",IF(G985&gt;=asetukset!$B$3,G985-asetukset!$B$3,IF(AND(G985-E985&lt;=asetukset!$B$4,E985&gt;=asetukset!$B$3),1-E985,IF(AND(G985-E985&lt;=asetukset!$B$4,E985&lt;=asetukset!$B$3),asetukset!$B$6,0))))</f>
        <v/>
      </c>
      <c r="P985" s="20">
        <f>IF(F985&gt;D985,G985-asetukset!$B$5,IF(AND(D985=F985,E985&lt;=asetukset!$B$6),G985-E985,0))</f>
        <v>0</v>
      </c>
      <c r="Q985" s="19" t="str">
        <f>IF(and(K985=6,E985&gt;asetukset!$B$7),"", IF(and(K985&lt;&gt;6,L985=6,G985&lt;asetukset!$B$7),G985,IF(K985=6,asetukset!$B$7-E985,IF(K985=6,asetukset!$B$7-E985,IF(K985=6,asetukset!$B$7-E985,"")))))</f>
        <v/>
      </c>
      <c r="R985" s="19" t="str">
        <f t="shared" si="11"/>
        <v/>
      </c>
      <c r="S985" s="19" t="str">
        <f t="shared" si="12"/>
        <v/>
      </c>
      <c r="T985" s="21" t="str">
        <f>IF(A985="","",IF(SUMIFS($M$2:M985,$I$2:I985,I985,$A$2:A985,A985)&lt;=asetukset!$B$2,"",SUMIFS($M$2:M985,$I$2:I985,I985,$A$2:A985,A985)-asetukset!$B$2))</f>
        <v/>
      </c>
    </row>
    <row r="986">
      <c r="A986" s="32"/>
      <c r="B986" s="26"/>
      <c r="C986" s="26"/>
      <c r="D986" s="15">
        <f t="shared" si="2"/>
        <v>0</v>
      </c>
      <c r="E986" s="15">
        <f t="shared" si="3"/>
        <v>0</v>
      </c>
      <c r="F986" s="15">
        <f t="shared" si="4"/>
        <v>0</v>
      </c>
      <c r="G986" s="15">
        <f t="shared" si="5"/>
        <v>0</v>
      </c>
      <c r="H986" s="18" t="str">
        <f t="shared" si="6"/>
        <v/>
      </c>
      <c r="I986" s="18" t="str">
        <f t="shared" si="7"/>
        <v/>
      </c>
      <c r="J986" s="18" t="str">
        <f t="shared" si="8"/>
        <v>-</v>
      </c>
      <c r="K986" s="27" t="str">
        <f t="shared" ref="K986:L986" si="996">IF(A986="","",WEEKDAY(B986,2))</f>
        <v/>
      </c>
      <c r="L986" s="27" t="str">
        <f t="shared" si="996"/>
        <v/>
      </c>
      <c r="M986" s="20">
        <f t="shared" si="10"/>
        <v>0</v>
      </c>
      <c r="N986" s="20">
        <f t="shared" si="14"/>
        <v>0</v>
      </c>
      <c r="O986" s="21" t="str">
        <f>IF(A986="","",IF(G986&gt;=asetukset!$B$3,G986-asetukset!$B$3,IF(AND(G986-E986&lt;=asetukset!$B$4,E986&gt;=asetukset!$B$3),1-E986,IF(AND(G986-E986&lt;=asetukset!$B$4,E986&lt;=asetukset!$B$3),asetukset!$B$6,0))))</f>
        <v/>
      </c>
      <c r="P986" s="20">
        <f>IF(F986&gt;D986,G986-asetukset!$B$5,IF(AND(D986=F986,E986&lt;=asetukset!$B$6),G986-E986,0))</f>
        <v>0</v>
      </c>
      <c r="Q986" s="19" t="str">
        <f>IF(and(K986=6,E986&gt;asetukset!$B$7),"", IF(and(K986&lt;&gt;6,L986=6,G986&lt;asetukset!$B$7),G986,IF(K986=6,asetukset!$B$7-E986,IF(K986=6,asetukset!$B$7-E986,IF(K986=6,asetukset!$B$7-E986,"")))))</f>
        <v/>
      </c>
      <c r="R986" s="19" t="str">
        <f t="shared" si="11"/>
        <v/>
      </c>
      <c r="S986" s="19" t="str">
        <f t="shared" si="12"/>
        <v/>
      </c>
      <c r="T986" s="21" t="str">
        <f>IF(A986="","",IF(SUMIFS($M$2:M986,$I$2:I986,I986,$A$2:A986,A986)&lt;=asetukset!$B$2,"",SUMIFS($M$2:M986,$I$2:I986,I986,$A$2:A986,A986)-asetukset!$B$2))</f>
        <v/>
      </c>
    </row>
    <row r="987">
      <c r="A987" s="32"/>
      <c r="B987" s="26"/>
      <c r="C987" s="26"/>
      <c r="D987" s="15">
        <f t="shared" si="2"/>
        <v>0</v>
      </c>
      <c r="E987" s="15">
        <f t="shared" si="3"/>
        <v>0</v>
      </c>
      <c r="F987" s="15">
        <f t="shared" si="4"/>
        <v>0</v>
      </c>
      <c r="G987" s="15">
        <f t="shared" si="5"/>
        <v>0</v>
      </c>
      <c r="H987" s="18" t="str">
        <f t="shared" si="6"/>
        <v/>
      </c>
      <c r="I987" s="18" t="str">
        <f t="shared" si="7"/>
        <v/>
      </c>
      <c r="J987" s="18" t="str">
        <f t="shared" si="8"/>
        <v>-</v>
      </c>
      <c r="K987" s="27" t="str">
        <f t="shared" ref="K987:L987" si="997">IF(A987="","",WEEKDAY(B987,2))</f>
        <v/>
      </c>
      <c r="L987" s="27" t="str">
        <f t="shared" si="997"/>
        <v/>
      </c>
      <c r="M987" s="20">
        <f t="shared" si="10"/>
        <v>0</v>
      </c>
      <c r="N987" s="20">
        <f t="shared" si="14"/>
        <v>0</v>
      </c>
      <c r="O987" s="21" t="str">
        <f>IF(A987="","",IF(G987&gt;=asetukset!$B$3,G987-asetukset!$B$3,IF(AND(G987-E987&lt;=asetukset!$B$4,E987&gt;=asetukset!$B$3),1-E987,IF(AND(G987-E987&lt;=asetukset!$B$4,E987&lt;=asetukset!$B$3),asetukset!$B$6,0))))</f>
        <v/>
      </c>
      <c r="P987" s="20">
        <f>IF(F987&gt;D987,G987-asetukset!$B$5,IF(AND(D987=F987,E987&lt;=asetukset!$B$6),G987-E987,0))</f>
        <v>0</v>
      </c>
      <c r="Q987" s="19" t="str">
        <f>IF(and(K987=6,E987&gt;asetukset!$B$7),"", IF(and(K987&lt;&gt;6,L987=6,G987&lt;asetukset!$B$7),G987,IF(K987=6,asetukset!$B$7-E987,IF(K987=6,asetukset!$B$7-E987,IF(K987=6,asetukset!$B$7-E987,"")))))</f>
        <v/>
      </c>
      <c r="R987" s="19" t="str">
        <f t="shared" si="11"/>
        <v/>
      </c>
      <c r="S987" s="19" t="str">
        <f t="shared" si="12"/>
        <v/>
      </c>
      <c r="T987" s="21" t="str">
        <f>IF(A987="","",IF(SUMIFS($M$2:M987,$I$2:I987,I987,$A$2:A987,A987)&lt;=asetukset!$B$2,"",SUMIFS($M$2:M987,$I$2:I987,I987,$A$2:A987,A987)-asetukset!$B$2))</f>
        <v/>
      </c>
    </row>
    <row r="988">
      <c r="A988" s="32"/>
      <c r="B988" s="26"/>
      <c r="C988" s="26"/>
      <c r="D988" s="15">
        <f t="shared" si="2"/>
        <v>0</v>
      </c>
      <c r="E988" s="15">
        <f t="shared" si="3"/>
        <v>0</v>
      </c>
      <c r="F988" s="15">
        <f t="shared" si="4"/>
        <v>0</v>
      </c>
      <c r="G988" s="15">
        <f t="shared" si="5"/>
        <v>0</v>
      </c>
      <c r="H988" s="18" t="str">
        <f t="shared" si="6"/>
        <v/>
      </c>
      <c r="I988" s="18" t="str">
        <f t="shared" si="7"/>
        <v/>
      </c>
      <c r="J988" s="18" t="str">
        <f t="shared" si="8"/>
        <v>-</v>
      </c>
      <c r="K988" s="27" t="str">
        <f t="shared" ref="K988:L988" si="998">IF(A988="","",WEEKDAY(B988,2))</f>
        <v/>
      </c>
      <c r="L988" s="27" t="str">
        <f t="shared" si="998"/>
        <v/>
      </c>
      <c r="M988" s="20">
        <f t="shared" si="10"/>
        <v>0</v>
      </c>
      <c r="N988" s="20">
        <f t="shared" si="14"/>
        <v>0</v>
      </c>
      <c r="O988" s="21" t="str">
        <f>IF(A988="","",IF(G988&gt;=asetukset!$B$3,G988-asetukset!$B$3,IF(AND(G988-E988&lt;=asetukset!$B$4,E988&gt;=asetukset!$B$3),1-E988,IF(AND(G988-E988&lt;=asetukset!$B$4,E988&lt;=asetukset!$B$3),asetukset!$B$6,0))))</f>
        <v/>
      </c>
      <c r="P988" s="20">
        <f>IF(F988&gt;D988,G988-asetukset!$B$5,IF(AND(D988=F988,E988&lt;=asetukset!$B$6),G988-E988,0))</f>
        <v>0</v>
      </c>
      <c r="Q988" s="19" t="str">
        <f>IF(and(K988=6,E988&gt;asetukset!$B$7),"", IF(and(K988&lt;&gt;6,L988=6,G988&lt;asetukset!$B$7),G988,IF(K988=6,asetukset!$B$7-E988,IF(K988=6,asetukset!$B$7-E988,IF(K988=6,asetukset!$B$7-E988,"")))))</f>
        <v/>
      </c>
      <c r="R988" s="19" t="str">
        <f t="shared" si="11"/>
        <v/>
      </c>
      <c r="S988" s="19" t="str">
        <f t="shared" si="12"/>
        <v/>
      </c>
      <c r="T988" s="21" t="str">
        <f>IF(A988="","",IF(SUMIFS($M$2:M988,$I$2:I988,I988,$A$2:A988,A988)&lt;=asetukset!$B$2,"",SUMIFS($M$2:M988,$I$2:I988,I988,$A$2:A988,A988)-asetukset!$B$2))</f>
        <v/>
      </c>
    </row>
    <row r="989">
      <c r="A989" s="32"/>
      <c r="B989" s="26"/>
      <c r="C989" s="26"/>
      <c r="D989" s="15">
        <f t="shared" si="2"/>
        <v>0</v>
      </c>
      <c r="E989" s="15">
        <f t="shared" si="3"/>
        <v>0</v>
      </c>
      <c r="F989" s="15">
        <f t="shared" si="4"/>
        <v>0</v>
      </c>
      <c r="G989" s="15">
        <f t="shared" si="5"/>
        <v>0</v>
      </c>
      <c r="H989" s="18" t="str">
        <f t="shared" si="6"/>
        <v/>
      </c>
      <c r="I989" s="18" t="str">
        <f t="shared" si="7"/>
        <v/>
      </c>
      <c r="J989" s="18" t="str">
        <f t="shared" si="8"/>
        <v>-</v>
      </c>
      <c r="K989" s="27" t="str">
        <f t="shared" ref="K989:L989" si="999">IF(A989="","",WEEKDAY(B989,2))</f>
        <v/>
      </c>
      <c r="L989" s="27" t="str">
        <f t="shared" si="999"/>
        <v/>
      </c>
      <c r="M989" s="20">
        <f t="shared" si="10"/>
        <v>0</v>
      </c>
      <c r="N989" s="20">
        <f t="shared" si="14"/>
        <v>0</v>
      </c>
      <c r="O989" s="21" t="str">
        <f>IF(A989="","",IF(G989&gt;=asetukset!$B$3,G989-asetukset!$B$3,IF(AND(G989-E989&lt;=asetukset!$B$4,E989&gt;=asetukset!$B$3),1-E989,IF(AND(G989-E989&lt;=asetukset!$B$4,E989&lt;=asetukset!$B$3),asetukset!$B$6,0))))</f>
        <v/>
      </c>
      <c r="P989" s="20">
        <f>IF(F989&gt;D989,G989-asetukset!$B$5,IF(AND(D989=F989,E989&lt;=asetukset!$B$6),G989-E989,0))</f>
        <v>0</v>
      </c>
      <c r="Q989" s="19" t="str">
        <f>IF(and(K989=6,E989&gt;asetukset!$B$7),"", IF(and(K989&lt;&gt;6,L989=6,G989&lt;asetukset!$B$7),G989,IF(K989=6,asetukset!$B$7-E989,IF(K989=6,asetukset!$B$7-E989,IF(K989=6,asetukset!$B$7-E989,"")))))</f>
        <v/>
      </c>
      <c r="R989" s="19" t="str">
        <f t="shared" si="11"/>
        <v/>
      </c>
      <c r="S989" s="19" t="str">
        <f t="shared" si="12"/>
        <v/>
      </c>
      <c r="T989" s="21" t="str">
        <f>IF(A989="","",IF(SUMIFS($M$2:M989,$I$2:I989,I989,$A$2:A989,A989)&lt;=asetukset!$B$2,"",SUMIFS($M$2:M989,$I$2:I989,I989,$A$2:A989,A989)-asetukset!$B$2))</f>
        <v/>
      </c>
    </row>
    <row r="990">
      <c r="A990" s="32"/>
      <c r="B990" s="26"/>
      <c r="C990" s="26"/>
      <c r="D990" s="15">
        <f t="shared" si="2"/>
        <v>0</v>
      </c>
      <c r="E990" s="15">
        <f t="shared" si="3"/>
        <v>0</v>
      </c>
      <c r="F990" s="15">
        <f t="shared" si="4"/>
        <v>0</v>
      </c>
      <c r="G990" s="15">
        <f t="shared" si="5"/>
        <v>0</v>
      </c>
      <c r="H990" s="18" t="str">
        <f t="shared" si="6"/>
        <v/>
      </c>
      <c r="I990" s="18" t="str">
        <f t="shared" si="7"/>
        <v/>
      </c>
      <c r="J990" s="18" t="str">
        <f t="shared" si="8"/>
        <v>-</v>
      </c>
      <c r="K990" s="27" t="str">
        <f t="shared" ref="K990:L990" si="1000">IF(A990="","",WEEKDAY(B990,2))</f>
        <v/>
      </c>
      <c r="L990" s="27" t="str">
        <f t="shared" si="1000"/>
        <v/>
      </c>
      <c r="M990" s="20">
        <f t="shared" si="10"/>
        <v>0</v>
      </c>
      <c r="N990" s="20">
        <f t="shared" si="14"/>
        <v>0</v>
      </c>
      <c r="O990" s="21" t="str">
        <f>IF(A990="","",IF(G990&gt;=asetukset!$B$3,G990-asetukset!$B$3,IF(AND(G990-E990&lt;=asetukset!$B$4,E990&gt;=asetukset!$B$3),1-E990,IF(AND(G990-E990&lt;=asetukset!$B$4,E990&lt;=asetukset!$B$3),asetukset!$B$6,0))))</f>
        <v/>
      </c>
      <c r="P990" s="20">
        <f>IF(F990&gt;D990,G990-asetukset!$B$5,IF(AND(D990=F990,E990&lt;=asetukset!$B$6),G990-E990,0))</f>
        <v>0</v>
      </c>
      <c r="Q990" s="19" t="str">
        <f>IF(and(K990=6,E990&gt;asetukset!$B$7),"", IF(and(K990&lt;&gt;6,L990=6,G990&lt;asetukset!$B$7),G990,IF(K990=6,asetukset!$B$7-E990,IF(K990=6,asetukset!$B$7-E990,IF(K990=6,asetukset!$B$7-E990,"")))))</f>
        <v/>
      </c>
      <c r="R990" s="19" t="str">
        <f t="shared" si="11"/>
        <v/>
      </c>
      <c r="S990" s="19" t="str">
        <f t="shared" si="12"/>
        <v/>
      </c>
      <c r="T990" s="21" t="str">
        <f>IF(A990="","",IF(SUMIFS($M$2:M990,$I$2:I990,I990,$A$2:A990,A990)&lt;=asetukset!$B$2,"",SUMIFS($M$2:M990,$I$2:I990,I990,$A$2:A990,A990)-asetukset!$B$2))</f>
        <v/>
      </c>
    </row>
    <row r="991">
      <c r="A991" s="32"/>
      <c r="B991" s="26"/>
      <c r="C991" s="26"/>
      <c r="D991" s="15">
        <f t="shared" si="2"/>
        <v>0</v>
      </c>
      <c r="E991" s="15">
        <f t="shared" si="3"/>
        <v>0</v>
      </c>
      <c r="F991" s="15">
        <f t="shared" si="4"/>
        <v>0</v>
      </c>
      <c r="G991" s="15">
        <f t="shared" si="5"/>
        <v>0</v>
      </c>
      <c r="H991" s="18" t="str">
        <f t="shared" si="6"/>
        <v/>
      </c>
      <c r="I991" s="18" t="str">
        <f t="shared" si="7"/>
        <v/>
      </c>
      <c r="J991" s="18" t="str">
        <f t="shared" si="8"/>
        <v>-</v>
      </c>
      <c r="K991" s="27" t="str">
        <f t="shared" ref="K991:L991" si="1001">IF(A991="","",WEEKDAY(B991,2))</f>
        <v/>
      </c>
      <c r="L991" s="27" t="str">
        <f t="shared" si="1001"/>
        <v/>
      </c>
      <c r="M991" s="20">
        <f t="shared" si="10"/>
        <v>0</v>
      </c>
      <c r="N991" s="20">
        <f t="shared" si="14"/>
        <v>0</v>
      </c>
      <c r="O991" s="21" t="str">
        <f>IF(A991="","",IF(G991&gt;=asetukset!$B$3,G991-asetukset!$B$3,IF(AND(G991-E991&lt;=asetukset!$B$4,E991&gt;=asetukset!$B$3),1-E991,IF(AND(G991-E991&lt;=asetukset!$B$4,E991&lt;=asetukset!$B$3),asetukset!$B$6,0))))</f>
        <v/>
      </c>
      <c r="P991" s="20">
        <f>IF(F991&gt;D991,G991-asetukset!$B$5,IF(AND(D991=F991,E991&lt;=asetukset!$B$6),G991-E991,0))</f>
        <v>0</v>
      </c>
      <c r="Q991" s="19" t="str">
        <f>IF(and(K991=6,E991&gt;asetukset!$B$7),"", IF(and(K991&lt;&gt;6,L991=6,G991&lt;asetukset!$B$7),G991,IF(K991=6,asetukset!$B$7-E991,IF(K991=6,asetukset!$B$7-E991,IF(K991=6,asetukset!$B$7-E991,"")))))</f>
        <v/>
      </c>
      <c r="R991" s="19" t="str">
        <f t="shared" si="11"/>
        <v/>
      </c>
      <c r="S991" s="19" t="str">
        <f t="shared" si="12"/>
        <v/>
      </c>
      <c r="T991" s="21" t="str">
        <f>IF(A991="","",IF(SUMIFS($M$2:M991,$I$2:I991,I991,$A$2:A991,A991)&lt;=asetukset!$B$2,"",SUMIFS($M$2:M991,$I$2:I991,I991,$A$2:A991,A991)-asetukset!$B$2))</f>
        <v/>
      </c>
    </row>
    <row r="992">
      <c r="A992" s="32"/>
      <c r="B992" s="26"/>
      <c r="C992" s="26"/>
      <c r="D992" s="15">
        <f t="shared" si="2"/>
        <v>0</v>
      </c>
      <c r="E992" s="15">
        <f t="shared" si="3"/>
        <v>0</v>
      </c>
      <c r="F992" s="15">
        <f t="shared" si="4"/>
        <v>0</v>
      </c>
      <c r="G992" s="15">
        <f t="shared" si="5"/>
        <v>0</v>
      </c>
      <c r="H992" s="18" t="str">
        <f t="shared" si="6"/>
        <v/>
      </c>
      <c r="I992" s="18" t="str">
        <f t="shared" si="7"/>
        <v/>
      </c>
      <c r="J992" s="18" t="str">
        <f t="shared" si="8"/>
        <v>-</v>
      </c>
      <c r="K992" s="27" t="str">
        <f t="shared" ref="K992:L992" si="1002">IF(A992="","",WEEKDAY(B992,2))</f>
        <v/>
      </c>
      <c r="L992" s="27" t="str">
        <f t="shared" si="1002"/>
        <v/>
      </c>
      <c r="M992" s="20">
        <f t="shared" si="10"/>
        <v>0</v>
      </c>
      <c r="N992" s="20">
        <f t="shared" si="14"/>
        <v>0</v>
      </c>
      <c r="O992" s="21" t="str">
        <f>IF(A992="","",IF(G992&gt;=asetukset!$B$3,G992-asetukset!$B$3,IF(AND(G992-E992&lt;=asetukset!$B$4,E992&gt;=asetukset!$B$3),1-E992,IF(AND(G992-E992&lt;=asetukset!$B$4,E992&lt;=asetukset!$B$3),asetukset!$B$6,0))))</f>
        <v/>
      </c>
      <c r="P992" s="20">
        <f>IF(F992&gt;D992,G992-asetukset!$B$5,IF(AND(D992=F992,E992&lt;=asetukset!$B$6),G992-E992,0))</f>
        <v>0</v>
      </c>
      <c r="Q992" s="19" t="str">
        <f>IF(and(K992=6,E992&gt;asetukset!$B$7),"", IF(and(K992&lt;&gt;6,L992=6,G992&lt;asetukset!$B$7),G992,IF(K992=6,asetukset!$B$7-E992,IF(K992=6,asetukset!$B$7-E992,IF(K992=6,asetukset!$B$7-E992,"")))))</f>
        <v/>
      </c>
      <c r="R992" s="19" t="str">
        <f t="shared" si="11"/>
        <v/>
      </c>
      <c r="S992" s="19" t="str">
        <f t="shared" si="12"/>
        <v/>
      </c>
      <c r="T992" s="21" t="str">
        <f>IF(A992="","",IF(SUMIFS($M$2:M992,$I$2:I992,I992,$A$2:A992,A992)&lt;=asetukset!$B$2,"",SUMIFS($M$2:M992,$I$2:I992,I992,$A$2:A992,A992)-asetukset!$B$2))</f>
        <v/>
      </c>
    </row>
    <row r="993">
      <c r="A993" s="32"/>
      <c r="B993" s="26"/>
      <c r="C993" s="26"/>
      <c r="D993" s="15">
        <f t="shared" si="2"/>
        <v>0</v>
      </c>
      <c r="E993" s="15">
        <f t="shared" si="3"/>
        <v>0</v>
      </c>
      <c r="F993" s="15">
        <f t="shared" si="4"/>
        <v>0</v>
      </c>
      <c r="G993" s="15">
        <f t="shared" si="5"/>
        <v>0</v>
      </c>
      <c r="H993" s="18" t="str">
        <f t="shared" si="6"/>
        <v/>
      </c>
      <c r="I993" s="18" t="str">
        <f t="shared" si="7"/>
        <v/>
      </c>
      <c r="J993" s="18" t="str">
        <f t="shared" si="8"/>
        <v>-</v>
      </c>
      <c r="K993" s="27" t="str">
        <f t="shared" ref="K993:L993" si="1003">IF(A993="","",WEEKDAY(B993,2))</f>
        <v/>
      </c>
      <c r="L993" s="27" t="str">
        <f t="shared" si="1003"/>
        <v/>
      </c>
      <c r="M993" s="20">
        <f t="shared" si="10"/>
        <v>0</v>
      </c>
      <c r="N993" s="20">
        <f t="shared" si="14"/>
        <v>0</v>
      </c>
      <c r="O993" s="21" t="str">
        <f>IF(A993="","",IF(G993&gt;=asetukset!$B$3,G993-asetukset!$B$3,IF(AND(G993-E993&lt;=asetukset!$B$4,E993&gt;=asetukset!$B$3),1-E993,IF(AND(G993-E993&lt;=asetukset!$B$4,E993&lt;=asetukset!$B$3),asetukset!$B$6,0))))</f>
        <v/>
      </c>
      <c r="P993" s="20">
        <f>IF(F993&gt;D993,G993-asetukset!$B$5,IF(AND(D993=F993,E993&lt;=asetukset!$B$6),G993-E993,0))</f>
        <v>0</v>
      </c>
      <c r="Q993" s="19" t="str">
        <f>IF(and(K993=6,E993&gt;asetukset!$B$7),"", IF(and(K993&lt;&gt;6,L993=6,G993&lt;asetukset!$B$7),G993,IF(K993=6,asetukset!$B$7-E993,IF(K993=6,asetukset!$B$7-E993,IF(K993=6,asetukset!$B$7-E993,"")))))</f>
        <v/>
      </c>
      <c r="R993" s="19" t="str">
        <f t="shared" si="11"/>
        <v/>
      </c>
      <c r="S993" s="19" t="str">
        <f t="shared" si="12"/>
        <v/>
      </c>
      <c r="T993" s="21" t="str">
        <f>IF(A993="","",IF(SUMIFS($M$2:M993,$I$2:I993,I993,$A$2:A993,A993)&lt;=asetukset!$B$2,"",SUMIFS($M$2:M993,$I$2:I993,I993,$A$2:A993,A993)-asetukset!$B$2))</f>
        <v/>
      </c>
    </row>
    <row r="994">
      <c r="A994" s="32"/>
      <c r="B994" s="26"/>
      <c r="C994" s="26"/>
      <c r="D994" s="15">
        <f t="shared" si="2"/>
        <v>0</v>
      </c>
      <c r="E994" s="15">
        <f t="shared" si="3"/>
        <v>0</v>
      </c>
      <c r="F994" s="15">
        <f t="shared" si="4"/>
        <v>0</v>
      </c>
      <c r="G994" s="15">
        <f t="shared" si="5"/>
        <v>0</v>
      </c>
      <c r="H994" s="18" t="str">
        <f t="shared" si="6"/>
        <v/>
      </c>
      <c r="I994" s="18" t="str">
        <f t="shared" si="7"/>
        <v/>
      </c>
      <c r="J994" s="18" t="str">
        <f t="shared" si="8"/>
        <v>-</v>
      </c>
      <c r="K994" s="27" t="str">
        <f t="shared" ref="K994:L994" si="1004">IF(A994="","",WEEKDAY(B994,2))</f>
        <v/>
      </c>
      <c r="L994" s="27" t="str">
        <f t="shared" si="1004"/>
        <v/>
      </c>
      <c r="M994" s="20">
        <f t="shared" si="10"/>
        <v>0</v>
      </c>
      <c r="N994" s="20">
        <f t="shared" si="14"/>
        <v>0</v>
      </c>
      <c r="O994" s="21" t="str">
        <f>IF(A994="","",IF(G994&gt;=asetukset!$B$3,G994-asetukset!$B$3,IF(AND(G994-E994&lt;=asetukset!$B$4,E994&gt;=asetukset!$B$3),1-E994,IF(AND(G994-E994&lt;=asetukset!$B$4,E994&lt;=asetukset!$B$3),asetukset!$B$6,0))))</f>
        <v/>
      </c>
      <c r="P994" s="20">
        <f>IF(F994&gt;D994,G994-asetukset!$B$5,IF(AND(D994=F994,E994&lt;=asetukset!$B$6),G994-E994,0))</f>
        <v>0</v>
      </c>
      <c r="Q994" s="19" t="str">
        <f>IF(and(K994=6,E994&gt;asetukset!$B$7),"", IF(and(K994&lt;&gt;6,L994=6,G994&lt;asetukset!$B$7),G994,IF(K994=6,asetukset!$B$7-E994,IF(K994=6,asetukset!$B$7-E994,IF(K994=6,asetukset!$B$7-E994,"")))))</f>
        <v/>
      </c>
      <c r="R994" s="19" t="str">
        <f t="shared" si="11"/>
        <v/>
      </c>
      <c r="S994" s="19" t="str">
        <f t="shared" si="12"/>
        <v/>
      </c>
      <c r="T994" s="21" t="str">
        <f>IF(A994="","",IF(SUMIFS($M$2:M994,$I$2:I994,I994,$A$2:A994,A994)&lt;=asetukset!$B$2,"",SUMIFS($M$2:M994,$I$2:I994,I994,$A$2:A994,A994)-asetukset!$B$2))</f>
        <v/>
      </c>
    </row>
    <row r="995">
      <c r="A995" s="32"/>
      <c r="B995" s="26"/>
      <c r="C995" s="26"/>
      <c r="D995" s="15">
        <f t="shared" si="2"/>
        <v>0</v>
      </c>
      <c r="E995" s="15">
        <f t="shared" si="3"/>
        <v>0</v>
      </c>
      <c r="F995" s="15">
        <f t="shared" si="4"/>
        <v>0</v>
      </c>
      <c r="G995" s="15">
        <f t="shared" si="5"/>
        <v>0</v>
      </c>
      <c r="H995" s="18" t="str">
        <f t="shared" si="6"/>
        <v/>
      </c>
      <c r="I995" s="18" t="str">
        <f t="shared" si="7"/>
        <v/>
      </c>
      <c r="J995" s="18" t="str">
        <f t="shared" si="8"/>
        <v>-</v>
      </c>
      <c r="K995" s="27" t="str">
        <f t="shared" ref="K995:L995" si="1005">IF(A995="","",WEEKDAY(B995,2))</f>
        <v/>
      </c>
      <c r="L995" s="27" t="str">
        <f t="shared" si="1005"/>
        <v/>
      </c>
      <c r="M995" s="20">
        <f t="shared" si="10"/>
        <v>0</v>
      </c>
      <c r="N995" s="20">
        <f t="shared" si="14"/>
        <v>0</v>
      </c>
      <c r="O995" s="21" t="str">
        <f>IF(A995="","",IF(G995&gt;=asetukset!$B$3,G995-asetukset!$B$3,IF(AND(G995-E995&lt;=asetukset!$B$4,E995&gt;=asetukset!$B$3),1-E995,IF(AND(G995-E995&lt;=asetukset!$B$4,E995&lt;=asetukset!$B$3),asetukset!$B$6,0))))</f>
        <v/>
      </c>
      <c r="P995" s="20">
        <f>IF(F995&gt;D995,G995-asetukset!$B$5,IF(AND(D995=F995,E995&lt;=asetukset!$B$6),G995-E995,0))</f>
        <v>0</v>
      </c>
      <c r="Q995" s="19" t="str">
        <f>IF(and(K995=6,E995&gt;asetukset!$B$7),"", IF(and(K995&lt;&gt;6,L995=6,G995&lt;asetukset!$B$7),G995,IF(K995=6,asetukset!$B$7-E995,IF(K995=6,asetukset!$B$7-E995,IF(K995=6,asetukset!$B$7-E995,"")))))</f>
        <v/>
      </c>
      <c r="R995" s="19" t="str">
        <f t="shared" si="11"/>
        <v/>
      </c>
      <c r="S995" s="19" t="str">
        <f t="shared" si="12"/>
        <v/>
      </c>
      <c r="T995" s="21" t="str">
        <f>IF(A995="","",IF(SUMIFS($M$2:M995,$I$2:I995,I995,$A$2:A995,A995)&lt;=asetukset!$B$2,"",SUMIFS($M$2:M995,$I$2:I995,I995,$A$2:A995,A995)-asetukset!$B$2))</f>
        <v/>
      </c>
    </row>
    <row r="996">
      <c r="A996" s="32"/>
      <c r="B996" s="26"/>
      <c r="C996" s="26"/>
      <c r="D996" s="15">
        <f t="shared" si="2"/>
        <v>0</v>
      </c>
      <c r="E996" s="15">
        <f t="shared" si="3"/>
        <v>0</v>
      </c>
      <c r="F996" s="15">
        <f t="shared" si="4"/>
        <v>0</v>
      </c>
      <c r="G996" s="15">
        <f t="shared" si="5"/>
        <v>0</v>
      </c>
      <c r="H996" s="18" t="str">
        <f t="shared" si="6"/>
        <v/>
      </c>
      <c r="I996" s="18" t="str">
        <f t="shared" si="7"/>
        <v/>
      </c>
      <c r="J996" s="18" t="str">
        <f t="shared" si="8"/>
        <v>-</v>
      </c>
      <c r="K996" s="27" t="str">
        <f t="shared" ref="K996:L996" si="1006">IF(A996="","",WEEKDAY(B996,2))</f>
        <v/>
      </c>
      <c r="L996" s="27" t="str">
        <f t="shared" si="1006"/>
        <v/>
      </c>
      <c r="M996" s="20">
        <f t="shared" si="10"/>
        <v>0</v>
      </c>
      <c r="N996" s="20">
        <f t="shared" si="14"/>
        <v>0</v>
      </c>
      <c r="O996" s="21" t="str">
        <f>IF(A996="","",IF(G996&gt;=asetukset!$B$3,G996-asetukset!$B$3,IF(AND(G996-E996&lt;=asetukset!$B$4,E996&gt;=asetukset!$B$3),1-E996,IF(AND(G996-E996&lt;=asetukset!$B$4,E996&lt;=asetukset!$B$3),asetukset!$B$6,0))))</f>
        <v/>
      </c>
      <c r="P996" s="20">
        <f>IF(F996&gt;D996,G996-asetukset!$B$5,IF(AND(D996=F996,E996&lt;=asetukset!$B$6),G996-E996,0))</f>
        <v>0</v>
      </c>
      <c r="Q996" s="19" t="str">
        <f>IF(and(K996=6,E996&gt;asetukset!$B$7),"", IF(and(K996&lt;&gt;6,L996=6,G996&lt;asetukset!$B$7),G996,IF(K996=6,asetukset!$B$7-E996,IF(K996=6,asetukset!$B$7-E996,IF(K996=6,asetukset!$B$7-E996,"")))))</f>
        <v/>
      </c>
      <c r="R996" s="19" t="str">
        <f t="shared" si="11"/>
        <v/>
      </c>
      <c r="S996" s="19" t="str">
        <f t="shared" si="12"/>
        <v/>
      </c>
      <c r="T996" s="21" t="str">
        <f>IF(A996="","",IF(SUMIFS($M$2:M996,$I$2:I996,I996,$A$2:A996,A996)&lt;=asetukset!$B$2,"",SUMIFS($M$2:M996,$I$2:I996,I996,$A$2:A996,A996)-asetukset!$B$2))</f>
        <v/>
      </c>
    </row>
    <row r="997">
      <c r="A997" s="32"/>
      <c r="B997" s="26"/>
      <c r="C997" s="26"/>
      <c r="D997" s="15">
        <f t="shared" si="2"/>
        <v>0</v>
      </c>
      <c r="E997" s="15">
        <f t="shared" si="3"/>
        <v>0</v>
      </c>
      <c r="F997" s="15">
        <f t="shared" si="4"/>
        <v>0</v>
      </c>
      <c r="G997" s="15">
        <f t="shared" si="5"/>
        <v>0</v>
      </c>
      <c r="H997" s="18" t="str">
        <f t="shared" si="6"/>
        <v/>
      </c>
      <c r="I997" s="18" t="str">
        <f t="shared" si="7"/>
        <v/>
      </c>
      <c r="J997" s="18" t="str">
        <f t="shared" si="8"/>
        <v>-</v>
      </c>
      <c r="K997" s="27" t="str">
        <f t="shared" ref="K997:L997" si="1007">IF(A997="","",WEEKDAY(B997,2))</f>
        <v/>
      </c>
      <c r="L997" s="27" t="str">
        <f t="shared" si="1007"/>
        <v/>
      </c>
      <c r="M997" s="20">
        <f t="shared" si="10"/>
        <v>0</v>
      </c>
      <c r="N997" s="20">
        <f t="shared" si="14"/>
        <v>0</v>
      </c>
      <c r="O997" s="21" t="str">
        <f>IF(A997="","",IF(G997&gt;=asetukset!$B$3,G997-asetukset!$B$3,IF(AND(G997-E997&lt;=asetukset!$B$4,E997&gt;=asetukset!$B$3),1-E997,IF(AND(G997-E997&lt;=asetukset!$B$4,E997&lt;=asetukset!$B$3),asetukset!$B$6,0))))</f>
        <v/>
      </c>
      <c r="P997" s="20">
        <f>IF(F997&gt;D997,G997-asetukset!$B$5,IF(AND(D997=F997,E997&lt;=asetukset!$B$6),G997-E997,0))</f>
        <v>0</v>
      </c>
      <c r="Q997" s="19" t="str">
        <f>IF(and(K997=6,E997&gt;asetukset!$B$7),"", IF(and(K997&lt;&gt;6,L997=6,G997&lt;asetukset!$B$7),G997,IF(K997=6,asetukset!$B$7-E997,IF(K997=6,asetukset!$B$7-E997,IF(K997=6,asetukset!$B$7-E997,"")))))</f>
        <v/>
      </c>
      <c r="R997" s="19" t="str">
        <f t="shared" si="11"/>
        <v/>
      </c>
      <c r="S997" s="19" t="str">
        <f t="shared" si="12"/>
        <v/>
      </c>
      <c r="T997" s="21" t="str">
        <f>IF(A997="","",IF(SUMIFS($M$2:M997,$I$2:I997,I997,$A$2:A997,A997)&lt;=asetukset!$B$2,"",SUMIFS($M$2:M997,$I$2:I997,I997,$A$2:A997,A997)-asetukset!$B$2))</f>
        <v/>
      </c>
    </row>
    <row r="998">
      <c r="A998" s="32"/>
      <c r="B998" s="26"/>
      <c r="C998" s="26"/>
      <c r="D998" s="15">
        <f t="shared" si="2"/>
        <v>0</v>
      </c>
      <c r="E998" s="15">
        <f t="shared" si="3"/>
        <v>0</v>
      </c>
      <c r="F998" s="15">
        <f t="shared" si="4"/>
        <v>0</v>
      </c>
      <c r="G998" s="15">
        <f t="shared" si="5"/>
        <v>0</v>
      </c>
      <c r="H998" s="18" t="str">
        <f t="shared" si="6"/>
        <v/>
      </c>
      <c r="I998" s="18" t="str">
        <f t="shared" si="7"/>
        <v/>
      </c>
      <c r="J998" s="18" t="str">
        <f t="shared" si="8"/>
        <v>-</v>
      </c>
      <c r="K998" s="27" t="str">
        <f t="shared" ref="K998:L998" si="1008">IF(A998="","",WEEKDAY(B998,2))</f>
        <v/>
      </c>
      <c r="L998" s="27" t="str">
        <f t="shared" si="1008"/>
        <v/>
      </c>
      <c r="M998" s="20">
        <f t="shared" si="10"/>
        <v>0</v>
      </c>
      <c r="N998" s="20">
        <f t="shared" si="14"/>
        <v>0</v>
      </c>
      <c r="O998" s="21" t="str">
        <f>IF(A998="","",IF(G998&gt;=asetukset!$B$3,G998-asetukset!$B$3,IF(AND(G998-E998&lt;=asetukset!$B$4,E998&gt;=asetukset!$B$3),1-E998,IF(AND(G998-E998&lt;=asetukset!$B$4,E998&lt;=asetukset!$B$3),asetukset!$B$6,0))))</f>
        <v/>
      </c>
      <c r="P998" s="20">
        <f>IF(F998&gt;D998,G998-asetukset!$B$5,IF(AND(D998=F998,E998&lt;=asetukset!$B$6),G998-E998,0))</f>
        <v>0</v>
      </c>
      <c r="Q998" s="19" t="str">
        <f>IF(and(K998=6,E998&gt;asetukset!$B$7),"", IF(and(K998&lt;&gt;6,L998=6,G998&lt;asetukset!$B$7),G998,IF(K998=6,asetukset!$B$7-E998,IF(K998=6,asetukset!$B$7-E998,IF(K998=6,asetukset!$B$7-E998,"")))))</f>
        <v/>
      </c>
      <c r="R998" s="19" t="str">
        <f t="shared" si="11"/>
        <v/>
      </c>
      <c r="S998" s="19" t="str">
        <f t="shared" si="12"/>
        <v/>
      </c>
      <c r="T998" s="21" t="str">
        <f>IF(A998="","",IF(SUMIFS($M$2:M998,$I$2:I998,I998,$A$2:A998,A998)&lt;=asetukset!$B$2,"",SUMIFS($M$2:M998,$I$2:I998,I998,$A$2:A998,A998)-asetukset!$B$2))</f>
        <v/>
      </c>
    </row>
    <row r="999">
      <c r="A999" s="32"/>
      <c r="B999" s="26"/>
      <c r="C999" s="26"/>
      <c r="D999" s="15">
        <f t="shared" si="2"/>
        <v>0</v>
      </c>
      <c r="E999" s="15">
        <f t="shared" si="3"/>
        <v>0</v>
      </c>
      <c r="F999" s="15">
        <f t="shared" si="4"/>
        <v>0</v>
      </c>
      <c r="G999" s="15">
        <f t="shared" si="5"/>
        <v>0</v>
      </c>
      <c r="H999" s="18" t="str">
        <f t="shared" si="6"/>
        <v/>
      </c>
      <c r="I999" s="18" t="str">
        <f t="shared" si="7"/>
        <v/>
      </c>
      <c r="J999" s="18" t="str">
        <f t="shared" si="8"/>
        <v>-</v>
      </c>
      <c r="K999" s="27" t="str">
        <f t="shared" ref="K999:L999" si="1009">IF(A999="","",WEEKDAY(B999,2))</f>
        <v/>
      </c>
      <c r="L999" s="27" t="str">
        <f t="shared" si="1009"/>
        <v/>
      </c>
      <c r="M999" s="20">
        <f t="shared" si="10"/>
        <v>0</v>
      </c>
      <c r="N999" s="20">
        <f t="shared" si="14"/>
        <v>0</v>
      </c>
      <c r="O999" s="21" t="str">
        <f>IF(A999="","",IF(G999&gt;=asetukset!$B$3,G999-asetukset!$B$3,IF(AND(G999-E999&lt;=asetukset!$B$4,E999&gt;=asetukset!$B$3),1-E999,IF(AND(G999-E999&lt;=asetukset!$B$4,E999&lt;=asetukset!$B$3),asetukset!$B$6,0))))</f>
        <v/>
      </c>
      <c r="P999" s="20">
        <f>IF(F999&gt;D999,G999-asetukset!$B$5,IF(AND(D999=F999,E999&lt;=asetukset!$B$6),G999-E999,0))</f>
        <v>0</v>
      </c>
      <c r="Q999" s="19" t="str">
        <f>IF(and(K999=6,E999&gt;asetukset!$B$7),"", IF(and(K999&lt;&gt;6,L999=6,G999&lt;asetukset!$B$7),G999,IF(K999=6,asetukset!$B$7-E999,IF(K999=6,asetukset!$B$7-E999,IF(K999=6,asetukset!$B$7-E999,"")))))</f>
        <v/>
      </c>
      <c r="R999" s="19" t="str">
        <f t="shared" si="11"/>
        <v/>
      </c>
      <c r="S999" s="19" t="str">
        <f t="shared" si="12"/>
        <v/>
      </c>
      <c r="T999" s="21" t="str">
        <f>IF(A999="","",IF(SUMIFS($M$2:M999,$I$2:I999,I999,$A$2:A999,A999)&lt;=asetukset!$B$2,"",SUMIFS($M$2:M999,$I$2:I999,I999,$A$2:A999,A999)-asetukset!$B$2))</f>
        <v/>
      </c>
    </row>
    <row r="1000">
      <c r="A1000" s="32"/>
      <c r="B1000" s="26"/>
      <c r="C1000" s="26"/>
      <c r="D1000" s="15">
        <f t="shared" si="2"/>
        <v>0</v>
      </c>
      <c r="E1000" s="15">
        <f t="shared" si="3"/>
        <v>0</v>
      </c>
      <c r="F1000" s="15">
        <f t="shared" si="4"/>
        <v>0</v>
      </c>
      <c r="G1000" s="15">
        <f t="shared" si="5"/>
        <v>0</v>
      </c>
      <c r="H1000" s="18" t="str">
        <f t="shared" si="6"/>
        <v/>
      </c>
      <c r="I1000" s="18" t="str">
        <f t="shared" si="7"/>
        <v/>
      </c>
      <c r="J1000" s="18" t="str">
        <f t="shared" si="8"/>
        <v>-</v>
      </c>
      <c r="K1000" s="27" t="str">
        <f t="shared" ref="K1000:L1000" si="1010">IF(A1000="","",WEEKDAY(B1000,2))</f>
        <v/>
      </c>
      <c r="L1000" s="27" t="str">
        <f t="shared" si="1010"/>
        <v/>
      </c>
      <c r="M1000" s="20">
        <f t="shared" si="10"/>
        <v>0</v>
      </c>
      <c r="N1000" s="20">
        <f t="shared" si="14"/>
        <v>0</v>
      </c>
      <c r="O1000" s="21" t="str">
        <f>IF(A1000="","",IF(G1000&gt;=asetukset!$B$3,G1000-asetukset!$B$3,IF(AND(G1000-E1000&lt;=asetukset!$B$4,E1000&gt;=asetukset!$B$3),1-E1000,IF(AND(G1000-E1000&lt;=asetukset!$B$4,E1000&lt;=asetukset!$B$3),asetukset!$B$6,0))))</f>
        <v/>
      </c>
      <c r="P1000" s="20">
        <f>IF(F1000&gt;D1000,G1000-asetukset!$B$5,IF(AND(D1000=F1000,E1000&lt;=asetukset!$B$6),G1000-E1000,0))</f>
        <v>0</v>
      </c>
      <c r="Q1000" s="19" t="str">
        <f>IF(and(K1000=6,E1000&gt;asetukset!$B$7),"", IF(and(K1000&lt;&gt;6,L1000=6,G1000&lt;asetukset!$B$7),G1000,IF(K1000=6,asetukset!$B$7-E1000,IF(K1000=6,asetukset!$B$7-E1000,IF(K1000=6,asetukset!$B$7-E1000,"")))))</f>
        <v/>
      </c>
      <c r="R1000" s="19" t="str">
        <f t="shared" si="11"/>
        <v/>
      </c>
      <c r="S1000" s="19" t="str">
        <f t="shared" si="12"/>
        <v/>
      </c>
      <c r="T1000" s="21" t="str">
        <f>IF(A1000="","",IF(SUMIFS($M$2:M1000,$I$2:I1000,I1000,$A$2:A1000,A1000)&lt;=asetukset!$B$2,"",SUMIFS($M$2:M1000,$I$2:I1000,I1000,$A$2:A1000,A1000)-asetukset!$B$2))</f>
        <v/>
      </c>
    </row>
  </sheetData>
  <autoFilter ref="$A$1:$T$1000">
    <sortState ref="A1:T1000">
      <sortCondition ref="B1:B1000"/>
    </sortState>
  </autoFilter>
  <conditionalFormatting sqref="K1:T1000">
    <cfRule type="cellIs" dxfId="0" priority="1" operator="equal">
      <formula>0</formula>
    </cfRule>
  </conditionalFormatting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2" max="2" width="4.57"/>
    <col customWidth="1" min="3" max="3" width="116.43"/>
    <col customWidth="1" min="4" max="4" width="7.0"/>
  </cols>
  <sheetData>
    <row r="1">
      <c r="A1" s="34" t="s">
        <v>36</v>
      </c>
      <c r="D1" s="34"/>
    </row>
    <row r="2">
      <c r="A2" s="35"/>
      <c r="B2" s="36"/>
      <c r="C2" s="36"/>
      <c r="D2" s="36"/>
    </row>
    <row r="3" ht="24.0" customHeight="1">
      <c r="A3" s="37"/>
      <c r="B3" s="38" t="s">
        <v>37</v>
      </c>
      <c r="C3" s="39" t="s">
        <v>38</v>
      </c>
      <c r="D3" s="39"/>
    </row>
    <row r="4" ht="54.75" customHeight="1">
      <c r="A4" s="37"/>
      <c r="B4" s="38" t="s">
        <v>39</v>
      </c>
      <c r="C4" s="39" t="s">
        <v>40</v>
      </c>
      <c r="D4" s="39"/>
    </row>
    <row r="5" ht="24.0" customHeight="1">
      <c r="A5" s="37"/>
      <c r="B5" s="38" t="s">
        <v>41</v>
      </c>
      <c r="C5" s="39" t="s">
        <v>42</v>
      </c>
      <c r="D5" s="39"/>
    </row>
    <row r="6" ht="24.0" customHeight="1">
      <c r="A6" s="40"/>
      <c r="B6" s="41"/>
      <c r="C6" s="42"/>
      <c r="D6" s="42"/>
    </row>
    <row r="7">
      <c r="A7" s="34" t="s">
        <v>43</v>
      </c>
      <c r="D7" s="34"/>
    </row>
    <row r="8">
      <c r="A8" s="35"/>
      <c r="B8" s="36"/>
      <c r="C8" s="36"/>
      <c r="D8" s="36"/>
    </row>
    <row r="9" ht="33.75" customHeight="1">
      <c r="A9" s="40"/>
      <c r="B9" s="41"/>
      <c r="C9" s="39" t="s">
        <v>44</v>
      </c>
      <c r="D9" s="42"/>
    </row>
    <row r="10" ht="24.0" customHeight="1">
      <c r="A10" s="40"/>
      <c r="B10" s="41"/>
      <c r="C10" s="39" t="s">
        <v>45</v>
      </c>
      <c r="D10" s="42"/>
    </row>
    <row r="11" ht="24.0" customHeight="1">
      <c r="A11" s="40"/>
      <c r="B11" s="41"/>
      <c r="C11" s="39" t="s">
        <v>46</v>
      </c>
      <c r="D11" s="42"/>
    </row>
    <row r="12" ht="30.75" customHeight="1">
      <c r="A12" s="40"/>
      <c r="B12" s="41"/>
      <c r="C12" s="39" t="s">
        <v>47</v>
      </c>
      <c r="D12" s="42"/>
    </row>
    <row r="13" ht="24.0" customHeight="1">
      <c r="A13" s="40"/>
      <c r="B13" s="41"/>
      <c r="C13" s="42"/>
      <c r="D13" s="42"/>
    </row>
    <row r="14" ht="24.0" customHeight="1">
      <c r="A14" s="40"/>
      <c r="B14" s="41"/>
      <c r="C14" s="42"/>
      <c r="D14" s="42"/>
    </row>
    <row r="15" ht="24.0" customHeight="1">
      <c r="A15" s="40"/>
      <c r="B15" s="41"/>
      <c r="C15" s="42"/>
      <c r="D15" s="42"/>
    </row>
    <row r="16" ht="24.0" customHeight="1">
      <c r="A16" s="40"/>
      <c r="B16" s="41"/>
      <c r="C16" s="42"/>
      <c r="D16" s="42"/>
    </row>
    <row r="17" ht="24.0" customHeight="1">
      <c r="A17" s="40"/>
      <c r="B17" s="41"/>
      <c r="C17" s="42"/>
      <c r="D17" s="42"/>
    </row>
    <row r="18" ht="24.0" customHeight="1">
      <c r="A18" s="40"/>
      <c r="B18" s="41"/>
      <c r="C18" s="42"/>
      <c r="D18" s="42"/>
    </row>
    <row r="19" ht="24.0" customHeight="1">
      <c r="A19" s="40"/>
      <c r="B19" s="41"/>
      <c r="C19" s="42"/>
      <c r="D19" s="42"/>
    </row>
    <row r="20" ht="24.0" customHeight="1">
      <c r="A20" s="40"/>
      <c r="B20" s="41"/>
      <c r="C20" s="42"/>
      <c r="D20" s="42"/>
    </row>
    <row r="21" ht="24.0" customHeight="1">
      <c r="A21" s="40"/>
      <c r="B21" s="41"/>
      <c r="C21" s="42"/>
      <c r="D21" s="42"/>
    </row>
    <row r="22" ht="24.0" customHeight="1">
      <c r="A22" s="40"/>
      <c r="B22" s="41"/>
      <c r="C22" s="42"/>
      <c r="D22" s="42"/>
    </row>
    <row r="23" ht="24.0" customHeight="1">
      <c r="A23" s="40"/>
      <c r="B23" s="41"/>
      <c r="C23" s="42"/>
      <c r="D23" s="42"/>
    </row>
    <row r="24" ht="24.0" customHeight="1">
      <c r="A24" s="40"/>
      <c r="B24" s="41"/>
      <c r="C24" s="42"/>
      <c r="D24" s="42"/>
    </row>
    <row r="25" ht="24.0" customHeight="1">
      <c r="A25" s="40"/>
      <c r="B25" s="41"/>
      <c r="C25" s="42"/>
      <c r="D25" s="42"/>
    </row>
    <row r="26" ht="24.0" customHeight="1">
      <c r="A26" s="40"/>
      <c r="B26" s="41"/>
      <c r="C26" s="42"/>
      <c r="D26" s="42"/>
    </row>
    <row r="27" ht="24.0" customHeight="1">
      <c r="A27" s="40"/>
      <c r="B27" s="41"/>
      <c r="C27" s="42"/>
      <c r="D27" s="42"/>
    </row>
    <row r="28" ht="24.0" customHeight="1">
      <c r="A28" s="40"/>
      <c r="B28" s="41"/>
      <c r="C28" s="42"/>
      <c r="D28" s="42"/>
    </row>
    <row r="29" ht="24.0" customHeight="1">
      <c r="A29" s="40"/>
      <c r="B29" s="41"/>
      <c r="C29" s="42"/>
      <c r="D29" s="42"/>
    </row>
    <row r="30" ht="24.0" customHeight="1">
      <c r="A30" s="40"/>
      <c r="B30" s="41"/>
      <c r="C30" s="42"/>
      <c r="D30" s="42"/>
    </row>
    <row r="31" ht="24.0" customHeight="1">
      <c r="A31" s="40"/>
      <c r="B31" s="41"/>
      <c r="C31" s="42"/>
      <c r="D31" s="42"/>
    </row>
    <row r="32" ht="24.0" customHeight="1">
      <c r="A32" s="40"/>
      <c r="B32" s="41"/>
      <c r="C32" s="42"/>
      <c r="D32" s="42"/>
    </row>
    <row r="33" ht="24.0" customHeight="1">
      <c r="A33" s="40"/>
      <c r="B33" s="41"/>
      <c r="C33" s="42"/>
      <c r="D33" s="42"/>
    </row>
    <row r="34" ht="24.0" customHeight="1">
      <c r="A34" s="40"/>
      <c r="B34" s="41"/>
      <c r="C34" s="42"/>
      <c r="D34" s="42"/>
    </row>
    <row r="35" ht="24.0" customHeight="1">
      <c r="A35" s="40"/>
      <c r="B35" s="41"/>
      <c r="C35" s="42"/>
      <c r="D35" s="42"/>
    </row>
    <row r="36" ht="24.0" customHeight="1">
      <c r="A36" s="40"/>
      <c r="B36" s="41"/>
      <c r="C36" s="42"/>
      <c r="D36" s="42"/>
    </row>
    <row r="37" ht="24.0" customHeight="1">
      <c r="A37" s="40"/>
      <c r="B37" s="41"/>
      <c r="C37" s="42"/>
      <c r="D37" s="42"/>
    </row>
    <row r="38" ht="24.0" customHeight="1">
      <c r="A38" s="40"/>
      <c r="B38" s="41"/>
      <c r="C38" s="42"/>
      <c r="D38" s="42"/>
    </row>
    <row r="39" ht="24.0" customHeight="1">
      <c r="A39" s="40"/>
      <c r="B39" s="41"/>
      <c r="C39" s="42"/>
      <c r="D39" s="42"/>
    </row>
    <row r="40" ht="24.0" customHeight="1">
      <c r="A40" s="40"/>
      <c r="B40" s="41"/>
      <c r="C40" s="42"/>
      <c r="D40" s="42"/>
    </row>
    <row r="41" ht="24.0" customHeight="1">
      <c r="A41" s="40"/>
      <c r="B41" s="41"/>
      <c r="C41" s="42"/>
      <c r="D41" s="42"/>
    </row>
    <row r="42" ht="24.0" customHeight="1">
      <c r="A42" s="40"/>
      <c r="B42" s="41"/>
      <c r="C42" s="42"/>
      <c r="D42" s="42"/>
    </row>
    <row r="43" ht="24.0" customHeight="1">
      <c r="A43" s="40"/>
      <c r="B43" s="41"/>
      <c r="C43" s="42"/>
      <c r="D43" s="42"/>
    </row>
    <row r="44" ht="24.0" customHeight="1">
      <c r="A44" s="40"/>
      <c r="B44" s="41"/>
      <c r="C44" s="42"/>
      <c r="D44" s="42"/>
    </row>
    <row r="45" ht="24.0" customHeight="1">
      <c r="A45" s="40"/>
      <c r="B45" s="41"/>
      <c r="C45" s="42"/>
      <c r="D45" s="42"/>
    </row>
    <row r="46" ht="24.0" customHeight="1">
      <c r="A46" s="40"/>
      <c r="B46" s="41"/>
      <c r="C46" s="42"/>
      <c r="D46" s="42"/>
    </row>
    <row r="47" ht="24.0" customHeight="1">
      <c r="A47" s="40"/>
      <c r="B47" s="41"/>
      <c r="C47" s="42"/>
      <c r="D47" s="42"/>
    </row>
    <row r="48" ht="24.0" customHeight="1">
      <c r="A48" s="40"/>
      <c r="B48" s="41"/>
      <c r="C48" s="42"/>
      <c r="D48" s="42"/>
    </row>
    <row r="49" ht="24.0" customHeight="1">
      <c r="A49" s="40"/>
      <c r="B49" s="41"/>
      <c r="C49" s="42"/>
      <c r="D49" s="42"/>
    </row>
    <row r="50" ht="24.0" customHeight="1">
      <c r="A50" s="40"/>
      <c r="B50" s="41"/>
      <c r="C50" s="42"/>
      <c r="D50" s="42"/>
    </row>
    <row r="51" ht="24.0" customHeight="1">
      <c r="A51" s="40"/>
      <c r="B51" s="41"/>
      <c r="C51" s="42"/>
      <c r="D51" s="42"/>
    </row>
    <row r="52" ht="24.0" customHeight="1">
      <c r="A52" s="40"/>
      <c r="B52" s="41"/>
      <c r="C52" s="42"/>
      <c r="D52" s="42"/>
    </row>
    <row r="53" ht="24.0" customHeight="1">
      <c r="A53" s="40"/>
      <c r="B53" s="41"/>
      <c r="C53" s="42"/>
      <c r="D53" s="42"/>
    </row>
    <row r="54" ht="24.0" customHeight="1">
      <c r="A54" s="40"/>
      <c r="B54" s="41"/>
      <c r="C54" s="42"/>
      <c r="D54" s="42"/>
    </row>
    <row r="55" ht="24.0" customHeight="1">
      <c r="A55" s="40"/>
      <c r="B55" s="41"/>
      <c r="C55" s="42"/>
      <c r="D55" s="42"/>
    </row>
    <row r="56" ht="24.0" customHeight="1">
      <c r="A56" s="40"/>
      <c r="B56" s="41"/>
      <c r="C56" s="42"/>
      <c r="D56" s="42"/>
    </row>
    <row r="57" ht="24.0" customHeight="1">
      <c r="A57" s="40"/>
      <c r="B57" s="41"/>
      <c r="C57" s="42"/>
      <c r="D57" s="42"/>
    </row>
    <row r="58" ht="24.0" customHeight="1">
      <c r="A58" s="40"/>
      <c r="B58" s="41"/>
      <c r="C58" s="42"/>
      <c r="D58" s="42"/>
    </row>
    <row r="59" ht="24.0" customHeight="1">
      <c r="A59" s="40"/>
      <c r="B59" s="41"/>
      <c r="C59" s="42"/>
      <c r="D59" s="42"/>
    </row>
    <row r="60" ht="24.0" customHeight="1">
      <c r="A60" s="40"/>
      <c r="B60" s="41"/>
      <c r="C60" s="42"/>
      <c r="D60" s="42"/>
    </row>
    <row r="61" ht="24.0" customHeight="1">
      <c r="A61" s="40"/>
      <c r="B61" s="41"/>
      <c r="C61" s="42"/>
      <c r="D61" s="42"/>
    </row>
    <row r="62" ht="24.0" customHeight="1">
      <c r="A62" s="40"/>
      <c r="B62" s="41"/>
      <c r="C62" s="42"/>
      <c r="D62" s="42"/>
    </row>
    <row r="63" ht="24.0" customHeight="1">
      <c r="A63" s="40"/>
      <c r="B63" s="41"/>
      <c r="C63" s="42"/>
      <c r="D63" s="42"/>
    </row>
    <row r="64" ht="24.0" customHeight="1">
      <c r="A64" s="40"/>
      <c r="B64" s="41"/>
      <c r="C64" s="42"/>
      <c r="D64" s="42"/>
    </row>
    <row r="65" ht="24.0" customHeight="1">
      <c r="A65" s="40"/>
      <c r="B65" s="41"/>
      <c r="C65" s="42"/>
      <c r="D65" s="42"/>
    </row>
    <row r="66" ht="24.0" customHeight="1">
      <c r="A66" s="40"/>
      <c r="B66" s="41"/>
      <c r="C66" s="42"/>
      <c r="D66" s="42"/>
    </row>
    <row r="67" ht="24.0" customHeight="1">
      <c r="A67" s="40"/>
      <c r="B67" s="41"/>
      <c r="C67" s="42"/>
      <c r="D67" s="42"/>
    </row>
    <row r="68" ht="24.0" customHeight="1">
      <c r="A68" s="40"/>
      <c r="B68" s="41"/>
      <c r="C68" s="42"/>
      <c r="D68" s="42"/>
    </row>
    <row r="69" ht="24.0" customHeight="1">
      <c r="A69" s="40"/>
      <c r="B69" s="41"/>
      <c r="C69" s="42"/>
      <c r="D69" s="42"/>
    </row>
    <row r="70" ht="24.0" customHeight="1">
      <c r="A70" s="40"/>
      <c r="B70" s="41"/>
      <c r="C70" s="42"/>
      <c r="D70" s="42"/>
    </row>
    <row r="71" ht="24.0" customHeight="1">
      <c r="A71" s="40"/>
      <c r="B71" s="41"/>
      <c r="C71" s="42"/>
      <c r="D71" s="42"/>
    </row>
    <row r="72" ht="24.0" customHeight="1">
      <c r="A72" s="40"/>
      <c r="B72" s="41"/>
      <c r="C72" s="42"/>
      <c r="D72" s="42"/>
    </row>
    <row r="73" ht="24.0" customHeight="1">
      <c r="A73" s="40"/>
      <c r="B73" s="41"/>
      <c r="C73" s="42"/>
      <c r="D73" s="42"/>
    </row>
    <row r="74" ht="24.0" customHeight="1">
      <c r="A74" s="40"/>
      <c r="B74" s="41"/>
      <c r="C74" s="42"/>
      <c r="D74" s="42"/>
    </row>
    <row r="75" ht="24.0" customHeight="1">
      <c r="A75" s="40"/>
      <c r="B75" s="41"/>
      <c r="C75" s="42"/>
      <c r="D75" s="42"/>
    </row>
    <row r="76" ht="24.0" customHeight="1">
      <c r="A76" s="40"/>
      <c r="B76" s="41"/>
      <c r="C76" s="42"/>
      <c r="D76" s="42"/>
    </row>
    <row r="77" ht="24.0" customHeight="1">
      <c r="A77" s="40"/>
      <c r="B77" s="41"/>
      <c r="C77" s="42"/>
      <c r="D77" s="42"/>
    </row>
    <row r="78" ht="24.0" customHeight="1">
      <c r="A78" s="40"/>
      <c r="B78" s="41"/>
      <c r="C78" s="42"/>
      <c r="D78" s="42"/>
    </row>
    <row r="79" ht="24.0" customHeight="1">
      <c r="A79" s="40"/>
      <c r="B79" s="41"/>
      <c r="C79" s="42"/>
      <c r="D79" s="42"/>
    </row>
    <row r="80" ht="24.0" customHeight="1">
      <c r="A80" s="40"/>
      <c r="B80" s="41"/>
      <c r="C80" s="42"/>
      <c r="D80" s="42"/>
    </row>
    <row r="81" ht="24.0" customHeight="1">
      <c r="A81" s="40"/>
      <c r="B81" s="41"/>
      <c r="C81" s="42"/>
      <c r="D81" s="42"/>
    </row>
    <row r="82" ht="24.0" customHeight="1">
      <c r="A82" s="40"/>
      <c r="B82" s="41"/>
      <c r="C82" s="42"/>
      <c r="D82" s="42"/>
    </row>
    <row r="83" ht="24.0" customHeight="1">
      <c r="A83" s="40"/>
      <c r="B83" s="41"/>
      <c r="C83" s="42"/>
      <c r="D83" s="42"/>
    </row>
    <row r="84" ht="24.0" customHeight="1">
      <c r="A84" s="40"/>
      <c r="B84" s="41"/>
      <c r="C84" s="42"/>
      <c r="D84" s="42"/>
    </row>
    <row r="85" ht="24.0" customHeight="1">
      <c r="A85" s="40"/>
      <c r="B85" s="41"/>
      <c r="C85" s="42"/>
      <c r="D85" s="42"/>
    </row>
    <row r="86" ht="24.0" customHeight="1">
      <c r="A86" s="40"/>
      <c r="B86" s="41"/>
      <c r="C86" s="42"/>
      <c r="D86" s="42"/>
    </row>
    <row r="87" ht="24.0" customHeight="1">
      <c r="A87" s="40"/>
      <c r="B87" s="41"/>
      <c r="C87" s="42"/>
      <c r="D87" s="42"/>
    </row>
    <row r="88" ht="24.0" customHeight="1">
      <c r="A88" s="40"/>
      <c r="B88" s="41"/>
      <c r="C88" s="42"/>
      <c r="D88" s="42"/>
    </row>
    <row r="89" ht="24.0" customHeight="1">
      <c r="A89" s="40"/>
      <c r="B89" s="41"/>
      <c r="C89" s="42"/>
      <c r="D89" s="42"/>
    </row>
    <row r="90" ht="24.0" customHeight="1">
      <c r="A90" s="40"/>
      <c r="B90" s="41"/>
      <c r="C90" s="42"/>
      <c r="D90" s="42"/>
    </row>
    <row r="91" ht="24.0" customHeight="1">
      <c r="A91" s="40"/>
      <c r="B91" s="41"/>
      <c r="C91" s="42"/>
      <c r="D91" s="42"/>
    </row>
    <row r="92" ht="24.0" customHeight="1">
      <c r="A92" s="40"/>
      <c r="B92" s="41"/>
      <c r="C92" s="42"/>
      <c r="D92" s="42"/>
    </row>
    <row r="93" ht="24.0" customHeight="1">
      <c r="A93" s="40"/>
      <c r="B93" s="41"/>
      <c r="C93" s="42"/>
      <c r="D93" s="42"/>
    </row>
    <row r="94" ht="24.0" customHeight="1">
      <c r="A94" s="40"/>
      <c r="B94" s="41"/>
      <c r="C94" s="42"/>
      <c r="D94" s="42"/>
    </row>
    <row r="95" ht="24.0" customHeight="1">
      <c r="A95" s="40"/>
      <c r="B95" s="41"/>
      <c r="C95" s="42"/>
      <c r="D95" s="42"/>
    </row>
    <row r="96" ht="24.0" customHeight="1">
      <c r="A96" s="40"/>
      <c r="B96" s="41"/>
      <c r="C96" s="42"/>
      <c r="D96" s="42"/>
    </row>
    <row r="97" ht="24.0" customHeight="1">
      <c r="A97" s="40"/>
      <c r="B97" s="41"/>
      <c r="C97" s="42"/>
      <c r="D97" s="42"/>
    </row>
    <row r="98" ht="24.0" customHeight="1">
      <c r="A98" s="40"/>
      <c r="B98" s="41"/>
      <c r="C98" s="42"/>
      <c r="D98" s="42"/>
    </row>
    <row r="99" ht="24.0" customHeight="1">
      <c r="A99" s="40"/>
      <c r="B99" s="41"/>
      <c r="C99" s="42"/>
      <c r="D99" s="42"/>
    </row>
    <row r="100" ht="24.0" customHeight="1">
      <c r="A100" s="40"/>
      <c r="B100" s="41"/>
      <c r="C100" s="42"/>
      <c r="D100" s="42"/>
    </row>
    <row r="101" ht="24.0" customHeight="1">
      <c r="A101" s="40"/>
      <c r="B101" s="41"/>
      <c r="C101" s="42"/>
      <c r="D101" s="42"/>
    </row>
    <row r="102" ht="24.0" customHeight="1">
      <c r="A102" s="40"/>
      <c r="B102" s="41"/>
      <c r="C102" s="42"/>
      <c r="D102" s="42"/>
    </row>
    <row r="103" ht="24.0" customHeight="1">
      <c r="A103" s="40"/>
      <c r="B103" s="41"/>
      <c r="C103" s="42"/>
      <c r="D103" s="42"/>
    </row>
    <row r="104" ht="24.0" customHeight="1">
      <c r="A104" s="40"/>
      <c r="B104" s="41"/>
      <c r="C104" s="42"/>
      <c r="D104" s="42"/>
    </row>
    <row r="105" ht="24.0" customHeight="1">
      <c r="A105" s="40"/>
      <c r="B105" s="41"/>
      <c r="C105" s="42"/>
      <c r="D105" s="42"/>
    </row>
    <row r="106" ht="24.0" customHeight="1">
      <c r="A106" s="40"/>
      <c r="B106" s="41"/>
      <c r="C106" s="42"/>
      <c r="D106" s="42"/>
    </row>
    <row r="107" ht="24.0" customHeight="1">
      <c r="A107" s="40"/>
      <c r="B107" s="41"/>
      <c r="C107" s="42"/>
      <c r="D107" s="42"/>
    </row>
    <row r="108" ht="24.0" customHeight="1">
      <c r="A108" s="40"/>
      <c r="B108" s="41"/>
      <c r="C108" s="42"/>
      <c r="D108" s="42"/>
    </row>
    <row r="109" ht="24.0" customHeight="1">
      <c r="A109" s="40"/>
      <c r="B109" s="41"/>
      <c r="C109" s="42"/>
      <c r="D109" s="42"/>
    </row>
    <row r="110" ht="24.0" customHeight="1">
      <c r="A110" s="40"/>
      <c r="B110" s="41"/>
      <c r="C110" s="42"/>
      <c r="D110" s="42"/>
    </row>
    <row r="111" ht="24.0" customHeight="1">
      <c r="A111" s="40"/>
      <c r="B111" s="41"/>
      <c r="C111" s="42"/>
      <c r="D111" s="42"/>
    </row>
    <row r="112" ht="24.0" customHeight="1">
      <c r="A112" s="40"/>
      <c r="B112" s="41"/>
      <c r="C112" s="42"/>
      <c r="D112" s="42"/>
    </row>
    <row r="113" ht="24.0" customHeight="1">
      <c r="A113" s="40"/>
      <c r="B113" s="41"/>
      <c r="C113" s="42"/>
      <c r="D113" s="42"/>
    </row>
    <row r="114" ht="24.0" customHeight="1">
      <c r="A114" s="40"/>
      <c r="B114" s="41"/>
      <c r="C114" s="42"/>
      <c r="D114" s="42"/>
    </row>
    <row r="115" ht="24.0" customHeight="1">
      <c r="A115" s="40"/>
      <c r="B115" s="41"/>
      <c r="C115" s="42"/>
      <c r="D115" s="42"/>
    </row>
    <row r="116" ht="24.0" customHeight="1">
      <c r="A116" s="40"/>
      <c r="B116" s="41"/>
      <c r="C116" s="42"/>
      <c r="D116" s="42"/>
    </row>
    <row r="117" ht="24.0" customHeight="1">
      <c r="A117" s="40"/>
      <c r="B117" s="41"/>
      <c r="C117" s="42"/>
      <c r="D117" s="42"/>
    </row>
    <row r="118" ht="24.0" customHeight="1">
      <c r="A118" s="40"/>
      <c r="B118" s="41"/>
      <c r="C118" s="42"/>
      <c r="D118" s="42"/>
    </row>
    <row r="119" ht="24.0" customHeight="1">
      <c r="A119" s="40"/>
      <c r="B119" s="41"/>
      <c r="C119" s="42"/>
      <c r="D119" s="42"/>
    </row>
    <row r="120" ht="24.0" customHeight="1">
      <c r="A120" s="40"/>
      <c r="B120" s="41"/>
      <c r="C120" s="42"/>
      <c r="D120" s="42"/>
    </row>
    <row r="121" ht="24.0" customHeight="1">
      <c r="A121" s="40"/>
      <c r="B121" s="41"/>
      <c r="C121" s="42"/>
      <c r="D121" s="42"/>
    </row>
    <row r="122" ht="24.0" customHeight="1">
      <c r="A122" s="40"/>
      <c r="B122" s="41"/>
      <c r="C122" s="42"/>
      <c r="D122" s="42"/>
    </row>
    <row r="123" ht="24.0" customHeight="1">
      <c r="A123" s="40"/>
      <c r="B123" s="41"/>
      <c r="C123" s="42"/>
      <c r="D123" s="42"/>
    </row>
    <row r="124" ht="24.0" customHeight="1">
      <c r="A124" s="40"/>
      <c r="B124" s="41"/>
      <c r="C124" s="42"/>
      <c r="D124" s="42"/>
    </row>
    <row r="125" ht="24.0" customHeight="1">
      <c r="A125" s="40"/>
      <c r="B125" s="41"/>
      <c r="C125" s="42"/>
      <c r="D125" s="42"/>
    </row>
    <row r="126" ht="24.0" customHeight="1">
      <c r="A126" s="40"/>
      <c r="B126" s="41"/>
      <c r="C126" s="42"/>
      <c r="D126" s="42"/>
    </row>
    <row r="127" ht="24.0" customHeight="1">
      <c r="A127" s="40"/>
      <c r="B127" s="41"/>
      <c r="C127" s="42"/>
      <c r="D127" s="42"/>
    </row>
    <row r="128" ht="24.0" customHeight="1">
      <c r="A128" s="40"/>
      <c r="B128" s="41"/>
      <c r="C128" s="42"/>
      <c r="D128" s="42"/>
    </row>
    <row r="129" ht="24.0" customHeight="1">
      <c r="A129" s="40"/>
      <c r="B129" s="41"/>
      <c r="C129" s="42"/>
      <c r="D129" s="42"/>
    </row>
    <row r="130" ht="24.0" customHeight="1">
      <c r="A130" s="40"/>
      <c r="B130" s="41"/>
      <c r="C130" s="42"/>
      <c r="D130" s="42"/>
    </row>
    <row r="131" ht="24.0" customHeight="1">
      <c r="A131" s="40"/>
      <c r="B131" s="41"/>
      <c r="C131" s="42"/>
      <c r="D131" s="42"/>
    </row>
    <row r="132" ht="24.0" customHeight="1">
      <c r="A132" s="40"/>
      <c r="B132" s="41"/>
      <c r="C132" s="42"/>
      <c r="D132" s="42"/>
    </row>
    <row r="133" ht="24.0" customHeight="1">
      <c r="A133" s="40"/>
      <c r="B133" s="41"/>
      <c r="C133" s="42"/>
      <c r="D133" s="42"/>
    </row>
    <row r="134" ht="24.0" customHeight="1">
      <c r="A134" s="40"/>
      <c r="B134" s="41"/>
      <c r="C134" s="42"/>
      <c r="D134" s="42"/>
    </row>
    <row r="135" ht="24.0" customHeight="1">
      <c r="A135" s="40"/>
      <c r="B135" s="41"/>
      <c r="C135" s="42"/>
      <c r="D135" s="42"/>
    </row>
    <row r="136" ht="24.0" customHeight="1">
      <c r="A136" s="40"/>
      <c r="B136" s="41"/>
      <c r="C136" s="42"/>
      <c r="D136" s="42"/>
    </row>
    <row r="137" ht="24.0" customHeight="1">
      <c r="A137" s="40"/>
      <c r="B137" s="41"/>
      <c r="C137" s="42"/>
      <c r="D137" s="42"/>
    </row>
    <row r="138" ht="24.0" customHeight="1">
      <c r="A138" s="40"/>
      <c r="B138" s="41"/>
      <c r="C138" s="42"/>
      <c r="D138" s="42"/>
    </row>
    <row r="139" ht="24.0" customHeight="1">
      <c r="A139" s="40"/>
      <c r="B139" s="41"/>
      <c r="C139" s="42"/>
      <c r="D139" s="42"/>
    </row>
    <row r="140" ht="24.0" customHeight="1">
      <c r="A140" s="40"/>
      <c r="B140" s="41"/>
      <c r="C140" s="42"/>
      <c r="D140" s="42"/>
    </row>
    <row r="141" ht="24.0" customHeight="1">
      <c r="A141" s="40"/>
      <c r="B141" s="41"/>
      <c r="C141" s="42"/>
      <c r="D141" s="42"/>
    </row>
    <row r="142" ht="24.0" customHeight="1">
      <c r="A142" s="40"/>
      <c r="B142" s="41"/>
      <c r="C142" s="42"/>
      <c r="D142" s="42"/>
    </row>
    <row r="143" ht="24.0" customHeight="1">
      <c r="A143" s="40"/>
      <c r="B143" s="41"/>
      <c r="C143" s="42"/>
      <c r="D143" s="42"/>
    </row>
    <row r="144" ht="24.0" customHeight="1">
      <c r="A144" s="40"/>
      <c r="B144" s="41"/>
      <c r="C144" s="42"/>
      <c r="D144" s="42"/>
    </row>
    <row r="145" ht="24.0" customHeight="1">
      <c r="A145" s="40"/>
      <c r="B145" s="41"/>
      <c r="C145" s="42"/>
      <c r="D145" s="42"/>
    </row>
    <row r="146" ht="24.0" customHeight="1">
      <c r="A146" s="40"/>
      <c r="B146" s="41"/>
      <c r="C146" s="42"/>
      <c r="D146" s="42"/>
    </row>
    <row r="147" ht="24.0" customHeight="1">
      <c r="A147" s="40"/>
      <c r="B147" s="41"/>
      <c r="C147" s="42"/>
      <c r="D147" s="42"/>
    </row>
    <row r="148" ht="24.0" customHeight="1">
      <c r="A148" s="40"/>
      <c r="B148" s="41"/>
      <c r="C148" s="42"/>
      <c r="D148" s="42"/>
    </row>
    <row r="149" ht="24.0" customHeight="1">
      <c r="A149" s="40"/>
      <c r="B149" s="41"/>
      <c r="C149" s="42"/>
      <c r="D149" s="42"/>
    </row>
    <row r="150" ht="24.0" customHeight="1">
      <c r="A150" s="40"/>
      <c r="B150" s="41"/>
      <c r="C150" s="42"/>
      <c r="D150" s="42"/>
    </row>
    <row r="151" ht="24.0" customHeight="1">
      <c r="A151" s="40"/>
      <c r="B151" s="41"/>
      <c r="C151" s="42"/>
      <c r="D151" s="42"/>
    </row>
    <row r="152" ht="24.0" customHeight="1">
      <c r="A152" s="40"/>
      <c r="B152" s="41"/>
      <c r="C152" s="42"/>
      <c r="D152" s="42"/>
    </row>
    <row r="153" ht="24.0" customHeight="1">
      <c r="A153" s="40"/>
      <c r="B153" s="41"/>
      <c r="C153" s="42"/>
      <c r="D153" s="42"/>
    </row>
    <row r="154" ht="24.0" customHeight="1">
      <c r="A154" s="40"/>
      <c r="B154" s="41"/>
      <c r="C154" s="42"/>
      <c r="D154" s="42"/>
    </row>
    <row r="155" ht="24.0" customHeight="1">
      <c r="A155" s="40"/>
      <c r="B155" s="41"/>
      <c r="C155" s="42"/>
      <c r="D155" s="42"/>
    </row>
    <row r="156" ht="24.0" customHeight="1">
      <c r="A156" s="40"/>
      <c r="B156" s="41"/>
      <c r="C156" s="42"/>
      <c r="D156" s="42"/>
    </row>
    <row r="157" ht="24.0" customHeight="1">
      <c r="A157" s="40"/>
      <c r="B157" s="41"/>
      <c r="C157" s="42"/>
      <c r="D157" s="42"/>
    </row>
    <row r="158" ht="24.0" customHeight="1">
      <c r="A158" s="40"/>
      <c r="B158" s="41"/>
      <c r="C158" s="42"/>
      <c r="D158" s="42"/>
    </row>
    <row r="159" ht="24.0" customHeight="1">
      <c r="A159" s="40"/>
      <c r="B159" s="41"/>
      <c r="C159" s="42"/>
      <c r="D159" s="42"/>
    </row>
    <row r="160" ht="24.0" customHeight="1">
      <c r="A160" s="40"/>
      <c r="B160" s="41"/>
      <c r="C160" s="42"/>
      <c r="D160" s="42"/>
    </row>
    <row r="161" ht="24.0" customHeight="1">
      <c r="A161" s="40"/>
      <c r="B161" s="41"/>
      <c r="C161" s="42"/>
      <c r="D161" s="42"/>
    </row>
    <row r="162" ht="24.0" customHeight="1">
      <c r="A162" s="40"/>
      <c r="B162" s="41"/>
      <c r="C162" s="42"/>
      <c r="D162" s="42"/>
    </row>
    <row r="163" ht="24.0" customHeight="1">
      <c r="A163" s="40"/>
      <c r="B163" s="41"/>
      <c r="C163" s="42"/>
      <c r="D163" s="42"/>
    </row>
    <row r="164" ht="24.0" customHeight="1">
      <c r="A164" s="40"/>
      <c r="B164" s="41"/>
      <c r="C164" s="42"/>
      <c r="D164" s="42"/>
    </row>
    <row r="165" ht="24.0" customHeight="1">
      <c r="A165" s="40"/>
      <c r="B165" s="41"/>
      <c r="C165" s="42"/>
      <c r="D165" s="42"/>
    </row>
    <row r="166" ht="24.0" customHeight="1">
      <c r="A166" s="40"/>
      <c r="B166" s="41"/>
      <c r="C166" s="42"/>
      <c r="D166" s="42"/>
    </row>
    <row r="167" ht="24.0" customHeight="1">
      <c r="A167" s="40"/>
      <c r="B167" s="41"/>
      <c r="C167" s="42"/>
      <c r="D167" s="42"/>
    </row>
    <row r="168" ht="24.0" customHeight="1">
      <c r="A168" s="40"/>
      <c r="B168" s="41"/>
      <c r="C168" s="42"/>
      <c r="D168" s="42"/>
    </row>
    <row r="169" ht="24.0" customHeight="1">
      <c r="A169" s="40"/>
      <c r="B169" s="41"/>
      <c r="C169" s="42"/>
      <c r="D169" s="42"/>
    </row>
    <row r="170" ht="24.0" customHeight="1">
      <c r="A170" s="40"/>
      <c r="B170" s="41"/>
      <c r="C170" s="42"/>
      <c r="D170" s="42"/>
    </row>
    <row r="171" ht="24.0" customHeight="1">
      <c r="A171" s="40"/>
      <c r="B171" s="41"/>
      <c r="C171" s="42"/>
      <c r="D171" s="42"/>
    </row>
    <row r="172" ht="24.0" customHeight="1">
      <c r="A172" s="40"/>
      <c r="B172" s="41"/>
      <c r="C172" s="42"/>
      <c r="D172" s="42"/>
    </row>
    <row r="173" ht="24.0" customHeight="1">
      <c r="A173" s="40"/>
      <c r="B173" s="41"/>
      <c r="C173" s="42"/>
      <c r="D173" s="42"/>
    </row>
    <row r="174" ht="24.0" customHeight="1">
      <c r="A174" s="40"/>
      <c r="B174" s="41"/>
      <c r="C174" s="42"/>
      <c r="D174" s="42"/>
    </row>
    <row r="175" ht="24.0" customHeight="1">
      <c r="A175" s="40"/>
      <c r="B175" s="41"/>
      <c r="C175" s="42"/>
      <c r="D175" s="42"/>
    </row>
    <row r="176" ht="24.0" customHeight="1">
      <c r="A176" s="40"/>
      <c r="B176" s="41"/>
      <c r="C176" s="42"/>
      <c r="D176" s="42"/>
    </row>
    <row r="177" ht="24.0" customHeight="1">
      <c r="A177" s="40"/>
      <c r="B177" s="41"/>
      <c r="C177" s="42"/>
      <c r="D177" s="42"/>
    </row>
    <row r="178" ht="24.0" customHeight="1">
      <c r="A178" s="40"/>
      <c r="B178" s="41"/>
      <c r="C178" s="42"/>
      <c r="D178" s="42"/>
    </row>
    <row r="179" ht="24.0" customHeight="1">
      <c r="A179" s="40"/>
      <c r="B179" s="41"/>
      <c r="C179" s="42"/>
      <c r="D179" s="42"/>
    </row>
    <row r="180" ht="24.0" customHeight="1">
      <c r="A180" s="40"/>
      <c r="B180" s="41"/>
      <c r="C180" s="42"/>
      <c r="D180" s="42"/>
    </row>
    <row r="181" ht="24.0" customHeight="1">
      <c r="A181" s="40"/>
      <c r="B181" s="41"/>
      <c r="C181" s="42"/>
      <c r="D181" s="42"/>
    </row>
    <row r="182" ht="24.0" customHeight="1">
      <c r="A182" s="40"/>
      <c r="B182" s="41"/>
      <c r="C182" s="42"/>
      <c r="D182" s="42"/>
    </row>
    <row r="183" ht="24.0" customHeight="1">
      <c r="A183" s="40"/>
      <c r="B183" s="41"/>
      <c r="C183" s="42"/>
      <c r="D183" s="42"/>
    </row>
    <row r="184" ht="24.0" customHeight="1">
      <c r="A184" s="40"/>
      <c r="B184" s="41"/>
      <c r="C184" s="42"/>
      <c r="D184" s="42"/>
    </row>
    <row r="185" ht="24.0" customHeight="1">
      <c r="A185" s="40"/>
      <c r="B185" s="41"/>
      <c r="C185" s="42"/>
      <c r="D185" s="42"/>
    </row>
    <row r="186" ht="24.0" customHeight="1">
      <c r="A186" s="40"/>
      <c r="B186" s="41"/>
      <c r="C186" s="42"/>
      <c r="D186" s="42"/>
    </row>
    <row r="187" ht="24.0" customHeight="1">
      <c r="A187" s="40"/>
      <c r="B187" s="41"/>
      <c r="C187" s="42"/>
      <c r="D187" s="42"/>
    </row>
    <row r="188" ht="24.0" customHeight="1">
      <c r="A188" s="40"/>
      <c r="B188" s="41"/>
      <c r="C188" s="42"/>
      <c r="D188" s="42"/>
    </row>
    <row r="189" ht="24.0" customHeight="1">
      <c r="A189" s="40"/>
      <c r="B189" s="41"/>
      <c r="C189" s="42"/>
      <c r="D189" s="42"/>
    </row>
    <row r="190" ht="24.0" customHeight="1">
      <c r="A190" s="40"/>
      <c r="B190" s="41"/>
      <c r="C190" s="42"/>
      <c r="D190" s="42"/>
    </row>
    <row r="191" ht="24.0" customHeight="1">
      <c r="A191" s="40"/>
      <c r="B191" s="41"/>
      <c r="C191" s="42"/>
      <c r="D191" s="42"/>
    </row>
    <row r="192" ht="24.0" customHeight="1">
      <c r="A192" s="40"/>
      <c r="B192" s="41"/>
      <c r="C192" s="42"/>
      <c r="D192" s="42"/>
    </row>
    <row r="193" ht="24.0" customHeight="1">
      <c r="A193" s="40"/>
      <c r="B193" s="41"/>
      <c r="C193" s="42"/>
      <c r="D193" s="42"/>
    </row>
    <row r="194" ht="24.0" customHeight="1">
      <c r="A194" s="40"/>
      <c r="B194" s="41"/>
      <c r="C194" s="42"/>
      <c r="D194" s="42"/>
    </row>
    <row r="195" ht="24.0" customHeight="1">
      <c r="A195" s="40"/>
      <c r="B195" s="41"/>
      <c r="C195" s="42"/>
      <c r="D195" s="42"/>
    </row>
    <row r="196" ht="24.0" customHeight="1">
      <c r="A196" s="40"/>
      <c r="B196" s="41"/>
      <c r="C196" s="42"/>
      <c r="D196" s="42"/>
    </row>
    <row r="197" ht="24.0" customHeight="1">
      <c r="A197" s="40"/>
      <c r="B197" s="41"/>
      <c r="C197" s="42"/>
      <c r="D197" s="42"/>
    </row>
    <row r="198" ht="24.0" customHeight="1">
      <c r="A198" s="40"/>
      <c r="B198" s="41"/>
      <c r="C198" s="42"/>
      <c r="D198" s="42"/>
    </row>
    <row r="199" ht="24.0" customHeight="1">
      <c r="A199" s="40"/>
      <c r="B199" s="41"/>
      <c r="C199" s="42"/>
      <c r="D199" s="42"/>
    </row>
    <row r="200" ht="24.0" customHeight="1">
      <c r="A200" s="40"/>
      <c r="B200" s="41"/>
      <c r="C200" s="42"/>
      <c r="D200" s="42"/>
    </row>
    <row r="201" ht="24.0" customHeight="1">
      <c r="A201" s="40"/>
      <c r="B201" s="41"/>
      <c r="C201" s="42"/>
      <c r="D201" s="42"/>
    </row>
    <row r="202" ht="24.0" customHeight="1">
      <c r="A202" s="40"/>
      <c r="B202" s="41"/>
      <c r="C202" s="42"/>
      <c r="D202" s="42"/>
    </row>
    <row r="203" ht="24.0" customHeight="1">
      <c r="A203" s="40"/>
      <c r="B203" s="41"/>
      <c r="C203" s="42"/>
      <c r="D203" s="42"/>
    </row>
    <row r="204" ht="24.0" customHeight="1">
      <c r="A204" s="40"/>
      <c r="B204" s="41"/>
      <c r="C204" s="42"/>
      <c r="D204" s="42"/>
    </row>
    <row r="205" ht="24.0" customHeight="1">
      <c r="A205" s="40"/>
      <c r="B205" s="41"/>
      <c r="C205" s="42"/>
      <c r="D205" s="42"/>
    </row>
    <row r="206" ht="24.0" customHeight="1">
      <c r="A206" s="40"/>
      <c r="B206" s="41"/>
      <c r="C206" s="42"/>
      <c r="D206" s="42"/>
    </row>
    <row r="207" ht="24.0" customHeight="1">
      <c r="A207" s="40"/>
      <c r="B207" s="41"/>
      <c r="C207" s="42"/>
      <c r="D207" s="42"/>
    </row>
    <row r="208" ht="24.0" customHeight="1">
      <c r="A208" s="40"/>
      <c r="B208" s="41"/>
      <c r="C208" s="42"/>
      <c r="D208" s="42"/>
    </row>
    <row r="209" ht="24.0" customHeight="1">
      <c r="A209" s="40"/>
      <c r="B209" s="41"/>
      <c r="C209" s="42"/>
      <c r="D209" s="42"/>
    </row>
    <row r="210" ht="24.0" customHeight="1">
      <c r="A210" s="40"/>
      <c r="B210" s="41"/>
      <c r="C210" s="42"/>
      <c r="D210" s="42"/>
    </row>
    <row r="211" ht="24.0" customHeight="1">
      <c r="A211" s="40"/>
      <c r="B211" s="41"/>
      <c r="C211" s="42"/>
      <c r="D211" s="42"/>
    </row>
    <row r="212" ht="24.0" customHeight="1">
      <c r="A212" s="40"/>
      <c r="B212" s="41"/>
      <c r="C212" s="42"/>
      <c r="D212" s="42"/>
    </row>
    <row r="213" ht="24.0" customHeight="1">
      <c r="A213" s="40"/>
      <c r="B213" s="41"/>
      <c r="C213" s="42"/>
      <c r="D213" s="42"/>
    </row>
    <row r="214" ht="24.0" customHeight="1">
      <c r="A214" s="40"/>
      <c r="B214" s="41"/>
      <c r="C214" s="42"/>
      <c r="D214" s="42"/>
    </row>
    <row r="215" ht="24.0" customHeight="1">
      <c r="A215" s="40"/>
      <c r="B215" s="41"/>
      <c r="C215" s="42"/>
      <c r="D215" s="42"/>
    </row>
    <row r="216" ht="24.0" customHeight="1">
      <c r="A216" s="40"/>
      <c r="B216" s="41"/>
      <c r="C216" s="42"/>
      <c r="D216" s="42"/>
    </row>
    <row r="217" ht="24.0" customHeight="1">
      <c r="A217" s="40"/>
      <c r="B217" s="41"/>
      <c r="C217" s="42"/>
      <c r="D217" s="42"/>
    </row>
    <row r="218" ht="24.0" customHeight="1">
      <c r="A218" s="40"/>
      <c r="B218" s="41"/>
      <c r="C218" s="42"/>
      <c r="D218" s="42"/>
    </row>
    <row r="219" ht="24.0" customHeight="1">
      <c r="A219" s="40"/>
      <c r="B219" s="41"/>
      <c r="C219" s="42"/>
      <c r="D219" s="42"/>
    </row>
    <row r="220" ht="24.0" customHeight="1">
      <c r="A220" s="40"/>
      <c r="B220" s="41"/>
      <c r="C220" s="42"/>
      <c r="D220" s="42"/>
    </row>
    <row r="221" ht="24.0" customHeight="1">
      <c r="A221" s="40"/>
      <c r="B221" s="41"/>
      <c r="C221" s="42"/>
      <c r="D221" s="42"/>
    </row>
    <row r="222" ht="24.0" customHeight="1">
      <c r="A222" s="40"/>
      <c r="B222" s="41"/>
      <c r="C222" s="42"/>
      <c r="D222" s="42"/>
    </row>
    <row r="223" ht="24.0" customHeight="1">
      <c r="A223" s="40"/>
      <c r="B223" s="41"/>
      <c r="C223" s="42"/>
      <c r="D223" s="42"/>
    </row>
    <row r="224" ht="24.0" customHeight="1">
      <c r="A224" s="40"/>
      <c r="B224" s="41"/>
      <c r="C224" s="42"/>
      <c r="D224" s="42"/>
    </row>
    <row r="225" ht="24.0" customHeight="1">
      <c r="A225" s="40"/>
      <c r="B225" s="41"/>
      <c r="C225" s="42"/>
      <c r="D225" s="42"/>
    </row>
    <row r="226" ht="24.0" customHeight="1">
      <c r="A226" s="40"/>
      <c r="B226" s="41"/>
      <c r="C226" s="42"/>
      <c r="D226" s="42"/>
    </row>
    <row r="227" ht="24.0" customHeight="1">
      <c r="A227" s="40"/>
      <c r="B227" s="41"/>
      <c r="C227" s="42"/>
      <c r="D227" s="42"/>
    </row>
    <row r="228" ht="24.0" customHeight="1">
      <c r="A228" s="40"/>
      <c r="B228" s="41"/>
      <c r="C228" s="42"/>
      <c r="D228" s="42"/>
    </row>
    <row r="229" ht="24.0" customHeight="1">
      <c r="A229" s="40"/>
      <c r="B229" s="41"/>
      <c r="C229" s="42"/>
      <c r="D229" s="42"/>
    </row>
    <row r="230" ht="24.0" customHeight="1">
      <c r="A230" s="40"/>
      <c r="B230" s="41"/>
      <c r="C230" s="42"/>
      <c r="D230" s="42"/>
    </row>
    <row r="231" ht="24.0" customHeight="1">
      <c r="A231" s="40"/>
      <c r="B231" s="41"/>
      <c r="C231" s="42"/>
      <c r="D231" s="42"/>
    </row>
    <row r="232" ht="24.0" customHeight="1">
      <c r="A232" s="40"/>
      <c r="B232" s="41"/>
      <c r="C232" s="42"/>
      <c r="D232" s="42"/>
    </row>
    <row r="233" ht="24.0" customHeight="1">
      <c r="A233" s="40"/>
      <c r="B233" s="41"/>
      <c r="C233" s="42"/>
      <c r="D233" s="42"/>
    </row>
    <row r="234" ht="24.0" customHeight="1">
      <c r="A234" s="40"/>
      <c r="B234" s="41"/>
      <c r="C234" s="42"/>
      <c r="D234" s="42"/>
    </row>
    <row r="235" ht="24.0" customHeight="1">
      <c r="A235" s="40"/>
      <c r="B235" s="41"/>
      <c r="C235" s="42"/>
      <c r="D235" s="42"/>
    </row>
    <row r="236" ht="24.0" customHeight="1">
      <c r="A236" s="40"/>
      <c r="B236" s="41"/>
      <c r="C236" s="42"/>
      <c r="D236" s="42"/>
    </row>
    <row r="237" ht="24.0" customHeight="1">
      <c r="A237" s="40"/>
      <c r="B237" s="41"/>
      <c r="C237" s="42"/>
      <c r="D237" s="42"/>
    </row>
    <row r="238" ht="24.0" customHeight="1">
      <c r="A238" s="40"/>
      <c r="B238" s="41"/>
      <c r="C238" s="42"/>
      <c r="D238" s="42"/>
    </row>
    <row r="239" ht="24.0" customHeight="1">
      <c r="A239" s="40"/>
      <c r="B239" s="41"/>
      <c r="C239" s="42"/>
      <c r="D239" s="42"/>
    </row>
    <row r="240" ht="24.0" customHeight="1">
      <c r="A240" s="40"/>
      <c r="B240" s="41"/>
      <c r="C240" s="42"/>
      <c r="D240" s="42"/>
    </row>
    <row r="241" ht="24.0" customHeight="1">
      <c r="A241" s="40"/>
      <c r="B241" s="41"/>
      <c r="C241" s="42"/>
      <c r="D241" s="42"/>
    </row>
    <row r="242" ht="24.0" customHeight="1">
      <c r="A242" s="40"/>
      <c r="B242" s="41"/>
      <c r="C242" s="42"/>
      <c r="D242" s="42"/>
    </row>
    <row r="243" ht="24.0" customHeight="1">
      <c r="A243" s="40"/>
      <c r="B243" s="41"/>
      <c r="C243" s="42"/>
      <c r="D243" s="42"/>
    </row>
    <row r="244" ht="24.0" customHeight="1">
      <c r="A244" s="40"/>
      <c r="B244" s="41"/>
      <c r="C244" s="42"/>
      <c r="D244" s="42"/>
    </row>
    <row r="245" ht="24.0" customHeight="1">
      <c r="A245" s="40"/>
      <c r="B245" s="41"/>
      <c r="C245" s="42"/>
      <c r="D245" s="42"/>
    </row>
    <row r="246" ht="24.0" customHeight="1">
      <c r="A246" s="40"/>
      <c r="B246" s="41"/>
      <c r="C246" s="42"/>
      <c r="D246" s="42"/>
    </row>
    <row r="247" ht="24.0" customHeight="1">
      <c r="A247" s="40"/>
      <c r="B247" s="41"/>
      <c r="C247" s="42"/>
      <c r="D247" s="42"/>
    </row>
    <row r="248" ht="24.0" customHeight="1">
      <c r="A248" s="40"/>
      <c r="B248" s="41"/>
      <c r="C248" s="42"/>
      <c r="D248" s="42"/>
    </row>
    <row r="249" ht="24.0" customHeight="1">
      <c r="A249" s="40"/>
      <c r="B249" s="41"/>
      <c r="C249" s="42"/>
      <c r="D249" s="42"/>
    </row>
    <row r="250" ht="24.0" customHeight="1">
      <c r="A250" s="40"/>
      <c r="B250" s="41"/>
      <c r="C250" s="42"/>
      <c r="D250" s="42"/>
    </row>
    <row r="251" ht="24.0" customHeight="1">
      <c r="A251" s="40"/>
      <c r="B251" s="41"/>
      <c r="C251" s="42"/>
      <c r="D251" s="42"/>
    </row>
    <row r="252" ht="24.0" customHeight="1">
      <c r="A252" s="40"/>
      <c r="B252" s="41"/>
      <c r="C252" s="42"/>
      <c r="D252" s="42"/>
    </row>
    <row r="253" ht="24.0" customHeight="1">
      <c r="A253" s="40"/>
      <c r="B253" s="41"/>
      <c r="C253" s="42"/>
      <c r="D253" s="42"/>
    </row>
    <row r="254" ht="24.0" customHeight="1">
      <c r="A254" s="40"/>
      <c r="B254" s="41"/>
      <c r="C254" s="42"/>
      <c r="D254" s="42"/>
    </row>
    <row r="255" ht="24.0" customHeight="1">
      <c r="A255" s="40"/>
      <c r="B255" s="41"/>
      <c r="C255" s="42"/>
      <c r="D255" s="42"/>
    </row>
    <row r="256" ht="24.0" customHeight="1">
      <c r="A256" s="40"/>
      <c r="B256" s="41"/>
      <c r="C256" s="42"/>
      <c r="D256" s="42"/>
    </row>
    <row r="257" ht="24.0" customHeight="1">
      <c r="A257" s="40"/>
      <c r="B257" s="41"/>
      <c r="C257" s="42"/>
      <c r="D257" s="42"/>
    </row>
    <row r="258" ht="24.0" customHeight="1">
      <c r="A258" s="40"/>
      <c r="B258" s="41"/>
      <c r="C258" s="42"/>
      <c r="D258" s="42"/>
    </row>
    <row r="259" ht="24.0" customHeight="1">
      <c r="A259" s="40"/>
      <c r="B259" s="41"/>
      <c r="C259" s="42"/>
      <c r="D259" s="42"/>
    </row>
    <row r="260" ht="24.0" customHeight="1">
      <c r="A260" s="40"/>
      <c r="B260" s="41"/>
      <c r="C260" s="42"/>
      <c r="D260" s="42"/>
    </row>
    <row r="261" ht="24.0" customHeight="1">
      <c r="A261" s="40"/>
      <c r="B261" s="41"/>
      <c r="C261" s="42"/>
      <c r="D261" s="42"/>
    </row>
    <row r="262" ht="24.0" customHeight="1">
      <c r="A262" s="40"/>
      <c r="B262" s="41"/>
      <c r="C262" s="42"/>
      <c r="D262" s="42"/>
    </row>
    <row r="263" ht="24.0" customHeight="1">
      <c r="A263" s="40"/>
      <c r="B263" s="41"/>
      <c r="C263" s="42"/>
      <c r="D263" s="42"/>
    </row>
    <row r="264" ht="24.0" customHeight="1">
      <c r="A264" s="40"/>
      <c r="B264" s="41"/>
      <c r="C264" s="42"/>
      <c r="D264" s="42"/>
    </row>
    <row r="265" ht="24.0" customHeight="1">
      <c r="A265" s="40"/>
      <c r="B265" s="41"/>
      <c r="C265" s="42"/>
      <c r="D265" s="42"/>
    </row>
    <row r="266" ht="24.0" customHeight="1">
      <c r="A266" s="40"/>
      <c r="B266" s="41"/>
      <c r="C266" s="42"/>
      <c r="D266" s="42"/>
    </row>
    <row r="267" ht="24.0" customHeight="1">
      <c r="A267" s="40"/>
      <c r="B267" s="41"/>
      <c r="C267" s="42"/>
      <c r="D267" s="42"/>
    </row>
    <row r="268" ht="24.0" customHeight="1">
      <c r="A268" s="40"/>
      <c r="B268" s="41"/>
      <c r="C268" s="42"/>
      <c r="D268" s="42"/>
    </row>
    <row r="269" ht="24.0" customHeight="1">
      <c r="A269" s="40"/>
      <c r="B269" s="41"/>
      <c r="C269" s="42"/>
      <c r="D269" s="42"/>
    </row>
    <row r="270" ht="24.0" customHeight="1">
      <c r="A270" s="40"/>
      <c r="B270" s="41"/>
      <c r="C270" s="42"/>
      <c r="D270" s="42"/>
    </row>
    <row r="271" ht="24.0" customHeight="1">
      <c r="A271" s="40"/>
      <c r="B271" s="41"/>
      <c r="C271" s="42"/>
      <c r="D271" s="42"/>
    </row>
    <row r="272" ht="24.0" customHeight="1">
      <c r="A272" s="40"/>
      <c r="B272" s="41"/>
      <c r="C272" s="42"/>
      <c r="D272" s="42"/>
    </row>
    <row r="273" ht="24.0" customHeight="1">
      <c r="A273" s="40"/>
      <c r="B273" s="41"/>
      <c r="C273" s="42"/>
      <c r="D273" s="42"/>
    </row>
    <row r="274" ht="24.0" customHeight="1">
      <c r="A274" s="40"/>
      <c r="B274" s="41"/>
      <c r="C274" s="42"/>
      <c r="D274" s="42"/>
    </row>
    <row r="275" ht="24.0" customHeight="1">
      <c r="A275" s="40"/>
      <c r="B275" s="41"/>
      <c r="C275" s="42"/>
      <c r="D275" s="42"/>
    </row>
    <row r="276" ht="24.0" customHeight="1">
      <c r="A276" s="40"/>
      <c r="B276" s="41"/>
      <c r="C276" s="42"/>
      <c r="D276" s="42"/>
    </row>
    <row r="277" ht="24.0" customHeight="1">
      <c r="A277" s="40"/>
      <c r="B277" s="41"/>
      <c r="C277" s="42"/>
      <c r="D277" s="42"/>
    </row>
    <row r="278" ht="24.0" customHeight="1">
      <c r="A278" s="40"/>
      <c r="B278" s="41"/>
      <c r="C278" s="42"/>
      <c r="D278" s="42"/>
    </row>
    <row r="279" ht="24.0" customHeight="1">
      <c r="A279" s="40"/>
      <c r="B279" s="41"/>
      <c r="C279" s="42"/>
      <c r="D279" s="42"/>
    </row>
    <row r="280" ht="24.0" customHeight="1">
      <c r="A280" s="40"/>
      <c r="B280" s="41"/>
      <c r="C280" s="42"/>
      <c r="D280" s="42"/>
    </row>
    <row r="281" ht="24.0" customHeight="1">
      <c r="A281" s="40"/>
      <c r="B281" s="41"/>
      <c r="C281" s="42"/>
      <c r="D281" s="42"/>
    </row>
    <row r="282" ht="24.0" customHeight="1">
      <c r="A282" s="40"/>
      <c r="B282" s="41"/>
      <c r="C282" s="42"/>
      <c r="D282" s="42"/>
    </row>
    <row r="283" ht="24.0" customHeight="1">
      <c r="A283" s="40"/>
      <c r="B283" s="41"/>
      <c r="C283" s="42"/>
      <c r="D283" s="42"/>
    </row>
    <row r="284" ht="24.0" customHeight="1">
      <c r="A284" s="40"/>
      <c r="B284" s="41"/>
      <c r="C284" s="42"/>
      <c r="D284" s="42"/>
    </row>
    <row r="285" ht="24.0" customHeight="1">
      <c r="A285" s="40"/>
      <c r="B285" s="41"/>
      <c r="C285" s="42"/>
      <c r="D285" s="42"/>
    </row>
    <row r="286" ht="24.0" customHeight="1">
      <c r="A286" s="40"/>
      <c r="B286" s="41"/>
      <c r="C286" s="42"/>
      <c r="D286" s="42"/>
    </row>
    <row r="287" ht="24.0" customHeight="1">
      <c r="A287" s="40"/>
      <c r="B287" s="41"/>
      <c r="C287" s="42"/>
      <c r="D287" s="42"/>
    </row>
    <row r="288" ht="24.0" customHeight="1">
      <c r="A288" s="40"/>
      <c r="B288" s="41"/>
      <c r="C288" s="42"/>
      <c r="D288" s="42"/>
    </row>
    <row r="289" ht="24.0" customHeight="1">
      <c r="A289" s="40"/>
      <c r="B289" s="41"/>
      <c r="C289" s="42"/>
      <c r="D289" s="42"/>
    </row>
    <row r="290" ht="24.0" customHeight="1">
      <c r="A290" s="40"/>
      <c r="B290" s="41"/>
      <c r="C290" s="42"/>
      <c r="D290" s="42"/>
    </row>
    <row r="291" ht="24.0" customHeight="1">
      <c r="A291" s="40"/>
      <c r="B291" s="41"/>
      <c r="C291" s="42"/>
      <c r="D291" s="42"/>
    </row>
    <row r="292" ht="24.0" customHeight="1">
      <c r="A292" s="40"/>
      <c r="B292" s="41"/>
      <c r="C292" s="42"/>
      <c r="D292" s="42"/>
    </row>
    <row r="293" ht="24.0" customHeight="1">
      <c r="A293" s="40"/>
      <c r="B293" s="41"/>
      <c r="C293" s="42"/>
      <c r="D293" s="42"/>
    </row>
    <row r="294" ht="24.0" customHeight="1">
      <c r="A294" s="40"/>
      <c r="B294" s="41"/>
      <c r="C294" s="42"/>
      <c r="D294" s="42"/>
    </row>
    <row r="295" ht="24.0" customHeight="1">
      <c r="A295" s="40"/>
      <c r="B295" s="41"/>
      <c r="C295" s="42"/>
      <c r="D295" s="42"/>
    </row>
    <row r="296" ht="24.0" customHeight="1">
      <c r="A296" s="40"/>
      <c r="B296" s="41"/>
      <c r="C296" s="42"/>
      <c r="D296" s="42"/>
    </row>
    <row r="297" ht="24.0" customHeight="1">
      <c r="A297" s="40"/>
      <c r="B297" s="41"/>
      <c r="C297" s="42"/>
      <c r="D297" s="42"/>
    </row>
    <row r="298" ht="24.0" customHeight="1">
      <c r="A298" s="40"/>
      <c r="B298" s="41"/>
      <c r="C298" s="42"/>
      <c r="D298" s="42"/>
    </row>
    <row r="299" ht="24.0" customHeight="1">
      <c r="A299" s="40"/>
      <c r="B299" s="41"/>
      <c r="C299" s="42"/>
      <c r="D299" s="42"/>
    </row>
    <row r="300" ht="24.0" customHeight="1">
      <c r="A300" s="40"/>
      <c r="B300" s="41"/>
      <c r="C300" s="42"/>
      <c r="D300" s="42"/>
    </row>
    <row r="301" ht="24.0" customHeight="1">
      <c r="A301" s="40"/>
      <c r="B301" s="41"/>
      <c r="C301" s="42"/>
      <c r="D301" s="42"/>
    </row>
    <row r="302" ht="24.0" customHeight="1">
      <c r="A302" s="40"/>
      <c r="B302" s="41"/>
      <c r="C302" s="42"/>
      <c r="D302" s="42"/>
    </row>
    <row r="303" ht="24.0" customHeight="1">
      <c r="A303" s="40"/>
      <c r="B303" s="41"/>
      <c r="C303" s="42"/>
      <c r="D303" s="42"/>
    </row>
    <row r="304" ht="24.0" customHeight="1">
      <c r="A304" s="40"/>
      <c r="B304" s="41"/>
      <c r="C304" s="42"/>
      <c r="D304" s="42"/>
    </row>
    <row r="305" ht="24.0" customHeight="1">
      <c r="A305" s="40"/>
      <c r="B305" s="41"/>
      <c r="C305" s="42"/>
      <c r="D305" s="42"/>
    </row>
    <row r="306" ht="24.0" customHeight="1">
      <c r="A306" s="40"/>
      <c r="B306" s="41"/>
      <c r="C306" s="42"/>
      <c r="D306" s="42"/>
    </row>
    <row r="307" ht="24.0" customHeight="1">
      <c r="A307" s="40"/>
      <c r="B307" s="41"/>
      <c r="C307" s="42"/>
      <c r="D307" s="42"/>
    </row>
    <row r="308" ht="24.0" customHeight="1">
      <c r="A308" s="40"/>
      <c r="B308" s="41"/>
      <c r="C308" s="42"/>
      <c r="D308" s="42"/>
    </row>
    <row r="309" ht="24.0" customHeight="1">
      <c r="A309" s="40"/>
      <c r="B309" s="41"/>
      <c r="C309" s="42"/>
      <c r="D309" s="42"/>
    </row>
    <row r="310" ht="24.0" customHeight="1">
      <c r="A310" s="40"/>
      <c r="B310" s="41"/>
      <c r="C310" s="42"/>
      <c r="D310" s="42"/>
    </row>
    <row r="311" ht="24.0" customHeight="1">
      <c r="A311" s="40"/>
      <c r="B311" s="41"/>
      <c r="C311" s="42"/>
      <c r="D311" s="42"/>
    </row>
    <row r="312" ht="24.0" customHeight="1">
      <c r="A312" s="40"/>
      <c r="B312" s="41"/>
      <c r="C312" s="42"/>
      <c r="D312" s="42"/>
    </row>
    <row r="313" ht="24.0" customHeight="1">
      <c r="A313" s="40"/>
      <c r="B313" s="41"/>
      <c r="C313" s="42"/>
      <c r="D313" s="42"/>
    </row>
    <row r="314" ht="24.0" customHeight="1">
      <c r="A314" s="40"/>
      <c r="B314" s="41"/>
      <c r="C314" s="42"/>
      <c r="D314" s="42"/>
    </row>
    <row r="315" ht="24.0" customHeight="1">
      <c r="A315" s="40"/>
      <c r="B315" s="41"/>
      <c r="C315" s="42"/>
      <c r="D315" s="42"/>
    </row>
    <row r="316" ht="24.0" customHeight="1">
      <c r="A316" s="40"/>
      <c r="B316" s="41"/>
      <c r="C316" s="42"/>
      <c r="D316" s="42"/>
    </row>
    <row r="317" ht="24.0" customHeight="1">
      <c r="A317" s="40"/>
      <c r="B317" s="41"/>
      <c r="C317" s="42"/>
      <c r="D317" s="42"/>
    </row>
    <row r="318" ht="24.0" customHeight="1">
      <c r="A318" s="40"/>
      <c r="B318" s="41"/>
      <c r="C318" s="42"/>
      <c r="D318" s="42"/>
    </row>
    <row r="319" ht="24.0" customHeight="1">
      <c r="A319" s="40"/>
      <c r="B319" s="41"/>
      <c r="C319" s="42"/>
      <c r="D319" s="42"/>
    </row>
    <row r="320" ht="24.0" customHeight="1">
      <c r="A320" s="40"/>
      <c r="B320" s="41"/>
      <c r="C320" s="42"/>
      <c r="D320" s="42"/>
    </row>
    <row r="321" ht="24.0" customHeight="1">
      <c r="A321" s="40"/>
      <c r="B321" s="41"/>
      <c r="C321" s="42"/>
      <c r="D321" s="42"/>
    </row>
    <row r="322" ht="24.0" customHeight="1">
      <c r="A322" s="40"/>
      <c r="B322" s="41"/>
      <c r="C322" s="42"/>
      <c r="D322" s="42"/>
    </row>
    <row r="323" ht="24.0" customHeight="1">
      <c r="A323" s="40"/>
      <c r="B323" s="41"/>
      <c r="C323" s="42"/>
      <c r="D323" s="42"/>
    </row>
    <row r="324" ht="24.0" customHeight="1">
      <c r="A324" s="40"/>
      <c r="B324" s="41"/>
      <c r="C324" s="42"/>
      <c r="D324" s="42"/>
    </row>
    <row r="325" ht="24.0" customHeight="1">
      <c r="A325" s="40"/>
      <c r="B325" s="41"/>
      <c r="C325" s="42"/>
      <c r="D325" s="42"/>
    </row>
    <row r="326" ht="24.0" customHeight="1">
      <c r="A326" s="40"/>
      <c r="B326" s="41"/>
      <c r="C326" s="42"/>
      <c r="D326" s="42"/>
    </row>
    <row r="327" ht="24.0" customHeight="1">
      <c r="A327" s="40"/>
      <c r="B327" s="41"/>
      <c r="C327" s="42"/>
      <c r="D327" s="42"/>
    </row>
    <row r="328" ht="24.0" customHeight="1">
      <c r="A328" s="40"/>
      <c r="B328" s="41"/>
      <c r="C328" s="42"/>
      <c r="D328" s="42"/>
    </row>
    <row r="329" ht="24.0" customHeight="1">
      <c r="A329" s="40"/>
      <c r="B329" s="41"/>
      <c r="C329" s="42"/>
      <c r="D329" s="42"/>
    </row>
    <row r="330" ht="24.0" customHeight="1">
      <c r="A330" s="40"/>
      <c r="B330" s="41"/>
      <c r="C330" s="42"/>
      <c r="D330" s="42"/>
    </row>
    <row r="331" ht="24.0" customHeight="1">
      <c r="A331" s="40"/>
      <c r="B331" s="41"/>
      <c r="C331" s="42"/>
      <c r="D331" s="42"/>
    </row>
    <row r="332" ht="24.0" customHeight="1">
      <c r="A332" s="40"/>
      <c r="B332" s="41"/>
      <c r="C332" s="42"/>
      <c r="D332" s="42"/>
    </row>
    <row r="333" ht="24.0" customHeight="1">
      <c r="A333" s="40"/>
      <c r="B333" s="41"/>
      <c r="C333" s="42"/>
      <c r="D333" s="42"/>
    </row>
    <row r="334" ht="24.0" customHeight="1">
      <c r="A334" s="40"/>
      <c r="B334" s="41"/>
      <c r="C334" s="42"/>
      <c r="D334" s="42"/>
    </row>
    <row r="335" ht="24.0" customHeight="1">
      <c r="A335" s="40"/>
      <c r="B335" s="41"/>
      <c r="C335" s="42"/>
      <c r="D335" s="42"/>
    </row>
    <row r="336" ht="24.0" customHeight="1">
      <c r="A336" s="40"/>
      <c r="B336" s="41"/>
      <c r="C336" s="42"/>
      <c r="D336" s="42"/>
    </row>
    <row r="337" ht="24.0" customHeight="1">
      <c r="A337" s="40"/>
      <c r="B337" s="41"/>
      <c r="C337" s="42"/>
      <c r="D337" s="42"/>
    </row>
    <row r="338" ht="24.0" customHeight="1">
      <c r="A338" s="40"/>
      <c r="B338" s="41"/>
      <c r="C338" s="42"/>
      <c r="D338" s="42"/>
    </row>
    <row r="339" ht="24.0" customHeight="1">
      <c r="A339" s="40"/>
      <c r="B339" s="41"/>
      <c r="C339" s="42"/>
      <c r="D339" s="42"/>
    </row>
    <row r="340" ht="24.0" customHeight="1">
      <c r="A340" s="40"/>
      <c r="B340" s="41"/>
      <c r="C340" s="42"/>
      <c r="D340" s="42"/>
    </row>
    <row r="341" ht="24.0" customHeight="1">
      <c r="A341" s="40"/>
      <c r="B341" s="41"/>
      <c r="C341" s="42"/>
      <c r="D341" s="42"/>
    </row>
    <row r="342" ht="24.0" customHeight="1">
      <c r="A342" s="40"/>
      <c r="B342" s="41"/>
      <c r="C342" s="42"/>
      <c r="D342" s="42"/>
    </row>
    <row r="343" ht="24.0" customHeight="1">
      <c r="A343" s="40"/>
      <c r="B343" s="41"/>
      <c r="C343" s="42"/>
      <c r="D343" s="42"/>
    </row>
    <row r="344" ht="24.0" customHeight="1">
      <c r="A344" s="40"/>
      <c r="B344" s="41"/>
      <c r="C344" s="42"/>
      <c r="D344" s="42"/>
    </row>
    <row r="345" ht="24.0" customHeight="1">
      <c r="A345" s="40"/>
      <c r="B345" s="41"/>
      <c r="C345" s="42"/>
      <c r="D345" s="42"/>
    </row>
    <row r="346" ht="24.0" customHeight="1">
      <c r="A346" s="40"/>
      <c r="B346" s="41"/>
      <c r="C346" s="42"/>
      <c r="D346" s="42"/>
    </row>
    <row r="347" ht="24.0" customHeight="1">
      <c r="A347" s="40"/>
      <c r="B347" s="41"/>
      <c r="C347" s="42"/>
      <c r="D347" s="42"/>
    </row>
    <row r="348" ht="24.0" customHeight="1">
      <c r="A348" s="40"/>
      <c r="B348" s="41"/>
      <c r="C348" s="42"/>
      <c r="D348" s="42"/>
    </row>
    <row r="349" ht="24.0" customHeight="1">
      <c r="A349" s="40"/>
      <c r="B349" s="41"/>
      <c r="C349" s="42"/>
      <c r="D349" s="42"/>
    </row>
    <row r="350" ht="24.0" customHeight="1">
      <c r="A350" s="40"/>
      <c r="B350" s="41"/>
      <c r="C350" s="42"/>
      <c r="D350" s="42"/>
    </row>
    <row r="351" ht="24.0" customHeight="1">
      <c r="A351" s="40"/>
      <c r="B351" s="41"/>
      <c r="C351" s="42"/>
      <c r="D351" s="42"/>
    </row>
    <row r="352" ht="24.0" customHeight="1">
      <c r="A352" s="40"/>
      <c r="B352" s="41"/>
      <c r="C352" s="42"/>
      <c r="D352" s="42"/>
    </row>
    <row r="353" ht="24.0" customHeight="1">
      <c r="A353" s="40"/>
      <c r="B353" s="41"/>
      <c r="C353" s="42"/>
      <c r="D353" s="42"/>
    </row>
    <row r="354" ht="24.0" customHeight="1">
      <c r="A354" s="40"/>
      <c r="B354" s="41"/>
      <c r="C354" s="42"/>
      <c r="D354" s="42"/>
    </row>
    <row r="355" ht="24.0" customHeight="1">
      <c r="A355" s="40"/>
      <c r="B355" s="41"/>
      <c r="C355" s="42"/>
      <c r="D355" s="42"/>
    </row>
    <row r="356" ht="24.0" customHeight="1">
      <c r="A356" s="40"/>
      <c r="B356" s="41"/>
      <c r="C356" s="42"/>
      <c r="D356" s="42"/>
    </row>
    <row r="357" ht="24.0" customHeight="1">
      <c r="A357" s="40"/>
      <c r="B357" s="41"/>
      <c r="C357" s="42"/>
      <c r="D357" s="42"/>
    </row>
    <row r="358" ht="24.0" customHeight="1">
      <c r="A358" s="40"/>
      <c r="B358" s="41"/>
      <c r="C358" s="42"/>
      <c r="D358" s="42"/>
    </row>
    <row r="359" ht="24.0" customHeight="1">
      <c r="A359" s="40"/>
      <c r="B359" s="41"/>
      <c r="C359" s="42"/>
      <c r="D359" s="42"/>
    </row>
    <row r="360" ht="24.0" customHeight="1">
      <c r="A360" s="40"/>
      <c r="B360" s="41"/>
      <c r="C360" s="42"/>
      <c r="D360" s="42"/>
    </row>
    <row r="361" ht="24.0" customHeight="1">
      <c r="A361" s="40"/>
      <c r="B361" s="41"/>
      <c r="C361" s="42"/>
      <c r="D361" s="42"/>
    </row>
    <row r="362" ht="24.0" customHeight="1">
      <c r="A362" s="40"/>
      <c r="B362" s="41"/>
      <c r="C362" s="42"/>
      <c r="D362" s="42"/>
    </row>
    <row r="363" ht="24.0" customHeight="1">
      <c r="A363" s="40"/>
      <c r="B363" s="41"/>
      <c r="C363" s="42"/>
      <c r="D363" s="42"/>
    </row>
    <row r="364" ht="24.0" customHeight="1">
      <c r="A364" s="40"/>
      <c r="B364" s="41"/>
      <c r="C364" s="42"/>
      <c r="D364" s="42"/>
    </row>
    <row r="365" ht="24.0" customHeight="1">
      <c r="A365" s="40"/>
      <c r="B365" s="41"/>
      <c r="C365" s="42"/>
      <c r="D365" s="42"/>
    </row>
    <row r="366" ht="24.0" customHeight="1">
      <c r="A366" s="40"/>
      <c r="B366" s="41"/>
      <c r="C366" s="42"/>
      <c r="D366" s="42"/>
    </row>
    <row r="367" ht="24.0" customHeight="1">
      <c r="A367" s="40"/>
      <c r="B367" s="41"/>
      <c r="C367" s="42"/>
      <c r="D367" s="42"/>
    </row>
    <row r="368" ht="24.0" customHeight="1">
      <c r="A368" s="40"/>
      <c r="B368" s="41"/>
      <c r="C368" s="42"/>
      <c r="D368" s="42"/>
    </row>
    <row r="369" ht="24.0" customHeight="1">
      <c r="A369" s="40"/>
      <c r="B369" s="41"/>
      <c r="C369" s="42"/>
      <c r="D369" s="42"/>
    </row>
    <row r="370" ht="24.0" customHeight="1">
      <c r="A370" s="40"/>
      <c r="B370" s="41"/>
      <c r="C370" s="42"/>
      <c r="D370" s="42"/>
    </row>
    <row r="371" ht="24.0" customHeight="1">
      <c r="A371" s="40"/>
      <c r="B371" s="41"/>
      <c r="C371" s="42"/>
      <c r="D371" s="42"/>
    </row>
    <row r="372" ht="24.0" customHeight="1">
      <c r="A372" s="40"/>
      <c r="B372" s="41"/>
      <c r="C372" s="42"/>
      <c r="D372" s="42"/>
    </row>
    <row r="373" ht="24.0" customHeight="1">
      <c r="A373" s="40"/>
      <c r="B373" s="41"/>
      <c r="C373" s="42"/>
      <c r="D373" s="42"/>
    </row>
    <row r="374" ht="24.0" customHeight="1">
      <c r="A374" s="40"/>
      <c r="B374" s="41"/>
      <c r="C374" s="42"/>
      <c r="D374" s="42"/>
    </row>
    <row r="375" ht="24.0" customHeight="1">
      <c r="A375" s="40"/>
      <c r="B375" s="41"/>
      <c r="C375" s="42"/>
      <c r="D375" s="42"/>
    </row>
    <row r="376" ht="24.0" customHeight="1">
      <c r="A376" s="40"/>
      <c r="B376" s="41"/>
      <c r="C376" s="42"/>
      <c r="D376" s="42"/>
    </row>
    <row r="377" ht="24.0" customHeight="1">
      <c r="A377" s="40"/>
      <c r="B377" s="41"/>
      <c r="C377" s="42"/>
      <c r="D377" s="42"/>
    </row>
    <row r="378" ht="24.0" customHeight="1">
      <c r="A378" s="40"/>
      <c r="B378" s="41"/>
      <c r="C378" s="42"/>
      <c r="D378" s="42"/>
    </row>
    <row r="379" ht="24.0" customHeight="1">
      <c r="A379" s="40"/>
      <c r="B379" s="41"/>
      <c r="C379" s="42"/>
      <c r="D379" s="42"/>
    </row>
    <row r="380" ht="24.0" customHeight="1">
      <c r="A380" s="40"/>
      <c r="B380" s="41"/>
      <c r="C380" s="42"/>
      <c r="D380" s="42"/>
    </row>
    <row r="381" ht="24.0" customHeight="1">
      <c r="A381" s="40"/>
      <c r="B381" s="41"/>
      <c r="C381" s="42"/>
      <c r="D381" s="42"/>
    </row>
    <row r="382" ht="24.0" customHeight="1">
      <c r="A382" s="40"/>
      <c r="B382" s="41"/>
      <c r="C382" s="42"/>
      <c r="D382" s="42"/>
    </row>
    <row r="383" ht="24.0" customHeight="1">
      <c r="A383" s="40"/>
      <c r="B383" s="41"/>
      <c r="C383" s="42"/>
      <c r="D383" s="42"/>
    </row>
    <row r="384" ht="24.0" customHeight="1">
      <c r="A384" s="40"/>
      <c r="B384" s="41"/>
      <c r="C384" s="42"/>
      <c r="D384" s="42"/>
    </row>
    <row r="385" ht="24.0" customHeight="1">
      <c r="A385" s="40"/>
      <c r="B385" s="41"/>
      <c r="C385" s="42"/>
      <c r="D385" s="42"/>
    </row>
    <row r="386" ht="24.0" customHeight="1">
      <c r="A386" s="40"/>
      <c r="B386" s="41"/>
      <c r="C386" s="42"/>
      <c r="D386" s="42"/>
    </row>
    <row r="387" ht="24.0" customHeight="1">
      <c r="A387" s="40"/>
      <c r="B387" s="41"/>
      <c r="C387" s="42"/>
      <c r="D387" s="42"/>
    </row>
    <row r="388" ht="24.0" customHeight="1">
      <c r="A388" s="40"/>
      <c r="B388" s="41"/>
      <c r="C388" s="42"/>
      <c r="D388" s="42"/>
    </row>
    <row r="389" ht="24.0" customHeight="1">
      <c r="A389" s="40"/>
      <c r="B389" s="41"/>
      <c r="C389" s="42"/>
      <c r="D389" s="42"/>
    </row>
    <row r="390" ht="24.0" customHeight="1">
      <c r="A390" s="40"/>
      <c r="B390" s="41"/>
      <c r="C390" s="42"/>
      <c r="D390" s="42"/>
    </row>
    <row r="391" ht="24.0" customHeight="1">
      <c r="A391" s="40"/>
      <c r="B391" s="41"/>
      <c r="C391" s="42"/>
      <c r="D391" s="42"/>
    </row>
    <row r="392" ht="24.0" customHeight="1">
      <c r="A392" s="40"/>
      <c r="B392" s="41"/>
      <c r="C392" s="42"/>
      <c r="D392" s="42"/>
    </row>
    <row r="393" ht="24.0" customHeight="1">
      <c r="A393" s="40"/>
      <c r="B393" s="41"/>
      <c r="C393" s="42"/>
      <c r="D393" s="42"/>
    </row>
    <row r="394" ht="24.0" customHeight="1">
      <c r="A394" s="40"/>
      <c r="B394" s="41"/>
      <c r="C394" s="42"/>
      <c r="D394" s="42"/>
    </row>
    <row r="395" ht="24.0" customHeight="1">
      <c r="A395" s="40"/>
      <c r="B395" s="41"/>
      <c r="C395" s="42"/>
      <c r="D395" s="42"/>
    </row>
    <row r="396" ht="24.0" customHeight="1">
      <c r="A396" s="40"/>
      <c r="B396" s="41"/>
      <c r="C396" s="42"/>
      <c r="D396" s="42"/>
    </row>
    <row r="397" ht="24.0" customHeight="1">
      <c r="A397" s="40"/>
      <c r="B397" s="41"/>
      <c r="C397" s="42"/>
      <c r="D397" s="42"/>
    </row>
    <row r="398" ht="24.0" customHeight="1">
      <c r="A398" s="40"/>
      <c r="B398" s="41"/>
      <c r="C398" s="42"/>
      <c r="D398" s="42"/>
    </row>
    <row r="399" ht="24.0" customHeight="1">
      <c r="A399" s="40"/>
      <c r="B399" s="41"/>
      <c r="C399" s="42"/>
      <c r="D399" s="42"/>
    </row>
    <row r="400" ht="24.0" customHeight="1">
      <c r="A400" s="40"/>
      <c r="B400" s="41"/>
      <c r="C400" s="42"/>
      <c r="D400" s="42"/>
    </row>
    <row r="401" ht="24.0" customHeight="1">
      <c r="A401" s="40"/>
      <c r="B401" s="41"/>
      <c r="C401" s="42"/>
      <c r="D401" s="42"/>
    </row>
    <row r="402" ht="24.0" customHeight="1">
      <c r="A402" s="40"/>
      <c r="B402" s="41"/>
      <c r="C402" s="42"/>
      <c r="D402" s="42"/>
    </row>
    <row r="403" ht="24.0" customHeight="1">
      <c r="A403" s="40"/>
      <c r="B403" s="41"/>
      <c r="C403" s="42"/>
      <c r="D403" s="42"/>
    </row>
    <row r="404" ht="24.0" customHeight="1">
      <c r="A404" s="40"/>
      <c r="B404" s="41"/>
      <c r="C404" s="42"/>
      <c r="D404" s="42"/>
    </row>
    <row r="405" ht="24.0" customHeight="1">
      <c r="A405" s="40"/>
      <c r="B405" s="41"/>
      <c r="C405" s="42"/>
      <c r="D405" s="42"/>
    </row>
    <row r="406" ht="24.0" customHeight="1">
      <c r="A406" s="40"/>
      <c r="B406" s="41"/>
      <c r="C406" s="42"/>
      <c r="D406" s="42"/>
    </row>
    <row r="407" ht="24.0" customHeight="1">
      <c r="A407" s="40"/>
      <c r="B407" s="41"/>
      <c r="C407" s="42"/>
      <c r="D407" s="42"/>
    </row>
    <row r="408" ht="24.0" customHeight="1">
      <c r="A408" s="40"/>
      <c r="B408" s="41"/>
      <c r="C408" s="42"/>
      <c r="D408" s="42"/>
    </row>
    <row r="409" ht="24.0" customHeight="1">
      <c r="A409" s="40"/>
      <c r="B409" s="41"/>
      <c r="C409" s="42"/>
      <c r="D409" s="42"/>
    </row>
    <row r="410" ht="24.0" customHeight="1">
      <c r="A410" s="40"/>
      <c r="B410" s="41"/>
      <c r="C410" s="42"/>
      <c r="D410" s="42"/>
    </row>
    <row r="411" ht="24.0" customHeight="1">
      <c r="A411" s="40"/>
      <c r="B411" s="41"/>
      <c r="C411" s="42"/>
      <c r="D411" s="42"/>
    </row>
    <row r="412" ht="24.0" customHeight="1">
      <c r="A412" s="40"/>
      <c r="B412" s="41"/>
      <c r="C412" s="42"/>
      <c r="D412" s="42"/>
    </row>
    <row r="413" ht="24.0" customHeight="1">
      <c r="A413" s="40"/>
      <c r="B413" s="41"/>
      <c r="C413" s="42"/>
      <c r="D413" s="42"/>
    </row>
    <row r="414" ht="24.0" customHeight="1">
      <c r="A414" s="40"/>
      <c r="B414" s="41"/>
      <c r="C414" s="42"/>
      <c r="D414" s="42"/>
    </row>
    <row r="415" ht="24.0" customHeight="1">
      <c r="A415" s="40"/>
      <c r="B415" s="41"/>
      <c r="C415" s="42"/>
      <c r="D415" s="42"/>
    </row>
    <row r="416" ht="24.0" customHeight="1">
      <c r="A416" s="40"/>
      <c r="B416" s="41"/>
      <c r="C416" s="42"/>
      <c r="D416" s="42"/>
    </row>
    <row r="417" ht="24.0" customHeight="1">
      <c r="A417" s="40"/>
      <c r="B417" s="41"/>
      <c r="C417" s="42"/>
      <c r="D417" s="42"/>
    </row>
    <row r="418" ht="24.0" customHeight="1">
      <c r="A418" s="40"/>
      <c r="B418" s="41"/>
      <c r="C418" s="42"/>
      <c r="D418" s="42"/>
    </row>
    <row r="419" ht="24.0" customHeight="1">
      <c r="A419" s="40"/>
      <c r="B419" s="41"/>
      <c r="C419" s="42"/>
      <c r="D419" s="42"/>
    </row>
    <row r="420" ht="24.0" customHeight="1">
      <c r="A420" s="40"/>
      <c r="B420" s="41"/>
      <c r="C420" s="42"/>
      <c r="D420" s="42"/>
    </row>
    <row r="421" ht="24.0" customHeight="1">
      <c r="A421" s="40"/>
      <c r="B421" s="41"/>
      <c r="C421" s="42"/>
      <c r="D421" s="42"/>
    </row>
    <row r="422" ht="24.0" customHeight="1">
      <c r="A422" s="40"/>
      <c r="B422" s="41"/>
      <c r="C422" s="42"/>
      <c r="D422" s="42"/>
    </row>
    <row r="423" ht="24.0" customHeight="1">
      <c r="A423" s="40"/>
      <c r="B423" s="41"/>
      <c r="C423" s="42"/>
      <c r="D423" s="42"/>
    </row>
    <row r="424" ht="24.0" customHeight="1">
      <c r="A424" s="40"/>
      <c r="B424" s="41"/>
      <c r="C424" s="42"/>
      <c r="D424" s="42"/>
    </row>
    <row r="425" ht="24.0" customHeight="1">
      <c r="A425" s="40"/>
      <c r="B425" s="41"/>
      <c r="C425" s="42"/>
      <c r="D425" s="42"/>
    </row>
    <row r="426" ht="24.0" customHeight="1">
      <c r="A426" s="40"/>
      <c r="B426" s="41"/>
      <c r="C426" s="42"/>
      <c r="D426" s="42"/>
    </row>
    <row r="427" ht="24.0" customHeight="1">
      <c r="A427" s="40"/>
      <c r="B427" s="41"/>
      <c r="C427" s="42"/>
      <c r="D427" s="42"/>
    </row>
    <row r="428" ht="24.0" customHeight="1">
      <c r="A428" s="40"/>
      <c r="B428" s="41"/>
      <c r="C428" s="42"/>
      <c r="D428" s="42"/>
    </row>
    <row r="429" ht="24.0" customHeight="1">
      <c r="A429" s="40"/>
      <c r="B429" s="41"/>
      <c r="C429" s="42"/>
      <c r="D429" s="42"/>
    </row>
    <row r="430" ht="24.0" customHeight="1">
      <c r="A430" s="40"/>
      <c r="B430" s="41"/>
      <c r="C430" s="42"/>
      <c r="D430" s="42"/>
    </row>
    <row r="431" ht="24.0" customHeight="1">
      <c r="A431" s="40"/>
      <c r="B431" s="41"/>
      <c r="C431" s="42"/>
      <c r="D431" s="42"/>
    </row>
    <row r="432" ht="24.0" customHeight="1">
      <c r="A432" s="40"/>
      <c r="B432" s="41"/>
      <c r="C432" s="42"/>
      <c r="D432" s="42"/>
    </row>
    <row r="433" ht="24.0" customHeight="1">
      <c r="A433" s="40"/>
      <c r="B433" s="41"/>
      <c r="C433" s="42"/>
      <c r="D433" s="42"/>
    </row>
    <row r="434" ht="24.0" customHeight="1">
      <c r="A434" s="40"/>
      <c r="B434" s="41"/>
      <c r="C434" s="42"/>
      <c r="D434" s="42"/>
    </row>
    <row r="435" ht="24.0" customHeight="1">
      <c r="A435" s="40"/>
      <c r="B435" s="41"/>
      <c r="C435" s="42"/>
      <c r="D435" s="42"/>
    </row>
    <row r="436" ht="24.0" customHeight="1">
      <c r="A436" s="40"/>
      <c r="B436" s="41"/>
      <c r="C436" s="42"/>
      <c r="D436" s="42"/>
    </row>
    <row r="437" ht="24.0" customHeight="1">
      <c r="A437" s="40"/>
      <c r="B437" s="41"/>
      <c r="C437" s="42"/>
      <c r="D437" s="42"/>
    </row>
    <row r="438" ht="24.0" customHeight="1">
      <c r="A438" s="40"/>
      <c r="B438" s="41"/>
      <c r="C438" s="42"/>
      <c r="D438" s="42"/>
    </row>
    <row r="439" ht="24.0" customHeight="1">
      <c r="A439" s="40"/>
      <c r="B439" s="41"/>
      <c r="C439" s="42"/>
      <c r="D439" s="42"/>
    </row>
    <row r="440" ht="24.0" customHeight="1">
      <c r="A440" s="40"/>
      <c r="B440" s="41"/>
      <c r="C440" s="42"/>
      <c r="D440" s="42"/>
    </row>
    <row r="441" ht="24.0" customHeight="1">
      <c r="A441" s="40"/>
      <c r="B441" s="41"/>
      <c r="C441" s="42"/>
      <c r="D441" s="42"/>
    </row>
    <row r="442" ht="24.0" customHeight="1">
      <c r="A442" s="40"/>
      <c r="B442" s="41"/>
      <c r="C442" s="42"/>
      <c r="D442" s="42"/>
    </row>
    <row r="443" ht="24.0" customHeight="1">
      <c r="A443" s="40"/>
      <c r="B443" s="41"/>
      <c r="C443" s="42"/>
      <c r="D443" s="42"/>
    </row>
    <row r="444" ht="24.0" customHeight="1">
      <c r="A444" s="40"/>
      <c r="B444" s="41"/>
      <c r="C444" s="42"/>
      <c r="D444" s="42"/>
    </row>
    <row r="445" ht="24.0" customHeight="1">
      <c r="A445" s="40"/>
      <c r="B445" s="41"/>
      <c r="C445" s="42"/>
      <c r="D445" s="42"/>
    </row>
    <row r="446" ht="24.0" customHeight="1">
      <c r="A446" s="40"/>
      <c r="B446" s="41"/>
      <c r="C446" s="42"/>
      <c r="D446" s="42"/>
    </row>
    <row r="447" ht="24.0" customHeight="1">
      <c r="A447" s="40"/>
      <c r="B447" s="41"/>
      <c r="C447" s="42"/>
      <c r="D447" s="42"/>
    </row>
    <row r="448" ht="24.0" customHeight="1">
      <c r="A448" s="40"/>
      <c r="B448" s="41"/>
      <c r="C448" s="42"/>
      <c r="D448" s="42"/>
    </row>
    <row r="449" ht="24.0" customHeight="1">
      <c r="A449" s="40"/>
      <c r="B449" s="41"/>
      <c r="C449" s="42"/>
      <c r="D449" s="42"/>
    </row>
    <row r="450" ht="24.0" customHeight="1">
      <c r="A450" s="40"/>
      <c r="B450" s="41"/>
      <c r="C450" s="42"/>
      <c r="D450" s="42"/>
    </row>
    <row r="451" ht="24.0" customHeight="1">
      <c r="A451" s="40"/>
      <c r="B451" s="41"/>
      <c r="C451" s="42"/>
      <c r="D451" s="42"/>
    </row>
    <row r="452" ht="24.0" customHeight="1">
      <c r="A452" s="40"/>
      <c r="B452" s="41"/>
      <c r="C452" s="42"/>
      <c r="D452" s="42"/>
    </row>
    <row r="453" ht="24.0" customHeight="1">
      <c r="A453" s="40"/>
      <c r="B453" s="41"/>
      <c r="C453" s="42"/>
      <c r="D453" s="42"/>
    </row>
    <row r="454" ht="24.0" customHeight="1">
      <c r="A454" s="40"/>
      <c r="B454" s="41"/>
      <c r="C454" s="42"/>
      <c r="D454" s="42"/>
    </row>
    <row r="455" ht="24.0" customHeight="1">
      <c r="A455" s="40"/>
      <c r="B455" s="41"/>
      <c r="C455" s="42"/>
      <c r="D455" s="42"/>
    </row>
    <row r="456" ht="24.0" customHeight="1">
      <c r="A456" s="40"/>
      <c r="B456" s="41"/>
      <c r="C456" s="42"/>
      <c r="D456" s="42"/>
    </row>
    <row r="457" ht="24.0" customHeight="1">
      <c r="A457" s="40"/>
      <c r="B457" s="41"/>
      <c r="C457" s="42"/>
      <c r="D457" s="42"/>
    </row>
    <row r="458" ht="24.0" customHeight="1">
      <c r="A458" s="40"/>
      <c r="B458" s="41"/>
      <c r="C458" s="42"/>
      <c r="D458" s="42"/>
    </row>
    <row r="459" ht="24.0" customHeight="1">
      <c r="A459" s="40"/>
      <c r="B459" s="41"/>
      <c r="C459" s="42"/>
      <c r="D459" s="42"/>
    </row>
    <row r="460" ht="24.0" customHeight="1">
      <c r="A460" s="40"/>
      <c r="B460" s="41"/>
      <c r="C460" s="42"/>
      <c r="D460" s="42"/>
    </row>
    <row r="461" ht="24.0" customHeight="1">
      <c r="A461" s="40"/>
      <c r="B461" s="41"/>
      <c r="C461" s="42"/>
      <c r="D461" s="42"/>
    </row>
    <row r="462" ht="24.0" customHeight="1">
      <c r="A462" s="40"/>
      <c r="B462" s="41"/>
      <c r="C462" s="42"/>
      <c r="D462" s="42"/>
    </row>
    <row r="463" ht="24.0" customHeight="1">
      <c r="A463" s="40"/>
      <c r="B463" s="41"/>
      <c r="C463" s="42"/>
      <c r="D463" s="42"/>
    </row>
    <row r="464" ht="24.0" customHeight="1">
      <c r="A464" s="40"/>
      <c r="B464" s="41"/>
      <c r="C464" s="42"/>
      <c r="D464" s="42"/>
    </row>
    <row r="465" ht="24.0" customHeight="1">
      <c r="A465" s="40"/>
      <c r="B465" s="41"/>
      <c r="C465" s="42"/>
      <c r="D465" s="42"/>
    </row>
    <row r="466" ht="24.0" customHeight="1">
      <c r="A466" s="40"/>
      <c r="B466" s="41"/>
      <c r="C466" s="42"/>
      <c r="D466" s="42"/>
    </row>
    <row r="467" ht="24.0" customHeight="1">
      <c r="A467" s="40"/>
      <c r="B467" s="41"/>
      <c r="C467" s="42"/>
      <c r="D467" s="42"/>
    </row>
    <row r="468" ht="24.0" customHeight="1">
      <c r="A468" s="40"/>
      <c r="B468" s="41"/>
      <c r="C468" s="42"/>
      <c r="D468" s="42"/>
    </row>
    <row r="469" ht="24.0" customHeight="1">
      <c r="A469" s="40"/>
      <c r="B469" s="41"/>
      <c r="C469" s="42"/>
      <c r="D469" s="42"/>
    </row>
    <row r="470" ht="24.0" customHeight="1">
      <c r="A470" s="40"/>
      <c r="B470" s="41"/>
      <c r="C470" s="42"/>
      <c r="D470" s="42"/>
    </row>
    <row r="471" ht="24.0" customHeight="1">
      <c r="A471" s="40"/>
      <c r="B471" s="41"/>
      <c r="C471" s="42"/>
      <c r="D471" s="42"/>
    </row>
    <row r="472" ht="24.0" customHeight="1">
      <c r="A472" s="40"/>
      <c r="B472" s="41"/>
      <c r="C472" s="42"/>
      <c r="D472" s="42"/>
    </row>
    <row r="473" ht="24.0" customHeight="1">
      <c r="A473" s="40"/>
      <c r="B473" s="41"/>
      <c r="C473" s="42"/>
      <c r="D473" s="42"/>
    </row>
    <row r="474" ht="24.0" customHeight="1">
      <c r="A474" s="40"/>
      <c r="B474" s="41"/>
      <c r="C474" s="42"/>
      <c r="D474" s="42"/>
    </row>
    <row r="475" ht="24.0" customHeight="1">
      <c r="A475" s="40"/>
      <c r="B475" s="41"/>
      <c r="C475" s="42"/>
      <c r="D475" s="42"/>
    </row>
    <row r="476" ht="24.0" customHeight="1">
      <c r="A476" s="40"/>
      <c r="B476" s="41"/>
      <c r="C476" s="42"/>
      <c r="D476" s="42"/>
    </row>
    <row r="477" ht="24.0" customHeight="1">
      <c r="A477" s="40"/>
      <c r="B477" s="41"/>
      <c r="C477" s="42"/>
      <c r="D477" s="42"/>
    </row>
    <row r="478" ht="24.0" customHeight="1">
      <c r="A478" s="40"/>
      <c r="B478" s="41"/>
      <c r="C478" s="42"/>
      <c r="D478" s="42"/>
    </row>
    <row r="479" ht="24.0" customHeight="1">
      <c r="A479" s="40"/>
      <c r="B479" s="41"/>
      <c r="C479" s="42"/>
      <c r="D479" s="42"/>
    </row>
    <row r="480" ht="24.0" customHeight="1">
      <c r="A480" s="40"/>
      <c r="B480" s="41"/>
      <c r="C480" s="42"/>
      <c r="D480" s="42"/>
    </row>
    <row r="481" ht="24.0" customHeight="1">
      <c r="A481" s="40"/>
      <c r="B481" s="41"/>
      <c r="C481" s="42"/>
      <c r="D481" s="42"/>
    </row>
    <row r="482" ht="24.0" customHeight="1">
      <c r="A482" s="40"/>
      <c r="B482" s="41"/>
      <c r="C482" s="42"/>
      <c r="D482" s="42"/>
    </row>
    <row r="483" ht="24.0" customHeight="1">
      <c r="A483" s="40"/>
      <c r="B483" s="41"/>
      <c r="C483" s="42"/>
      <c r="D483" s="42"/>
    </row>
    <row r="484" ht="24.0" customHeight="1">
      <c r="A484" s="40"/>
      <c r="B484" s="41"/>
      <c r="C484" s="42"/>
      <c r="D484" s="42"/>
    </row>
    <row r="485" ht="24.0" customHeight="1">
      <c r="A485" s="40"/>
      <c r="B485" s="41"/>
      <c r="C485" s="42"/>
      <c r="D485" s="42"/>
    </row>
    <row r="486" ht="24.0" customHeight="1">
      <c r="A486" s="40"/>
      <c r="B486" s="41"/>
      <c r="C486" s="42"/>
      <c r="D486" s="42"/>
    </row>
    <row r="487" ht="24.0" customHeight="1">
      <c r="A487" s="40"/>
      <c r="B487" s="41"/>
      <c r="C487" s="42"/>
      <c r="D487" s="42"/>
    </row>
    <row r="488" ht="24.0" customHeight="1">
      <c r="A488" s="40"/>
      <c r="B488" s="41"/>
      <c r="C488" s="42"/>
      <c r="D488" s="42"/>
    </row>
    <row r="489" ht="24.0" customHeight="1">
      <c r="A489" s="40"/>
      <c r="B489" s="41"/>
      <c r="C489" s="42"/>
      <c r="D489" s="42"/>
    </row>
    <row r="490" ht="24.0" customHeight="1">
      <c r="A490" s="40"/>
      <c r="B490" s="41"/>
      <c r="C490" s="42"/>
      <c r="D490" s="42"/>
    </row>
    <row r="491" ht="24.0" customHeight="1">
      <c r="A491" s="40"/>
      <c r="B491" s="41"/>
      <c r="C491" s="42"/>
      <c r="D491" s="42"/>
    </row>
    <row r="492" ht="24.0" customHeight="1">
      <c r="A492" s="40"/>
      <c r="B492" s="41"/>
      <c r="C492" s="42"/>
      <c r="D492" s="42"/>
    </row>
    <row r="493" ht="24.0" customHeight="1">
      <c r="A493" s="40"/>
      <c r="B493" s="41"/>
      <c r="C493" s="42"/>
      <c r="D493" s="42"/>
    </row>
    <row r="494" ht="24.0" customHeight="1">
      <c r="A494" s="40"/>
      <c r="B494" s="41"/>
      <c r="C494" s="42"/>
      <c r="D494" s="42"/>
    </row>
    <row r="495" ht="24.0" customHeight="1">
      <c r="A495" s="40"/>
      <c r="B495" s="41"/>
      <c r="C495" s="42"/>
      <c r="D495" s="42"/>
    </row>
    <row r="496" ht="24.0" customHeight="1">
      <c r="A496" s="40"/>
      <c r="B496" s="41"/>
      <c r="C496" s="42"/>
      <c r="D496" s="42"/>
    </row>
    <row r="497" ht="24.0" customHeight="1">
      <c r="A497" s="40"/>
      <c r="B497" s="41"/>
      <c r="C497" s="42"/>
      <c r="D497" s="42"/>
    </row>
    <row r="498" ht="24.0" customHeight="1">
      <c r="A498" s="40"/>
      <c r="B498" s="41"/>
      <c r="C498" s="42"/>
      <c r="D498" s="42"/>
    </row>
    <row r="499" ht="24.0" customHeight="1">
      <c r="A499" s="40"/>
      <c r="B499" s="41"/>
      <c r="C499" s="42"/>
      <c r="D499" s="42"/>
    </row>
    <row r="500" ht="24.0" customHeight="1">
      <c r="A500" s="40"/>
      <c r="B500" s="41"/>
      <c r="C500" s="42"/>
      <c r="D500" s="42"/>
    </row>
    <row r="501" ht="24.0" customHeight="1">
      <c r="A501" s="40"/>
      <c r="B501" s="41"/>
      <c r="C501" s="42"/>
      <c r="D501" s="42"/>
    </row>
    <row r="502" ht="24.0" customHeight="1">
      <c r="A502" s="40"/>
      <c r="B502" s="41"/>
      <c r="C502" s="42"/>
      <c r="D502" s="42"/>
    </row>
    <row r="503" ht="24.0" customHeight="1">
      <c r="A503" s="40"/>
      <c r="B503" s="41"/>
      <c r="C503" s="42"/>
      <c r="D503" s="42"/>
    </row>
    <row r="504" ht="24.0" customHeight="1">
      <c r="A504" s="40"/>
      <c r="B504" s="41"/>
      <c r="C504" s="42"/>
      <c r="D504" s="42"/>
    </row>
    <row r="505" ht="24.0" customHeight="1">
      <c r="A505" s="40"/>
      <c r="B505" s="41"/>
      <c r="C505" s="42"/>
      <c r="D505" s="42"/>
    </row>
    <row r="506" ht="24.0" customHeight="1">
      <c r="A506" s="40"/>
      <c r="B506" s="41"/>
      <c r="C506" s="42"/>
      <c r="D506" s="42"/>
    </row>
    <row r="507" ht="24.0" customHeight="1">
      <c r="A507" s="40"/>
      <c r="B507" s="41"/>
      <c r="C507" s="42"/>
      <c r="D507" s="42"/>
    </row>
    <row r="508" ht="24.0" customHeight="1">
      <c r="A508" s="40"/>
      <c r="B508" s="41"/>
      <c r="C508" s="42"/>
      <c r="D508" s="42"/>
    </row>
    <row r="509" ht="24.0" customHeight="1">
      <c r="A509" s="40"/>
      <c r="B509" s="41"/>
      <c r="C509" s="42"/>
      <c r="D509" s="42"/>
    </row>
    <row r="510" ht="24.0" customHeight="1">
      <c r="A510" s="40"/>
      <c r="B510" s="41"/>
      <c r="C510" s="42"/>
      <c r="D510" s="42"/>
    </row>
    <row r="511" ht="24.0" customHeight="1">
      <c r="A511" s="40"/>
      <c r="B511" s="41"/>
      <c r="C511" s="42"/>
      <c r="D511" s="42"/>
    </row>
    <row r="512" ht="24.0" customHeight="1">
      <c r="A512" s="40"/>
      <c r="B512" s="41"/>
      <c r="C512" s="42"/>
      <c r="D512" s="42"/>
    </row>
    <row r="513" ht="24.0" customHeight="1">
      <c r="A513" s="40"/>
      <c r="B513" s="41"/>
      <c r="C513" s="42"/>
      <c r="D513" s="42"/>
    </row>
    <row r="514" ht="24.0" customHeight="1">
      <c r="A514" s="40"/>
      <c r="B514" s="41"/>
      <c r="C514" s="42"/>
      <c r="D514" s="42"/>
    </row>
    <row r="515" ht="24.0" customHeight="1">
      <c r="A515" s="40"/>
      <c r="B515" s="41"/>
      <c r="C515" s="42"/>
      <c r="D515" s="42"/>
    </row>
    <row r="516" ht="24.0" customHeight="1">
      <c r="A516" s="40"/>
      <c r="B516" s="41"/>
      <c r="C516" s="42"/>
      <c r="D516" s="42"/>
    </row>
    <row r="517" ht="24.0" customHeight="1">
      <c r="A517" s="40"/>
      <c r="B517" s="41"/>
      <c r="C517" s="42"/>
      <c r="D517" s="42"/>
    </row>
    <row r="518" ht="24.0" customHeight="1">
      <c r="A518" s="40"/>
      <c r="B518" s="41"/>
      <c r="C518" s="42"/>
      <c r="D518" s="42"/>
    </row>
    <row r="519" ht="24.0" customHeight="1">
      <c r="A519" s="40"/>
      <c r="B519" s="41"/>
      <c r="C519" s="42"/>
      <c r="D519" s="42"/>
    </row>
    <row r="520" ht="24.0" customHeight="1">
      <c r="A520" s="40"/>
      <c r="B520" s="41"/>
      <c r="C520" s="42"/>
      <c r="D520" s="42"/>
    </row>
    <row r="521" ht="24.0" customHeight="1">
      <c r="A521" s="40"/>
      <c r="B521" s="41"/>
      <c r="C521" s="42"/>
      <c r="D521" s="42"/>
    </row>
    <row r="522" ht="24.0" customHeight="1">
      <c r="A522" s="40"/>
      <c r="B522" s="41"/>
      <c r="C522" s="42"/>
      <c r="D522" s="42"/>
    </row>
    <row r="523" ht="24.0" customHeight="1">
      <c r="A523" s="40"/>
      <c r="B523" s="41"/>
      <c r="C523" s="42"/>
      <c r="D523" s="42"/>
    </row>
    <row r="524" ht="24.0" customHeight="1">
      <c r="A524" s="40"/>
      <c r="B524" s="41"/>
      <c r="C524" s="42"/>
      <c r="D524" s="42"/>
    </row>
    <row r="525" ht="24.0" customHeight="1">
      <c r="A525" s="40"/>
      <c r="B525" s="41"/>
      <c r="C525" s="42"/>
      <c r="D525" s="42"/>
    </row>
    <row r="526" ht="24.0" customHeight="1">
      <c r="A526" s="40"/>
      <c r="B526" s="41"/>
      <c r="C526" s="42"/>
      <c r="D526" s="42"/>
    </row>
    <row r="527" ht="24.0" customHeight="1">
      <c r="A527" s="40"/>
      <c r="B527" s="41"/>
      <c r="C527" s="42"/>
      <c r="D527" s="42"/>
    </row>
    <row r="528" ht="24.0" customHeight="1">
      <c r="A528" s="40"/>
      <c r="B528" s="41"/>
      <c r="C528" s="42"/>
      <c r="D528" s="42"/>
    </row>
    <row r="529" ht="24.0" customHeight="1">
      <c r="A529" s="40"/>
      <c r="B529" s="41"/>
      <c r="C529" s="42"/>
      <c r="D529" s="42"/>
    </row>
    <row r="530" ht="24.0" customHeight="1">
      <c r="A530" s="40"/>
      <c r="B530" s="41"/>
      <c r="C530" s="42"/>
      <c r="D530" s="42"/>
    </row>
    <row r="531" ht="24.0" customHeight="1">
      <c r="A531" s="40"/>
      <c r="B531" s="41"/>
      <c r="C531" s="42"/>
      <c r="D531" s="42"/>
    </row>
    <row r="532" ht="24.0" customHeight="1">
      <c r="A532" s="40"/>
      <c r="B532" s="41"/>
      <c r="C532" s="42"/>
      <c r="D532" s="42"/>
    </row>
    <row r="533" ht="24.0" customHeight="1">
      <c r="A533" s="40"/>
      <c r="B533" s="41"/>
      <c r="C533" s="42"/>
      <c r="D533" s="42"/>
    </row>
    <row r="534" ht="24.0" customHeight="1">
      <c r="A534" s="40"/>
      <c r="B534" s="41"/>
      <c r="C534" s="42"/>
      <c r="D534" s="42"/>
    </row>
    <row r="535" ht="24.0" customHeight="1">
      <c r="A535" s="40"/>
      <c r="B535" s="41"/>
      <c r="C535" s="42"/>
      <c r="D535" s="42"/>
    </row>
    <row r="536" ht="24.0" customHeight="1">
      <c r="A536" s="40"/>
      <c r="B536" s="41"/>
      <c r="C536" s="42"/>
      <c r="D536" s="42"/>
    </row>
    <row r="537" ht="24.0" customHeight="1">
      <c r="A537" s="40"/>
      <c r="B537" s="41"/>
      <c r="C537" s="42"/>
      <c r="D537" s="42"/>
    </row>
    <row r="538" ht="24.0" customHeight="1">
      <c r="A538" s="40"/>
      <c r="B538" s="41"/>
      <c r="C538" s="42"/>
      <c r="D538" s="42"/>
    </row>
    <row r="539" ht="24.0" customHeight="1">
      <c r="A539" s="40"/>
      <c r="B539" s="41"/>
      <c r="C539" s="42"/>
      <c r="D539" s="42"/>
    </row>
    <row r="540" ht="24.0" customHeight="1">
      <c r="A540" s="40"/>
      <c r="B540" s="41"/>
      <c r="C540" s="42"/>
      <c r="D540" s="42"/>
    </row>
    <row r="541" ht="24.0" customHeight="1">
      <c r="A541" s="40"/>
      <c r="B541" s="41"/>
      <c r="C541" s="42"/>
      <c r="D541" s="42"/>
    </row>
    <row r="542" ht="24.0" customHeight="1">
      <c r="A542" s="40"/>
      <c r="B542" s="41"/>
      <c r="C542" s="42"/>
      <c r="D542" s="42"/>
    </row>
    <row r="543" ht="24.0" customHeight="1">
      <c r="A543" s="40"/>
      <c r="B543" s="41"/>
      <c r="C543" s="42"/>
      <c r="D543" s="42"/>
    </row>
    <row r="544" ht="24.0" customHeight="1">
      <c r="A544" s="40"/>
      <c r="B544" s="41"/>
      <c r="C544" s="42"/>
      <c r="D544" s="42"/>
    </row>
    <row r="545" ht="24.0" customHeight="1">
      <c r="A545" s="40"/>
      <c r="B545" s="41"/>
      <c r="C545" s="42"/>
      <c r="D545" s="42"/>
    </row>
    <row r="546" ht="24.0" customHeight="1">
      <c r="A546" s="40"/>
      <c r="B546" s="41"/>
      <c r="C546" s="42"/>
      <c r="D546" s="42"/>
    </row>
    <row r="547" ht="24.0" customHeight="1">
      <c r="A547" s="40"/>
      <c r="B547" s="41"/>
      <c r="C547" s="42"/>
      <c r="D547" s="42"/>
    </row>
    <row r="548" ht="24.0" customHeight="1">
      <c r="A548" s="40"/>
      <c r="B548" s="41"/>
      <c r="C548" s="42"/>
      <c r="D548" s="42"/>
    </row>
    <row r="549" ht="24.0" customHeight="1">
      <c r="A549" s="40"/>
      <c r="B549" s="41"/>
      <c r="C549" s="42"/>
      <c r="D549" s="42"/>
    </row>
    <row r="550" ht="24.0" customHeight="1">
      <c r="A550" s="40"/>
      <c r="B550" s="41"/>
      <c r="C550" s="42"/>
      <c r="D550" s="42"/>
    </row>
    <row r="551" ht="24.0" customHeight="1">
      <c r="A551" s="40"/>
      <c r="B551" s="41"/>
      <c r="C551" s="42"/>
      <c r="D551" s="42"/>
    </row>
    <row r="552" ht="24.0" customHeight="1">
      <c r="A552" s="40"/>
      <c r="B552" s="41"/>
      <c r="C552" s="42"/>
      <c r="D552" s="42"/>
    </row>
    <row r="553" ht="24.0" customHeight="1">
      <c r="A553" s="40"/>
      <c r="B553" s="41"/>
      <c r="C553" s="42"/>
      <c r="D553" s="42"/>
    </row>
    <row r="554" ht="24.0" customHeight="1">
      <c r="A554" s="40"/>
      <c r="B554" s="41"/>
      <c r="C554" s="42"/>
      <c r="D554" s="42"/>
    </row>
    <row r="555" ht="24.0" customHeight="1">
      <c r="A555" s="40"/>
      <c r="B555" s="41"/>
      <c r="C555" s="42"/>
      <c r="D555" s="42"/>
    </row>
    <row r="556" ht="24.0" customHeight="1">
      <c r="A556" s="40"/>
      <c r="B556" s="41"/>
      <c r="C556" s="42"/>
      <c r="D556" s="42"/>
    </row>
    <row r="557" ht="24.0" customHeight="1">
      <c r="A557" s="40"/>
      <c r="B557" s="41"/>
      <c r="C557" s="42"/>
      <c r="D557" s="42"/>
    </row>
    <row r="558" ht="24.0" customHeight="1">
      <c r="A558" s="40"/>
      <c r="B558" s="41"/>
      <c r="C558" s="42"/>
      <c r="D558" s="42"/>
    </row>
    <row r="559" ht="24.0" customHeight="1">
      <c r="A559" s="40"/>
      <c r="B559" s="41"/>
      <c r="C559" s="42"/>
      <c r="D559" s="42"/>
    </row>
    <row r="560" ht="24.0" customHeight="1">
      <c r="A560" s="40"/>
      <c r="B560" s="41"/>
      <c r="C560" s="42"/>
      <c r="D560" s="42"/>
    </row>
    <row r="561" ht="24.0" customHeight="1">
      <c r="A561" s="40"/>
      <c r="B561" s="41"/>
      <c r="C561" s="42"/>
      <c r="D561" s="42"/>
    </row>
    <row r="562" ht="24.0" customHeight="1">
      <c r="A562" s="40"/>
      <c r="B562" s="41"/>
      <c r="C562" s="42"/>
      <c r="D562" s="42"/>
    </row>
    <row r="563" ht="24.0" customHeight="1">
      <c r="A563" s="40"/>
      <c r="B563" s="41"/>
      <c r="C563" s="42"/>
      <c r="D563" s="42"/>
    </row>
    <row r="564" ht="24.0" customHeight="1">
      <c r="A564" s="40"/>
      <c r="B564" s="41"/>
      <c r="C564" s="42"/>
      <c r="D564" s="42"/>
    </row>
    <row r="565" ht="24.0" customHeight="1">
      <c r="A565" s="40"/>
      <c r="B565" s="41"/>
      <c r="C565" s="42"/>
      <c r="D565" s="42"/>
    </row>
    <row r="566" ht="24.0" customHeight="1">
      <c r="A566" s="40"/>
      <c r="B566" s="41"/>
      <c r="C566" s="42"/>
      <c r="D566" s="42"/>
    </row>
    <row r="567" ht="24.0" customHeight="1">
      <c r="A567" s="40"/>
      <c r="B567" s="41"/>
      <c r="C567" s="42"/>
      <c r="D567" s="42"/>
    </row>
    <row r="568" ht="24.0" customHeight="1">
      <c r="A568" s="40"/>
      <c r="B568" s="41"/>
      <c r="C568" s="42"/>
      <c r="D568" s="42"/>
    </row>
    <row r="569" ht="24.0" customHeight="1">
      <c r="A569" s="40"/>
      <c r="B569" s="41"/>
      <c r="C569" s="42"/>
      <c r="D569" s="42"/>
    </row>
    <row r="570" ht="24.0" customHeight="1">
      <c r="A570" s="40"/>
      <c r="B570" s="41"/>
      <c r="C570" s="42"/>
      <c r="D570" s="42"/>
    </row>
    <row r="571" ht="24.0" customHeight="1">
      <c r="A571" s="40"/>
      <c r="B571" s="41"/>
      <c r="C571" s="42"/>
      <c r="D571" s="42"/>
    </row>
    <row r="572" ht="24.0" customHeight="1">
      <c r="A572" s="40"/>
      <c r="B572" s="41"/>
      <c r="C572" s="42"/>
      <c r="D572" s="42"/>
    </row>
    <row r="573" ht="24.0" customHeight="1">
      <c r="A573" s="40"/>
      <c r="B573" s="41"/>
      <c r="C573" s="42"/>
      <c r="D573" s="42"/>
    </row>
    <row r="574" ht="24.0" customHeight="1">
      <c r="A574" s="40"/>
      <c r="B574" s="41"/>
      <c r="C574" s="42"/>
      <c r="D574" s="42"/>
    </row>
    <row r="575" ht="24.0" customHeight="1">
      <c r="A575" s="40"/>
      <c r="B575" s="41"/>
      <c r="C575" s="42"/>
      <c r="D575" s="42"/>
    </row>
    <row r="576" ht="24.0" customHeight="1">
      <c r="A576" s="40"/>
      <c r="B576" s="41"/>
      <c r="C576" s="42"/>
      <c r="D576" s="42"/>
    </row>
    <row r="577" ht="24.0" customHeight="1">
      <c r="A577" s="40"/>
      <c r="B577" s="41"/>
      <c r="C577" s="42"/>
      <c r="D577" s="42"/>
    </row>
    <row r="578" ht="24.0" customHeight="1">
      <c r="A578" s="40"/>
      <c r="B578" s="41"/>
      <c r="C578" s="42"/>
      <c r="D578" s="42"/>
    </row>
    <row r="579" ht="24.0" customHeight="1">
      <c r="A579" s="40"/>
      <c r="B579" s="41"/>
      <c r="C579" s="42"/>
      <c r="D579" s="42"/>
    </row>
    <row r="580" ht="24.0" customHeight="1">
      <c r="A580" s="40"/>
      <c r="B580" s="41"/>
      <c r="C580" s="42"/>
      <c r="D580" s="42"/>
    </row>
    <row r="581" ht="24.0" customHeight="1">
      <c r="A581" s="40"/>
      <c r="B581" s="41"/>
      <c r="C581" s="42"/>
      <c r="D581" s="42"/>
    </row>
    <row r="582" ht="24.0" customHeight="1">
      <c r="A582" s="40"/>
      <c r="B582" s="41"/>
      <c r="C582" s="42"/>
      <c r="D582" s="42"/>
    </row>
    <row r="583" ht="24.0" customHeight="1">
      <c r="A583" s="40"/>
      <c r="B583" s="41"/>
      <c r="C583" s="42"/>
      <c r="D583" s="42"/>
    </row>
    <row r="584" ht="24.0" customHeight="1">
      <c r="A584" s="40"/>
      <c r="B584" s="41"/>
      <c r="C584" s="42"/>
      <c r="D584" s="42"/>
    </row>
    <row r="585" ht="24.0" customHeight="1">
      <c r="A585" s="40"/>
      <c r="B585" s="41"/>
      <c r="C585" s="42"/>
      <c r="D585" s="42"/>
    </row>
    <row r="586" ht="24.0" customHeight="1">
      <c r="A586" s="40"/>
      <c r="B586" s="41"/>
      <c r="C586" s="42"/>
      <c r="D586" s="42"/>
    </row>
    <row r="587" ht="24.0" customHeight="1">
      <c r="A587" s="40"/>
      <c r="B587" s="41"/>
      <c r="C587" s="42"/>
      <c r="D587" s="42"/>
    </row>
    <row r="588" ht="24.0" customHeight="1">
      <c r="A588" s="40"/>
      <c r="B588" s="41"/>
      <c r="C588" s="42"/>
      <c r="D588" s="42"/>
    </row>
    <row r="589" ht="24.0" customHeight="1">
      <c r="A589" s="40"/>
      <c r="B589" s="41"/>
      <c r="C589" s="42"/>
      <c r="D589" s="42"/>
    </row>
    <row r="590" ht="24.0" customHeight="1">
      <c r="A590" s="40"/>
      <c r="B590" s="41"/>
      <c r="C590" s="42"/>
      <c r="D590" s="42"/>
    </row>
    <row r="591" ht="24.0" customHeight="1">
      <c r="A591" s="40"/>
      <c r="B591" s="41"/>
      <c r="C591" s="42"/>
      <c r="D591" s="42"/>
    </row>
    <row r="592" ht="24.0" customHeight="1">
      <c r="A592" s="40"/>
      <c r="B592" s="41"/>
      <c r="C592" s="42"/>
      <c r="D592" s="42"/>
    </row>
    <row r="593" ht="24.0" customHeight="1">
      <c r="A593" s="40"/>
      <c r="B593" s="41"/>
      <c r="C593" s="42"/>
      <c r="D593" s="42"/>
    </row>
    <row r="594" ht="24.0" customHeight="1">
      <c r="A594" s="40"/>
      <c r="B594" s="41"/>
      <c r="C594" s="42"/>
      <c r="D594" s="42"/>
    </row>
    <row r="595" ht="24.0" customHeight="1">
      <c r="A595" s="40"/>
      <c r="B595" s="41"/>
      <c r="C595" s="42"/>
      <c r="D595" s="42"/>
    </row>
    <row r="596" ht="24.0" customHeight="1">
      <c r="A596" s="40"/>
      <c r="B596" s="41"/>
      <c r="C596" s="42"/>
      <c r="D596" s="42"/>
    </row>
    <row r="597" ht="24.0" customHeight="1">
      <c r="A597" s="40"/>
      <c r="B597" s="41"/>
      <c r="C597" s="42"/>
      <c r="D597" s="42"/>
    </row>
    <row r="598" ht="24.0" customHeight="1">
      <c r="A598" s="40"/>
      <c r="B598" s="41"/>
      <c r="C598" s="42"/>
      <c r="D598" s="42"/>
    </row>
    <row r="599" ht="24.0" customHeight="1">
      <c r="A599" s="40"/>
      <c r="B599" s="41"/>
      <c r="C599" s="42"/>
      <c r="D599" s="42"/>
    </row>
    <row r="600" ht="24.0" customHeight="1">
      <c r="A600" s="40"/>
      <c r="B600" s="41"/>
      <c r="C600" s="42"/>
      <c r="D600" s="42"/>
    </row>
    <row r="601" ht="24.0" customHeight="1">
      <c r="A601" s="40"/>
      <c r="B601" s="41"/>
      <c r="C601" s="42"/>
      <c r="D601" s="42"/>
    </row>
    <row r="602" ht="24.0" customHeight="1">
      <c r="A602" s="40"/>
      <c r="B602" s="41"/>
      <c r="C602" s="42"/>
      <c r="D602" s="42"/>
    </row>
    <row r="603" ht="24.0" customHeight="1">
      <c r="A603" s="40"/>
      <c r="B603" s="41"/>
      <c r="C603" s="42"/>
      <c r="D603" s="42"/>
    </row>
    <row r="604" ht="24.0" customHeight="1">
      <c r="A604" s="40"/>
      <c r="B604" s="41"/>
      <c r="C604" s="42"/>
      <c r="D604" s="42"/>
    </row>
    <row r="605" ht="24.0" customHeight="1">
      <c r="A605" s="40"/>
      <c r="B605" s="41"/>
      <c r="C605" s="42"/>
      <c r="D605" s="42"/>
    </row>
    <row r="606" ht="24.0" customHeight="1">
      <c r="A606" s="40"/>
      <c r="B606" s="41"/>
      <c r="C606" s="42"/>
      <c r="D606" s="42"/>
    </row>
    <row r="607" ht="24.0" customHeight="1">
      <c r="A607" s="40"/>
      <c r="B607" s="41"/>
      <c r="C607" s="42"/>
      <c r="D607" s="42"/>
    </row>
    <row r="608" ht="24.0" customHeight="1">
      <c r="A608" s="40"/>
      <c r="B608" s="41"/>
      <c r="C608" s="42"/>
      <c r="D608" s="42"/>
    </row>
    <row r="609" ht="24.0" customHeight="1">
      <c r="A609" s="40"/>
      <c r="B609" s="41"/>
      <c r="C609" s="42"/>
      <c r="D609" s="42"/>
    </row>
    <row r="610" ht="24.0" customHeight="1">
      <c r="A610" s="40"/>
      <c r="B610" s="41"/>
      <c r="C610" s="42"/>
      <c r="D610" s="42"/>
    </row>
    <row r="611" ht="24.0" customHeight="1">
      <c r="A611" s="40"/>
      <c r="B611" s="41"/>
      <c r="C611" s="42"/>
      <c r="D611" s="42"/>
    </row>
    <row r="612" ht="24.0" customHeight="1">
      <c r="A612" s="40"/>
      <c r="B612" s="41"/>
      <c r="C612" s="42"/>
      <c r="D612" s="42"/>
    </row>
    <row r="613" ht="24.0" customHeight="1">
      <c r="A613" s="40"/>
      <c r="B613" s="41"/>
      <c r="C613" s="42"/>
      <c r="D613" s="42"/>
    </row>
    <row r="614" ht="24.0" customHeight="1">
      <c r="A614" s="40"/>
      <c r="B614" s="41"/>
      <c r="C614" s="42"/>
      <c r="D614" s="42"/>
    </row>
    <row r="615" ht="24.0" customHeight="1">
      <c r="A615" s="40"/>
      <c r="B615" s="41"/>
      <c r="C615" s="42"/>
      <c r="D615" s="42"/>
    </row>
    <row r="616" ht="24.0" customHeight="1">
      <c r="A616" s="40"/>
      <c r="B616" s="41"/>
      <c r="C616" s="42"/>
      <c r="D616" s="42"/>
    </row>
    <row r="617" ht="24.0" customHeight="1">
      <c r="A617" s="40"/>
      <c r="B617" s="41"/>
      <c r="C617" s="42"/>
      <c r="D617" s="42"/>
    </row>
    <row r="618" ht="24.0" customHeight="1">
      <c r="A618" s="40"/>
      <c r="B618" s="41"/>
      <c r="C618" s="42"/>
      <c r="D618" s="42"/>
    </row>
    <row r="619" ht="24.0" customHeight="1">
      <c r="A619" s="40"/>
      <c r="B619" s="41"/>
      <c r="C619" s="42"/>
      <c r="D619" s="42"/>
    </row>
    <row r="620" ht="24.0" customHeight="1">
      <c r="A620" s="40"/>
      <c r="B620" s="41"/>
      <c r="C620" s="42"/>
      <c r="D620" s="42"/>
    </row>
    <row r="621" ht="24.0" customHeight="1">
      <c r="A621" s="40"/>
      <c r="B621" s="41"/>
      <c r="C621" s="42"/>
      <c r="D621" s="42"/>
    </row>
    <row r="622" ht="24.0" customHeight="1">
      <c r="A622" s="40"/>
      <c r="B622" s="41"/>
      <c r="C622" s="42"/>
      <c r="D622" s="42"/>
    </row>
    <row r="623" ht="24.0" customHeight="1">
      <c r="A623" s="40"/>
      <c r="B623" s="41"/>
      <c r="C623" s="42"/>
      <c r="D623" s="42"/>
    </row>
    <row r="624" ht="24.0" customHeight="1">
      <c r="A624" s="40"/>
      <c r="B624" s="41"/>
      <c r="C624" s="42"/>
      <c r="D624" s="42"/>
    </row>
    <row r="625" ht="24.0" customHeight="1">
      <c r="A625" s="40"/>
      <c r="B625" s="41"/>
      <c r="C625" s="42"/>
      <c r="D625" s="42"/>
    </row>
    <row r="626" ht="24.0" customHeight="1">
      <c r="A626" s="40"/>
      <c r="B626" s="41"/>
      <c r="C626" s="42"/>
      <c r="D626" s="42"/>
    </row>
    <row r="627" ht="24.0" customHeight="1">
      <c r="A627" s="40"/>
      <c r="B627" s="41"/>
      <c r="C627" s="42"/>
      <c r="D627" s="42"/>
    </row>
    <row r="628" ht="24.0" customHeight="1">
      <c r="A628" s="40"/>
      <c r="B628" s="41"/>
      <c r="C628" s="42"/>
      <c r="D628" s="42"/>
    </row>
    <row r="629" ht="24.0" customHeight="1">
      <c r="A629" s="40"/>
      <c r="B629" s="41"/>
      <c r="C629" s="42"/>
      <c r="D629" s="42"/>
    </row>
    <row r="630" ht="24.0" customHeight="1">
      <c r="A630" s="40"/>
      <c r="B630" s="41"/>
      <c r="C630" s="42"/>
      <c r="D630" s="42"/>
    </row>
    <row r="631" ht="24.0" customHeight="1">
      <c r="A631" s="40"/>
      <c r="B631" s="41"/>
      <c r="C631" s="42"/>
      <c r="D631" s="42"/>
    </row>
    <row r="632" ht="24.0" customHeight="1">
      <c r="A632" s="40"/>
      <c r="B632" s="41"/>
      <c r="C632" s="42"/>
      <c r="D632" s="42"/>
    </row>
    <row r="633" ht="24.0" customHeight="1">
      <c r="A633" s="40"/>
      <c r="B633" s="41"/>
      <c r="C633" s="42"/>
      <c r="D633" s="42"/>
    </row>
    <row r="634" ht="24.0" customHeight="1">
      <c r="A634" s="40"/>
      <c r="B634" s="41"/>
      <c r="C634" s="42"/>
      <c r="D634" s="42"/>
    </row>
    <row r="635" ht="24.0" customHeight="1">
      <c r="A635" s="40"/>
      <c r="B635" s="41"/>
      <c r="C635" s="42"/>
      <c r="D635" s="42"/>
    </row>
    <row r="636" ht="24.0" customHeight="1">
      <c r="A636" s="40"/>
      <c r="B636" s="41"/>
      <c r="C636" s="42"/>
      <c r="D636" s="42"/>
    </row>
    <row r="637" ht="24.0" customHeight="1">
      <c r="A637" s="40"/>
      <c r="B637" s="41"/>
      <c r="C637" s="42"/>
      <c r="D637" s="42"/>
    </row>
    <row r="638" ht="24.0" customHeight="1">
      <c r="A638" s="40"/>
      <c r="B638" s="41"/>
      <c r="C638" s="42"/>
      <c r="D638" s="42"/>
    </row>
    <row r="639" ht="24.0" customHeight="1">
      <c r="A639" s="40"/>
      <c r="B639" s="41"/>
      <c r="C639" s="42"/>
      <c r="D639" s="42"/>
    </row>
    <row r="640" ht="24.0" customHeight="1">
      <c r="A640" s="40"/>
      <c r="B640" s="41"/>
      <c r="C640" s="42"/>
      <c r="D640" s="42"/>
    </row>
    <row r="641" ht="24.0" customHeight="1">
      <c r="A641" s="40"/>
      <c r="B641" s="41"/>
      <c r="C641" s="42"/>
      <c r="D641" s="42"/>
    </row>
    <row r="642" ht="24.0" customHeight="1">
      <c r="A642" s="40"/>
      <c r="B642" s="41"/>
      <c r="C642" s="42"/>
      <c r="D642" s="42"/>
    </row>
    <row r="643" ht="24.0" customHeight="1">
      <c r="A643" s="40"/>
      <c r="B643" s="41"/>
      <c r="C643" s="42"/>
      <c r="D643" s="42"/>
    </row>
    <row r="644" ht="24.0" customHeight="1">
      <c r="A644" s="40"/>
      <c r="B644" s="41"/>
      <c r="C644" s="42"/>
      <c r="D644" s="42"/>
    </row>
    <row r="645" ht="24.0" customHeight="1">
      <c r="A645" s="40"/>
      <c r="B645" s="41"/>
      <c r="C645" s="42"/>
      <c r="D645" s="42"/>
    </row>
    <row r="646" ht="24.0" customHeight="1">
      <c r="A646" s="40"/>
      <c r="B646" s="41"/>
      <c r="C646" s="42"/>
      <c r="D646" s="42"/>
    </row>
    <row r="647" ht="24.0" customHeight="1">
      <c r="A647" s="40"/>
      <c r="B647" s="41"/>
      <c r="C647" s="42"/>
      <c r="D647" s="42"/>
    </row>
    <row r="648" ht="24.0" customHeight="1">
      <c r="A648" s="40"/>
      <c r="B648" s="41"/>
      <c r="C648" s="42"/>
      <c r="D648" s="42"/>
    </row>
    <row r="649" ht="24.0" customHeight="1">
      <c r="A649" s="40"/>
      <c r="B649" s="41"/>
      <c r="C649" s="42"/>
      <c r="D649" s="42"/>
    </row>
    <row r="650" ht="24.0" customHeight="1">
      <c r="A650" s="40"/>
      <c r="B650" s="41"/>
      <c r="C650" s="42"/>
      <c r="D650" s="42"/>
    </row>
    <row r="651" ht="24.0" customHeight="1">
      <c r="A651" s="40"/>
      <c r="B651" s="41"/>
      <c r="C651" s="42"/>
      <c r="D651" s="42"/>
    </row>
    <row r="652" ht="24.0" customHeight="1">
      <c r="A652" s="40"/>
      <c r="B652" s="41"/>
      <c r="C652" s="42"/>
      <c r="D652" s="42"/>
    </row>
    <row r="653" ht="24.0" customHeight="1">
      <c r="A653" s="40"/>
      <c r="B653" s="41"/>
      <c r="C653" s="42"/>
      <c r="D653" s="42"/>
    </row>
    <row r="654" ht="24.0" customHeight="1">
      <c r="A654" s="40"/>
      <c r="B654" s="41"/>
      <c r="C654" s="42"/>
      <c r="D654" s="42"/>
    </row>
    <row r="655" ht="24.0" customHeight="1">
      <c r="A655" s="40"/>
      <c r="B655" s="41"/>
      <c r="C655" s="42"/>
      <c r="D655" s="42"/>
    </row>
    <row r="656" ht="24.0" customHeight="1">
      <c r="A656" s="40"/>
      <c r="B656" s="41"/>
      <c r="C656" s="42"/>
      <c r="D656" s="42"/>
    </row>
    <row r="657" ht="24.0" customHeight="1">
      <c r="A657" s="40"/>
      <c r="B657" s="41"/>
      <c r="C657" s="42"/>
      <c r="D657" s="42"/>
    </row>
    <row r="658" ht="24.0" customHeight="1">
      <c r="A658" s="40"/>
      <c r="B658" s="41"/>
      <c r="C658" s="42"/>
      <c r="D658" s="42"/>
    </row>
    <row r="659" ht="24.0" customHeight="1">
      <c r="A659" s="40"/>
      <c r="B659" s="41"/>
      <c r="C659" s="42"/>
      <c r="D659" s="42"/>
    </row>
    <row r="660" ht="24.0" customHeight="1">
      <c r="A660" s="40"/>
      <c r="B660" s="41"/>
      <c r="C660" s="42"/>
      <c r="D660" s="42"/>
    </row>
    <row r="661" ht="24.0" customHeight="1">
      <c r="A661" s="40"/>
      <c r="B661" s="41"/>
      <c r="C661" s="42"/>
      <c r="D661" s="42"/>
    </row>
    <row r="662" ht="24.0" customHeight="1">
      <c r="A662" s="40"/>
      <c r="B662" s="41"/>
      <c r="C662" s="42"/>
      <c r="D662" s="42"/>
    </row>
    <row r="663" ht="24.0" customHeight="1">
      <c r="A663" s="40"/>
      <c r="B663" s="41"/>
      <c r="C663" s="42"/>
      <c r="D663" s="42"/>
    </row>
    <row r="664" ht="24.0" customHeight="1">
      <c r="A664" s="40"/>
      <c r="B664" s="41"/>
      <c r="C664" s="42"/>
      <c r="D664" s="42"/>
    </row>
    <row r="665" ht="24.0" customHeight="1">
      <c r="A665" s="40"/>
      <c r="B665" s="41"/>
      <c r="C665" s="42"/>
      <c r="D665" s="42"/>
    </row>
    <row r="666" ht="24.0" customHeight="1">
      <c r="A666" s="40"/>
      <c r="B666" s="41"/>
      <c r="C666" s="42"/>
      <c r="D666" s="42"/>
    </row>
    <row r="667" ht="24.0" customHeight="1">
      <c r="A667" s="40"/>
      <c r="B667" s="41"/>
      <c r="C667" s="42"/>
      <c r="D667" s="42"/>
    </row>
    <row r="668" ht="24.0" customHeight="1">
      <c r="A668" s="40"/>
      <c r="B668" s="41"/>
      <c r="C668" s="42"/>
      <c r="D668" s="42"/>
    </row>
    <row r="669" ht="24.0" customHeight="1">
      <c r="A669" s="40"/>
      <c r="B669" s="41"/>
      <c r="C669" s="42"/>
      <c r="D669" s="42"/>
    </row>
    <row r="670" ht="24.0" customHeight="1">
      <c r="A670" s="40"/>
      <c r="B670" s="41"/>
      <c r="C670" s="42"/>
      <c r="D670" s="42"/>
    </row>
    <row r="671" ht="24.0" customHeight="1">
      <c r="A671" s="40"/>
      <c r="B671" s="41"/>
      <c r="C671" s="42"/>
      <c r="D671" s="42"/>
    </row>
    <row r="672" ht="24.0" customHeight="1">
      <c r="A672" s="40"/>
      <c r="B672" s="41"/>
      <c r="C672" s="42"/>
      <c r="D672" s="42"/>
    </row>
    <row r="673" ht="24.0" customHeight="1">
      <c r="A673" s="40"/>
      <c r="B673" s="41"/>
      <c r="C673" s="42"/>
      <c r="D673" s="42"/>
    </row>
    <row r="674" ht="24.0" customHeight="1">
      <c r="A674" s="40"/>
      <c r="B674" s="41"/>
      <c r="C674" s="42"/>
      <c r="D674" s="42"/>
    </row>
    <row r="675" ht="24.0" customHeight="1">
      <c r="A675" s="40"/>
      <c r="B675" s="41"/>
      <c r="C675" s="42"/>
      <c r="D675" s="42"/>
    </row>
    <row r="676" ht="24.0" customHeight="1">
      <c r="A676" s="40"/>
      <c r="B676" s="41"/>
      <c r="C676" s="42"/>
      <c r="D676" s="42"/>
    </row>
    <row r="677" ht="24.0" customHeight="1">
      <c r="A677" s="40"/>
      <c r="B677" s="41"/>
      <c r="C677" s="42"/>
      <c r="D677" s="42"/>
    </row>
    <row r="678" ht="24.0" customHeight="1">
      <c r="A678" s="40"/>
      <c r="B678" s="41"/>
      <c r="C678" s="42"/>
      <c r="D678" s="42"/>
    </row>
    <row r="679" ht="24.0" customHeight="1">
      <c r="A679" s="40"/>
      <c r="B679" s="41"/>
      <c r="C679" s="42"/>
      <c r="D679" s="42"/>
    </row>
    <row r="680" ht="24.0" customHeight="1">
      <c r="A680" s="40"/>
      <c r="B680" s="41"/>
      <c r="C680" s="42"/>
      <c r="D680" s="42"/>
    </row>
    <row r="681" ht="24.0" customHeight="1">
      <c r="A681" s="40"/>
      <c r="B681" s="41"/>
      <c r="C681" s="42"/>
      <c r="D681" s="42"/>
    </row>
    <row r="682" ht="24.0" customHeight="1">
      <c r="A682" s="40"/>
      <c r="B682" s="41"/>
      <c r="C682" s="42"/>
      <c r="D682" s="42"/>
    </row>
    <row r="683" ht="24.0" customHeight="1">
      <c r="A683" s="40"/>
      <c r="B683" s="41"/>
      <c r="C683" s="42"/>
      <c r="D683" s="42"/>
    </row>
    <row r="684" ht="24.0" customHeight="1">
      <c r="A684" s="40"/>
      <c r="B684" s="41"/>
      <c r="C684" s="42"/>
      <c r="D684" s="42"/>
    </row>
    <row r="685" ht="24.0" customHeight="1">
      <c r="A685" s="40"/>
      <c r="B685" s="41"/>
      <c r="C685" s="42"/>
      <c r="D685" s="42"/>
    </row>
    <row r="686" ht="24.0" customHeight="1">
      <c r="A686" s="40"/>
      <c r="B686" s="41"/>
      <c r="C686" s="42"/>
      <c r="D686" s="42"/>
    </row>
    <row r="687" ht="24.0" customHeight="1">
      <c r="A687" s="40"/>
      <c r="B687" s="41"/>
      <c r="C687" s="42"/>
      <c r="D687" s="42"/>
    </row>
    <row r="688" ht="24.0" customHeight="1">
      <c r="A688" s="40"/>
      <c r="B688" s="41"/>
      <c r="C688" s="42"/>
      <c r="D688" s="42"/>
    </row>
    <row r="689" ht="24.0" customHeight="1">
      <c r="A689" s="40"/>
      <c r="B689" s="41"/>
      <c r="C689" s="42"/>
      <c r="D689" s="42"/>
    </row>
    <row r="690" ht="24.0" customHeight="1">
      <c r="A690" s="40"/>
      <c r="B690" s="41"/>
      <c r="C690" s="42"/>
      <c r="D690" s="42"/>
    </row>
    <row r="691" ht="24.0" customHeight="1">
      <c r="A691" s="40"/>
      <c r="B691" s="41"/>
      <c r="C691" s="42"/>
      <c r="D691" s="42"/>
    </row>
    <row r="692" ht="24.0" customHeight="1">
      <c r="A692" s="40"/>
      <c r="B692" s="41"/>
      <c r="C692" s="42"/>
      <c r="D692" s="42"/>
    </row>
    <row r="693" ht="24.0" customHeight="1">
      <c r="A693" s="40"/>
      <c r="B693" s="41"/>
      <c r="C693" s="42"/>
      <c r="D693" s="42"/>
    </row>
    <row r="694" ht="24.0" customHeight="1">
      <c r="A694" s="40"/>
      <c r="B694" s="41"/>
      <c r="C694" s="42"/>
      <c r="D694" s="42"/>
    </row>
    <row r="695" ht="24.0" customHeight="1">
      <c r="A695" s="40"/>
      <c r="B695" s="41"/>
      <c r="C695" s="42"/>
      <c r="D695" s="42"/>
    </row>
    <row r="696" ht="24.0" customHeight="1">
      <c r="A696" s="40"/>
      <c r="B696" s="41"/>
      <c r="C696" s="42"/>
      <c r="D696" s="42"/>
    </row>
    <row r="697" ht="24.0" customHeight="1">
      <c r="A697" s="40"/>
      <c r="B697" s="41"/>
      <c r="C697" s="42"/>
      <c r="D697" s="42"/>
    </row>
    <row r="698" ht="24.0" customHeight="1">
      <c r="A698" s="40"/>
      <c r="B698" s="41"/>
      <c r="C698" s="42"/>
      <c r="D698" s="42"/>
    </row>
    <row r="699" ht="24.0" customHeight="1">
      <c r="A699" s="40"/>
      <c r="B699" s="41"/>
      <c r="C699" s="42"/>
      <c r="D699" s="42"/>
    </row>
    <row r="700" ht="24.0" customHeight="1">
      <c r="A700" s="40"/>
      <c r="B700" s="41"/>
      <c r="C700" s="42"/>
      <c r="D700" s="42"/>
    </row>
    <row r="701" ht="24.0" customHeight="1">
      <c r="A701" s="40"/>
      <c r="B701" s="41"/>
      <c r="C701" s="42"/>
      <c r="D701" s="42"/>
    </row>
    <row r="702" ht="24.0" customHeight="1">
      <c r="A702" s="40"/>
      <c r="B702" s="41"/>
      <c r="C702" s="42"/>
      <c r="D702" s="42"/>
    </row>
    <row r="703" ht="24.0" customHeight="1">
      <c r="A703" s="40"/>
      <c r="B703" s="41"/>
      <c r="C703" s="42"/>
      <c r="D703" s="42"/>
    </row>
    <row r="704" ht="24.0" customHeight="1">
      <c r="A704" s="40"/>
      <c r="B704" s="41"/>
      <c r="C704" s="42"/>
      <c r="D704" s="42"/>
    </row>
    <row r="705" ht="24.0" customHeight="1">
      <c r="A705" s="40"/>
      <c r="B705" s="41"/>
      <c r="C705" s="42"/>
      <c r="D705" s="42"/>
    </row>
    <row r="706" ht="24.0" customHeight="1">
      <c r="A706" s="40"/>
      <c r="B706" s="41"/>
      <c r="C706" s="42"/>
      <c r="D706" s="42"/>
    </row>
    <row r="707" ht="24.0" customHeight="1">
      <c r="A707" s="40"/>
      <c r="B707" s="41"/>
      <c r="C707" s="42"/>
      <c r="D707" s="42"/>
    </row>
    <row r="708" ht="24.0" customHeight="1">
      <c r="A708" s="40"/>
      <c r="B708" s="41"/>
      <c r="C708" s="42"/>
      <c r="D708" s="42"/>
    </row>
    <row r="709" ht="24.0" customHeight="1">
      <c r="A709" s="40"/>
      <c r="B709" s="41"/>
      <c r="C709" s="42"/>
      <c r="D709" s="42"/>
    </row>
    <row r="710" ht="24.0" customHeight="1">
      <c r="A710" s="40"/>
      <c r="B710" s="41"/>
      <c r="C710" s="42"/>
      <c r="D710" s="42"/>
    </row>
    <row r="711" ht="24.0" customHeight="1">
      <c r="A711" s="40"/>
      <c r="B711" s="41"/>
      <c r="C711" s="42"/>
      <c r="D711" s="42"/>
    </row>
    <row r="712" ht="24.0" customHeight="1">
      <c r="A712" s="40"/>
      <c r="B712" s="41"/>
      <c r="C712" s="42"/>
      <c r="D712" s="42"/>
    </row>
    <row r="713" ht="24.0" customHeight="1">
      <c r="A713" s="40"/>
      <c r="B713" s="41"/>
      <c r="C713" s="42"/>
      <c r="D713" s="42"/>
    </row>
    <row r="714" ht="24.0" customHeight="1">
      <c r="A714" s="40"/>
      <c r="B714" s="41"/>
      <c r="C714" s="42"/>
      <c r="D714" s="42"/>
    </row>
    <row r="715" ht="24.0" customHeight="1">
      <c r="A715" s="40"/>
      <c r="B715" s="41"/>
      <c r="C715" s="42"/>
      <c r="D715" s="42"/>
    </row>
    <row r="716" ht="24.0" customHeight="1">
      <c r="A716" s="40"/>
      <c r="B716" s="41"/>
      <c r="C716" s="42"/>
      <c r="D716" s="42"/>
    </row>
    <row r="717" ht="24.0" customHeight="1">
      <c r="A717" s="40"/>
      <c r="B717" s="41"/>
      <c r="C717" s="42"/>
      <c r="D717" s="42"/>
    </row>
    <row r="718" ht="24.0" customHeight="1">
      <c r="A718" s="40"/>
      <c r="B718" s="41"/>
      <c r="C718" s="42"/>
      <c r="D718" s="42"/>
    </row>
    <row r="719" ht="24.0" customHeight="1">
      <c r="A719" s="40"/>
      <c r="B719" s="41"/>
      <c r="C719" s="42"/>
      <c r="D719" s="42"/>
    </row>
    <row r="720" ht="24.0" customHeight="1">
      <c r="A720" s="40"/>
      <c r="B720" s="41"/>
      <c r="C720" s="42"/>
      <c r="D720" s="42"/>
    </row>
    <row r="721" ht="24.0" customHeight="1">
      <c r="A721" s="40"/>
      <c r="B721" s="41"/>
      <c r="C721" s="42"/>
      <c r="D721" s="42"/>
    </row>
    <row r="722" ht="24.0" customHeight="1">
      <c r="A722" s="40"/>
      <c r="B722" s="41"/>
      <c r="C722" s="42"/>
      <c r="D722" s="42"/>
    </row>
    <row r="723" ht="24.0" customHeight="1">
      <c r="A723" s="40"/>
      <c r="B723" s="41"/>
      <c r="C723" s="42"/>
      <c r="D723" s="42"/>
    </row>
    <row r="724" ht="24.0" customHeight="1">
      <c r="A724" s="40"/>
      <c r="B724" s="41"/>
      <c r="C724" s="42"/>
      <c r="D724" s="42"/>
    </row>
    <row r="725" ht="24.0" customHeight="1">
      <c r="A725" s="40"/>
      <c r="B725" s="41"/>
      <c r="C725" s="42"/>
      <c r="D725" s="42"/>
    </row>
    <row r="726" ht="24.0" customHeight="1">
      <c r="A726" s="40"/>
      <c r="B726" s="41"/>
      <c r="C726" s="42"/>
      <c r="D726" s="42"/>
    </row>
    <row r="727" ht="24.0" customHeight="1">
      <c r="A727" s="40"/>
      <c r="B727" s="41"/>
      <c r="C727" s="42"/>
      <c r="D727" s="42"/>
    </row>
    <row r="728" ht="24.0" customHeight="1">
      <c r="A728" s="40"/>
      <c r="B728" s="41"/>
      <c r="C728" s="42"/>
      <c r="D728" s="42"/>
    </row>
    <row r="729" ht="24.0" customHeight="1">
      <c r="A729" s="40"/>
      <c r="B729" s="41"/>
      <c r="C729" s="42"/>
      <c r="D729" s="42"/>
    </row>
    <row r="730" ht="24.0" customHeight="1">
      <c r="A730" s="40"/>
      <c r="B730" s="41"/>
      <c r="C730" s="42"/>
      <c r="D730" s="42"/>
    </row>
    <row r="731" ht="24.0" customHeight="1">
      <c r="A731" s="40"/>
      <c r="B731" s="41"/>
      <c r="C731" s="42"/>
      <c r="D731" s="42"/>
    </row>
    <row r="732" ht="24.0" customHeight="1">
      <c r="A732" s="40"/>
      <c r="B732" s="41"/>
      <c r="C732" s="42"/>
      <c r="D732" s="42"/>
    </row>
    <row r="733" ht="24.0" customHeight="1">
      <c r="A733" s="40"/>
      <c r="B733" s="41"/>
      <c r="C733" s="42"/>
      <c r="D733" s="42"/>
    </row>
    <row r="734" ht="24.0" customHeight="1">
      <c r="A734" s="40"/>
      <c r="B734" s="41"/>
      <c r="C734" s="42"/>
      <c r="D734" s="42"/>
    </row>
    <row r="735" ht="24.0" customHeight="1">
      <c r="A735" s="40"/>
      <c r="B735" s="41"/>
      <c r="C735" s="42"/>
      <c r="D735" s="42"/>
    </row>
    <row r="736" ht="24.0" customHeight="1">
      <c r="A736" s="40"/>
      <c r="B736" s="41"/>
      <c r="C736" s="42"/>
      <c r="D736" s="42"/>
    </row>
    <row r="737" ht="24.0" customHeight="1">
      <c r="A737" s="40"/>
      <c r="B737" s="41"/>
      <c r="C737" s="42"/>
      <c r="D737" s="42"/>
    </row>
    <row r="738" ht="24.0" customHeight="1">
      <c r="A738" s="40"/>
      <c r="B738" s="41"/>
      <c r="C738" s="42"/>
      <c r="D738" s="42"/>
    </row>
    <row r="739" ht="24.0" customHeight="1">
      <c r="A739" s="40"/>
      <c r="B739" s="41"/>
      <c r="C739" s="42"/>
      <c r="D739" s="42"/>
    </row>
    <row r="740" ht="24.0" customHeight="1">
      <c r="A740" s="40"/>
      <c r="B740" s="41"/>
      <c r="C740" s="42"/>
      <c r="D740" s="42"/>
    </row>
    <row r="741" ht="24.0" customHeight="1">
      <c r="A741" s="40"/>
      <c r="B741" s="41"/>
      <c r="C741" s="42"/>
      <c r="D741" s="42"/>
    </row>
    <row r="742" ht="24.0" customHeight="1">
      <c r="A742" s="40"/>
      <c r="B742" s="41"/>
      <c r="C742" s="42"/>
      <c r="D742" s="42"/>
    </row>
    <row r="743" ht="24.0" customHeight="1">
      <c r="A743" s="40"/>
      <c r="B743" s="41"/>
      <c r="C743" s="42"/>
      <c r="D743" s="42"/>
    </row>
    <row r="744" ht="24.0" customHeight="1">
      <c r="A744" s="40"/>
      <c r="B744" s="41"/>
      <c r="C744" s="42"/>
      <c r="D744" s="42"/>
    </row>
    <row r="745" ht="24.0" customHeight="1">
      <c r="A745" s="40"/>
      <c r="B745" s="41"/>
      <c r="C745" s="42"/>
      <c r="D745" s="42"/>
    </row>
    <row r="746" ht="24.0" customHeight="1">
      <c r="A746" s="40"/>
      <c r="B746" s="41"/>
      <c r="C746" s="42"/>
      <c r="D746" s="42"/>
    </row>
    <row r="747" ht="24.0" customHeight="1">
      <c r="A747" s="40"/>
      <c r="B747" s="41"/>
      <c r="C747" s="42"/>
      <c r="D747" s="42"/>
    </row>
    <row r="748" ht="24.0" customHeight="1">
      <c r="A748" s="40"/>
      <c r="B748" s="41"/>
      <c r="C748" s="42"/>
      <c r="D748" s="42"/>
    </row>
    <row r="749" ht="24.0" customHeight="1">
      <c r="A749" s="40"/>
      <c r="B749" s="41"/>
      <c r="C749" s="42"/>
      <c r="D749" s="42"/>
    </row>
    <row r="750" ht="24.0" customHeight="1">
      <c r="A750" s="40"/>
      <c r="B750" s="41"/>
      <c r="C750" s="42"/>
      <c r="D750" s="42"/>
    </row>
    <row r="751" ht="24.0" customHeight="1">
      <c r="A751" s="40"/>
      <c r="B751" s="41"/>
      <c r="C751" s="42"/>
      <c r="D751" s="42"/>
    </row>
    <row r="752" ht="24.0" customHeight="1">
      <c r="A752" s="40"/>
      <c r="B752" s="41"/>
      <c r="C752" s="42"/>
      <c r="D752" s="42"/>
    </row>
    <row r="753" ht="24.0" customHeight="1">
      <c r="A753" s="40"/>
      <c r="B753" s="41"/>
      <c r="C753" s="42"/>
      <c r="D753" s="42"/>
    </row>
    <row r="754" ht="24.0" customHeight="1">
      <c r="A754" s="40"/>
      <c r="B754" s="41"/>
      <c r="C754" s="42"/>
      <c r="D754" s="42"/>
    </row>
    <row r="755" ht="24.0" customHeight="1">
      <c r="A755" s="40"/>
      <c r="B755" s="41"/>
      <c r="C755" s="42"/>
      <c r="D755" s="42"/>
    </row>
    <row r="756" ht="24.0" customHeight="1">
      <c r="A756" s="40"/>
      <c r="B756" s="41"/>
      <c r="C756" s="42"/>
      <c r="D756" s="42"/>
    </row>
    <row r="757" ht="24.0" customHeight="1">
      <c r="A757" s="40"/>
      <c r="B757" s="41"/>
      <c r="C757" s="42"/>
      <c r="D757" s="42"/>
    </row>
    <row r="758" ht="24.0" customHeight="1">
      <c r="A758" s="40"/>
      <c r="B758" s="41"/>
      <c r="C758" s="42"/>
      <c r="D758" s="42"/>
    </row>
    <row r="759" ht="24.0" customHeight="1">
      <c r="A759" s="40"/>
      <c r="B759" s="41"/>
      <c r="C759" s="42"/>
      <c r="D759" s="42"/>
    </row>
    <row r="760" ht="24.0" customHeight="1">
      <c r="A760" s="40"/>
      <c r="B760" s="41"/>
      <c r="C760" s="42"/>
      <c r="D760" s="42"/>
    </row>
    <row r="761" ht="24.0" customHeight="1">
      <c r="A761" s="40"/>
      <c r="B761" s="41"/>
      <c r="C761" s="42"/>
      <c r="D761" s="42"/>
    </row>
    <row r="762" ht="24.0" customHeight="1">
      <c r="A762" s="40"/>
      <c r="B762" s="41"/>
      <c r="C762" s="42"/>
      <c r="D762" s="42"/>
    </row>
    <row r="763" ht="24.0" customHeight="1">
      <c r="A763" s="40"/>
      <c r="B763" s="41"/>
      <c r="C763" s="42"/>
      <c r="D763" s="42"/>
    </row>
    <row r="764" ht="24.0" customHeight="1">
      <c r="A764" s="40"/>
      <c r="B764" s="41"/>
      <c r="C764" s="42"/>
      <c r="D764" s="42"/>
    </row>
    <row r="765" ht="24.0" customHeight="1">
      <c r="A765" s="40"/>
      <c r="B765" s="41"/>
      <c r="C765" s="42"/>
      <c r="D765" s="42"/>
    </row>
    <row r="766" ht="24.0" customHeight="1">
      <c r="A766" s="40"/>
      <c r="B766" s="41"/>
      <c r="C766" s="42"/>
      <c r="D766" s="42"/>
    </row>
    <row r="767" ht="24.0" customHeight="1">
      <c r="A767" s="40"/>
      <c r="B767" s="41"/>
      <c r="C767" s="42"/>
      <c r="D767" s="42"/>
    </row>
    <row r="768" ht="24.0" customHeight="1">
      <c r="A768" s="40"/>
      <c r="B768" s="41"/>
      <c r="C768" s="42"/>
      <c r="D768" s="42"/>
    </row>
    <row r="769" ht="24.0" customHeight="1">
      <c r="A769" s="40"/>
      <c r="B769" s="41"/>
      <c r="C769" s="42"/>
      <c r="D769" s="42"/>
    </row>
    <row r="770" ht="24.0" customHeight="1">
      <c r="A770" s="40"/>
      <c r="B770" s="41"/>
      <c r="C770" s="42"/>
      <c r="D770" s="42"/>
    </row>
    <row r="771" ht="24.0" customHeight="1">
      <c r="A771" s="40"/>
      <c r="B771" s="41"/>
      <c r="C771" s="42"/>
      <c r="D771" s="42"/>
    </row>
    <row r="772" ht="24.0" customHeight="1">
      <c r="A772" s="40"/>
      <c r="B772" s="41"/>
      <c r="C772" s="42"/>
      <c r="D772" s="42"/>
    </row>
    <row r="773" ht="24.0" customHeight="1">
      <c r="A773" s="40"/>
      <c r="B773" s="41"/>
      <c r="C773" s="42"/>
      <c r="D773" s="42"/>
    </row>
    <row r="774" ht="24.0" customHeight="1">
      <c r="A774" s="40"/>
      <c r="B774" s="41"/>
      <c r="C774" s="42"/>
      <c r="D774" s="42"/>
    </row>
    <row r="775" ht="24.0" customHeight="1">
      <c r="A775" s="40"/>
      <c r="B775" s="41"/>
      <c r="C775" s="42"/>
      <c r="D775" s="42"/>
    </row>
    <row r="776" ht="24.0" customHeight="1">
      <c r="A776" s="40"/>
      <c r="B776" s="41"/>
      <c r="C776" s="42"/>
      <c r="D776" s="42"/>
    </row>
    <row r="777" ht="24.0" customHeight="1">
      <c r="A777" s="40"/>
      <c r="B777" s="41"/>
      <c r="C777" s="42"/>
      <c r="D777" s="42"/>
    </row>
    <row r="778" ht="24.0" customHeight="1">
      <c r="A778" s="40"/>
      <c r="B778" s="41"/>
      <c r="C778" s="42"/>
      <c r="D778" s="42"/>
    </row>
    <row r="779" ht="24.0" customHeight="1">
      <c r="A779" s="40"/>
      <c r="B779" s="41"/>
      <c r="C779" s="42"/>
      <c r="D779" s="42"/>
    </row>
    <row r="780" ht="24.0" customHeight="1">
      <c r="A780" s="40"/>
      <c r="B780" s="41"/>
      <c r="C780" s="42"/>
      <c r="D780" s="42"/>
    </row>
    <row r="781" ht="24.0" customHeight="1">
      <c r="A781" s="40"/>
      <c r="B781" s="41"/>
      <c r="C781" s="42"/>
      <c r="D781" s="42"/>
    </row>
    <row r="782" ht="24.0" customHeight="1">
      <c r="A782" s="40"/>
      <c r="B782" s="41"/>
      <c r="C782" s="42"/>
      <c r="D782" s="42"/>
    </row>
    <row r="783" ht="24.0" customHeight="1">
      <c r="A783" s="40"/>
      <c r="B783" s="41"/>
      <c r="C783" s="42"/>
      <c r="D783" s="42"/>
    </row>
    <row r="784" ht="24.0" customHeight="1">
      <c r="A784" s="40"/>
      <c r="B784" s="41"/>
      <c r="C784" s="42"/>
      <c r="D784" s="42"/>
    </row>
    <row r="785" ht="24.0" customHeight="1">
      <c r="A785" s="40"/>
      <c r="B785" s="41"/>
      <c r="C785" s="42"/>
      <c r="D785" s="42"/>
    </row>
    <row r="786" ht="24.0" customHeight="1">
      <c r="A786" s="40"/>
      <c r="B786" s="41"/>
      <c r="C786" s="42"/>
      <c r="D786" s="42"/>
    </row>
    <row r="787" ht="24.0" customHeight="1">
      <c r="A787" s="40"/>
      <c r="B787" s="41"/>
      <c r="C787" s="42"/>
      <c r="D787" s="42"/>
    </row>
    <row r="788" ht="24.0" customHeight="1">
      <c r="A788" s="40"/>
      <c r="B788" s="41"/>
      <c r="C788" s="42"/>
      <c r="D788" s="42"/>
    </row>
    <row r="789" ht="24.0" customHeight="1">
      <c r="A789" s="40"/>
      <c r="B789" s="41"/>
      <c r="C789" s="42"/>
      <c r="D789" s="42"/>
    </row>
    <row r="790" ht="24.0" customHeight="1">
      <c r="A790" s="40"/>
      <c r="B790" s="41"/>
      <c r="C790" s="42"/>
      <c r="D790" s="42"/>
    </row>
    <row r="791" ht="24.0" customHeight="1">
      <c r="A791" s="40"/>
      <c r="B791" s="41"/>
      <c r="C791" s="42"/>
      <c r="D791" s="42"/>
    </row>
    <row r="792" ht="24.0" customHeight="1">
      <c r="A792" s="40"/>
      <c r="B792" s="41"/>
      <c r="C792" s="42"/>
      <c r="D792" s="42"/>
    </row>
    <row r="793" ht="24.0" customHeight="1">
      <c r="A793" s="40"/>
      <c r="B793" s="41"/>
      <c r="C793" s="42"/>
      <c r="D793" s="42"/>
    </row>
    <row r="794" ht="24.0" customHeight="1">
      <c r="A794" s="40"/>
      <c r="B794" s="41"/>
      <c r="C794" s="42"/>
      <c r="D794" s="42"/>
    </row>
    <row r="795" ht="24.0" customHeight="1">
      <c r="A795" s="40"/>
      <c r="B795" s="41"/>
      <c r="C795" s="42"/>
      <c r="D795" s="42"/>
    </row>
    <row r="796" ht="24.0" customHeight="1">
      <c r="A796" s="40"/>
      <c r="B796" s="41"/>
      <c r="C796" s="42"/>
      <c r="D796" s="42"/>
    </row>
    <row r="797" ht="24.0" customHeight="1">
      <c r="A797" s="40"/>
      <c r="B797" s="41"/>
      <c r="C797" s="42"/>
      <c r="D797" s="42"/>
    </row>
    <row r="798" ht="24.0" customHeight="1">
      <c r="A798" s="40"/>
      <c r="B798" s="41"/>
      <c r="C798" s="42"/>
      <c r="D798" s="42"/>
    </row>
    <row r="799" ht="24.0" customHeight="1">
      <c r="A799" s="40"/>
      <c r="B799" s="41"/>
      <c r="C799" s="42"/>
      <c r="D799" s="42"/>
    </row>
    <row r="800" ht="24.0" customHeight="1">
      <c r="A800" s="40"/>
      <c r="B800" s="41"/>
      <c r="C800" s="42"/>
      <c r="D800" s="42"/>
    </row>
    <row r="801" ht="24.0" customHeight="1">
      <c r="A801" s="40"/>
      <c r="B801" s="41"/>
      <c r="C801" s="42"/>
      <c r="D801" s="42"/>
    </row>
    <row r="802" ht="24.0" customHeight="1">
      <c r="A802" s="40"/>
      <c r="B802" s="41"/>
      <c r="C802" s="42"/>
      <c r="D802" s="42"/>
    </row>
    <row r="803" ht="24.0" customHeight="1">
      <c r="A803" s="40"/>
      <c r="B803" s="41"/>
      <c r="C803" s="42"/>
      <c r="D803" s="42"/>
    </row>
    <row r="804" ht="24.0" customHeight="1">
      <c r="A804" s="40"/>
      <c r="B804" s="41"/>
      <c r="C804" s="42"/>
      <c r="D804" s="42"/>
    </row>
    <row r="805" ht="24.0" customHeight="1">
      <c r="A805" s="40"/>
      <c r="B805" s="41"/>
      <c r="C805" s="42"/>
      <c r="D805" s="42"/>
    </row>
    <row r="806" ht="24.0" customHeight="1">
      <c r="A806" s="40"/>
      <c r="B806" s="41"/>
      <c r="C806" s="42"/>
      <c r="D806" s="42"/>
    </row>
    <row r="807" ht="24.0" customHeight="1">
      <c r="A807" s="40"/>
      <c r="B807" s="41"/>
      <c r="C807" s="42"/>
      <c r="D807" s="42"/>
    </row>
    <row r="808" ht="24.0" customHeight="1">
      <c r="A808" s="40"/>
      <c r="B808" s="41"/>
      <c r="C808" s="42"/>
      <c r="D808" s="42"/>
    </row>
    <row r="809" ht="24.0" customHeight="1">
      <c r="A809" s="40"/>
      <c r="B809" s="41"/>
      <c r="C809" s="42"/>
      <c r="D809" s="42"/>
    </row>
    <row r="810" ht="24.0" customHeight="1">
      <c r="A810" s="40"/>
      <c r="B810" s="41"/>
      <c r="C810" s="42"/>
      <c r="D810" s="42"/>
    </row>
    <row r="811" ht="24.0" customHeight="1">
      <c r="A811" s="40"/>
      <c r="B811" s="41"/>
      <c r="C811" s="42"/>
      <c r="D811" s="42"/>
    </row>
    <row r="812" ht="24.0" customHeight="1">
      <c r="A812" s="40"/>
      <c r="B812" s="41"/>
      <c r="C812" s="42"/>
      <c r="D812" s="42"/>
    </row>
    <row r="813" ht="24.0" customHeight="1">
      <c r="A813" s="40"/>
      <c r="B813" s="41"/>
      <c r="C813" s="42"/>
      <c r="D813" s="42"/>
    </row>
    <row r="814" ht="24.0" customHeight="1">
      <c r="A814" s="40"/>
      <c r="B814" s="41"/>
      <c r="C814" s="42"/>
      <c r="D814" s="42"/>
    </row>
    <row r="815" ht="24.0" customHeight="1">
      <c r="A815" s="40"/>
      <c r="B815" s="41"/>
      <c r="C815" s="42"/>
      <c r="D815" s="42"/>
    </row>
    <row r="816" ht="24.0" customHeight="1">
      <c r="A816" s="40"/>
      <c r="B816" s="41"/>
      <c r="C816" s="42"/>
      <c r="D816" s="42"/>
    </row>
    <row r="817" ht="24.0" customHeight="1">
      <c r="A817" s="40"/>
      <c r="B817" s="41"/>
      <c r="C817" s="42"/>
      <c r="D817" s="42"/>
    </row>
    <row r="818" ht="24.0" customHeight="1">
      <c r="A818" s="40"/>
      <c r="B818" s="41"/>
      <c r="C818" s="42"/>
      <c r="D818" s="42"/>
    </row>
    <row r="819" ht="24.0" customHeight="1">
      <c r="A819" s="40"/>
      <c r="B819" s="41"/>
      <c r="C819" s="42"/>
      <c r="D819" s="42"/>
    </row>
    <row r="820" ht="24.0" customHeight="1">
      <c r="A820" s="40"/>
      <c r="B820" s="41"/>
      <c r="C820" s="42"/>
      <c r="D820" s="42"/>
    </row>
    <row r="821" ht="24.0" customHeight="1">
      <c r="A821" s="40"/>
      <c r="B821" s="41"/>
      <c r="C821" s="42"/>
      <c r="D821" s="42"/>
    </row>
    <row r="822" ht="24.0" customHeight="1">
      <c r="A822" s="40"/>
      <c r="B822" s="41"/>
      <c r="C822" s="42"/>
      <c r="D822" s="42"/>
    </row>
    <row r="823" ht="24.0" customHeight="1">
      <c r="A823" s="40"/>
      <c r="B823" s="41"/>
      <c r="C823" s="42"/>
      <c r="D823" s="42"/>
    </row>
    <row r="824" ht="24.0" customHeight="1">
      <c r="A824" s="40"/>
      <c r="B824" s="41"/>
      <c r="C824" s="42"/>
      <c r="D824" s="42"/>
    </row>
    <row r="825" ht="24.0" customHeight="1">
      <c r="A825" s="40"/>
      <c r="B825" s="41"/>
      <c r="C825" s="42"/>
      <c r="D825" s="42"/>
    </row>
    <row r="826" ht="24.0" customHeight="1">
      <c r="A826" s="40"/>
      <c r="B826" s="41"/>
      <c r="C826" s="42"/>
      <c r="D826" s="42"/>
    </row>
    <row r="827" ht="24.0" customHeight="1">
      <c r="A827" s="40"/>
      <c r="B827" s="41"/>
      <c r="C827" s="42"/>
      <c r="D827" s="42"/>
    </row>
    <row r="828" ht="24.0" customHeight="1">
      <c r="A828" s="40"/>
      <c r="B828" s="41"/>
      <c r="C828" s="42"/>
      <c r="D828" s="42"/>
    </row>
    <row r="829" ht="24.0" customHeight="1">
      <c r="A829" s="40"/>
      <c r="B829" s="41"/>
      <c r="C829" s="42"/>
      <c r="D829" s="42"/>
    </row>
    <row r="830" ht="24.0" customHeight="1">
      <c r="A830" s="40"/>
      <c r="B830" s="41"/>
      <c r="C830" s="42"/>
      <c r="D830" s="42"/>
    </row>
    <row r="831" ht="24.0" customHeight="1">
      <c r="A831" s="40"/>
      <c r="B831" s="41"/>
      <c r="C831" s="42"/>
      <c r="D831" s="42"/>
    </row>
    <row r="832" ht="24.0" customHeight="1">
      <c r="A832" s="40"/>
      <c r="B832" s="41"/>
      <c r="C832" s="42"/>
      <c r="D832" s="42"/>
    </row>
    <row r="833" ht="24.0" customHeight="1">
      <c r="A833" s="40"/>
      <c r="B833" s="41"/>
      <c r="C833" s="42"/>
      <c r="D833" s="42"/>
    </row>
    <row r="834" ht="24.0" customHeight="1">
      <c r="A834" s="40"/>
      <c r="B834" s="41"/>
      <c r="C834" s="42"/>
      <c r="D834" s="42"/>
    </row>
    <row r="835" ht="24.0" customHeight="1">
      <c r="A835" s="40"/>
      <c r="B835" s="41"/>
      <c r="C835" s="42"/>
      <c r="D835" s="42"/>
    </row>
    <row r="836" ht="24.0" customHeight="1">
      <c r="A836" s="40"/>
      <c r="B836" s="41"/>
      <c r="C836" s="42"/>
      <c r="D836" s="42"/>
    </row>
    <row r="837" ht="24.0" customHeight="1">
      <c r="A837" s="40"/>
      <c r="B837" s="41"/>
      <c r="C837" s="42"/>
      <c r="D837" s="42"/>
    </row>
    <row r="838" ht="24.0" customHeight="1">
      <c r="A838" s="40"/>
      <c r="B838" s="41"/>
      <c r="C838" s="42"/>
      <c r="D838" s="42"/>
    </row>
    <row r="839" ht="24.0" customHeight="1">
      <c r="A839" s="40"/>
      <c r="B839" s="41"/>
      <c r="C839" s="42"/>
      <c r="D839" s="42"/>
    </row>
    <row r="840" ht="24.0" customHeight="1">
      <c r="A840" s="40"/>
      <c r="B840" s="41"/>
      <c r="C840" s="42"/>
      <c r="D840" s="42"/>
    </row>
    <row r="841" ht="24.0" customHeight="1">
      <c r="A841" s="40"/>
      <c r="B841" s="41"/>
      <c r="C841" s="42"/>
      <c r="D841" s="42"/>
    </row>
    <row r="842" ht="24.0" customHeight="1">
      <c r="A842" s="40"/>
      <c r="B842" s="41"/>
      <c r="C842" s="42"/>
      <c r="D842" s="42"/>
    </row>
    <row r="843" ht="24.0" customHeight="1">
      <c r="A843" s="40"/>
      <c r="B843" s="41"/>
      <c r="C843" s="42"/>
      <c r="D843" s="42"/>
    </row>
    <row r="844" ht="24.0" customHeight="1">
      <c r="A844" s="40"/>
      <c r="B844" s="41"/>
      <c r="C844" s="42"/>
      <c r="D844" s="42"/>
    </row>
    <row r="845" ht="24.0" customHeight="1">
      <c r="A845" s="40"/>
      <c r="B845" s="41"/>
      <c r="C845" s="42"/>
      <c r="D845" s="42"/>
    </row>
    <row r="846" ht="24.0" customHeight="1">
      <c r="A846" s="40"/>
      <c r="B846" s="41"/>
      <c r="C846" s="42"/>
      <c r="D846" s="42"/>
    </row>
    <row r="847" ht="24.0" customHeight="1">
      <c r="A847" s="40"/>
      <c r="B847" s="41"/>
      <c r="C847" s="42"/>
      <c r="D847" s="42"/>
    </row>
    <row r="848" ht="24.0" customHeight="1">
      <c r="A848" s="40"/>
      <c r="B848" s="41"/>
      <c r="C848" s="42"/>
      <c r="D848" s="42"/>
    </row>
    <row r="849" ht="24.0" customHeight="1">
      <c r="A849" s="40"/>
      <c r="B849" s="41"/>
      <c r="C849" s="42"/>
      <c r="D849" s="42"/>
    </row>
    <row r="850" ht="24.0" customHeight="1">
      <c r="A850" s="40"/>
      <c r="B850" s="41"/>
      <c r="C850" s="42"/>
      <c r="D850" s="42"/>
    </row>
    <row r="851" ht="24.0" customHeight="1">
      <c r="A851" s="40"/>
      <c r="B851" s="41"/>
      <c r="C851" s="42"/>
      <c r="D851" s="42"/>
    </row>
    <row r="852" ht="24.0" customHeight="1">
      <c r="A852" s="40"/>
      <c r="B852" s="41"/>
      <c r="C852" s="42"/>
      <c r="D852" s="42"/>
    </row>
    <row r="853" ht="24.0" customHeight="1">
      <c r="A853" s="40"/>
      <c r="B853" s="41"/>
      <c r="C853" s="42"/>
      <c r="D853" s="42"/>
    </row>
    <row r="854" ht="24.0" customHeight="1">
      <c r="A854" s="40"/>
      <c r="B854" s="41"/>
      <c r="C854" s="42"/>
      <c r="D854" s="42"/>
    </row>
    <row r="855" ht="24.0" customHeight="1">
      <c r="A855" s="40"/>
      <c r="B855" s="41"/>
      <c r="C855" s="42"/>
      <c r="D855" s="42"/>
    </row>
    <row r="856" ht="24.0" customHeight="1">
      <c r="A856" s="40"/>
      <c r="B856" s="41"/>
      <c r="C856" s="42"/>
      <c r="D856" s="42"/>
    </row>
    <row r="857" ht="24.0" customHeight="1">
      <c r="A857" s="40"/>
      <c r="B857" s="41"/>
      <c r="C857" s="42"/>
      <c r="D857" s="42"/>
    </row>
    <row r="858" ht="24.0" customHeight="1">
      <c r="A858" s="40"/>
      <c r="B858" s="41"/>
      <c r="C858" s="42"/>
      <c r="D858" s="42"/>
    </row>
    <row r="859" ht="24.0" customHeight="1">
      <c r="A859" s="40"/>
      <c r="B859" s="41"/>
      <c r="C859" s="42"/>
      <c r="D859" s="42"/>
    </row>
    <row r="860" ht="24.0" customHeight="1">
      <c r="A860" s="40"/>
      <c r="B860" s="41"/>
      <c r="C860" s="42"/>
      <c r="D860" s="42"/>
    </row>
    <row r="861" ht="24.0" customHeight="1">
      <c r="A861" s="40"/>
      <c r="B861" s="41"/>
      <c r="C861" s="42"/>
      <c r="D861" s="42"/>
    </row>
    <row r="862" ht="24.0" customHeight="1">
      <c r="A862" s="40"/>
      <c r="B862" s="41"/>
      <c r="C862" s="42"/>
      <c r="D862" s="42"/>
    </row>
    <row r="863" ht="24.0" customHeight="1">
      <c r="A863" s="40"/>
      <c r="B863" s="41"/>
      <c r="C863" s="42"/>
      <c r="D863" s="42"/>
    </row>
    <row r="864" ht="24.0" customHeight="1">
      <c r="A864" s="40"/>
      <c r="B864" s="41"/>
      <c r="C864" s="42"/>
      <c r="D864" s="42"/>
    </row>
    <row r="865" ht="24.0" customHeight="1">
      <c r="A865" s="40"/>
      <c r="B865" s="41"/>
      <c r="C865" s="42"/>
      <c r="D865" s="42"/>
    </row>
    <row r="866" ht="24.0" customHeight="1">
      <c r="A866" s="40"/>
      <c r="B866" s="41"/>
      <c r="C866" s="42"/>
      <c r="D866" s="42"/>
    </row>
    <row r="867" ht="24.0" customHeight="1">
      <c r="A867" s="40"/>
      <c r="B867" s="41"/>
      <c r="C867" s="42"/>
      <c r="D867" s="42"/>
    </row>
    <row r="868" ht="24.0" customHeight="1">
      <c r="A868" s="40"/>
      <c r="B868" s="41"/>
      <c r="C868" s="42"/>
      <c r="D868" s="42"/>
    </row>
    <row r="869" ht="24.0" customHeight="1">
      <c r="A869" s="40"/>
      <c r="B869" s="41"/>
      <c r="C869" s="42"/>
      <c r="D869" s="42"/>
    </row>
    <row r="870" ht="24.0" customHeight="1">
      <c r="A870" s="40"/>
      <c r="B870" s="41"/>
      <c r="C870" s="42"/>
      <c r="D870" s="42"/>
    </row>
    <row r="871" ht="24.0" customHeight="1">
      <c r="A871" s="40"/>
      <c r="B871" s="41"/>
      <c r="C871" s="42"/>
      <c r="D871" s="42"/>
    </row>
    <row r="872" ht="24.0" customHeight="1">
      <c r="A872" s="40"/>
      <c r="B872" s="41"/>
      <c r="C872" s="42"/>
      <c r="D872" s="42"/>
    </row>
    <row r="873" ht="24.0" customHeight="1">
      <c r="A873" s="40"/>
      <c r="B873" s="41"/>
      <c r="C873" s="42"/>
      <c r="D873" s="42"/>
    </row>
    <row r="874" ht="24.0" customHeight="1">
      <c r="A874" s="40"/>
      <c r="B874" s="41"/>
      <c r="C874" s="42"/>
      <c r="D874" s="42"/>
    </row>
    <row r="875" ht="24.0" customHeight="1">
      <c r="A875" s="40"/>
      <c r="B875" s="41"/>
      <c r="C875" s="42"/>
      <c r="D875" s="42"/>
    </row>
    <row r="876" ht="24.0" customHeight="1">
      <c r="A876" s="40"/>
      <c r="B876" s="41"/>
      <c r="C876" s="42"/>
      <c r="D876" s="42"/>
    </row>
    <row r="877" ht="24.0" customHeight="1">
      <c r="A877" s="40"/>
      <c r="B877" s="41"/>
      <c r="C877" s="42"/>
      <c r="D877" s="42"/>
    </row>
    <row r="878" ht="24.0" customHeight="1">
      <c r="A878" s="40"/>
      <c r="B878" s="41"/>
      <c r="C878" s="42"/>
      <c r="D878" s="42"/>
    </row>
    <row r="879" ht="24.0" customHeight="1">
      <c r="A879" s="40"/>
      <c r="B879" s="41"/>
      <c r="C879" s="42"/>
      <c r="D879" s="42"/>
    </row>
    <row r="880" ht="24.0" customHeight="1">
      <c r="A880" s="40"/>
      <c r="B880" s="41"/>
      <c r="C880" s="42"/>
      <c r="D880" s="42"/>
    </row>
    <row r="881" ht="24.0" customHeight="1">
      <c r="A881" s="40"/>
      <c r="B881" s="41"/>
      <c r="C881" s="42"/>
      <c r="D881" s="42"/>
    </row>
    <row r="882" ht="24.0" customHeight="1">
      <c r="A882" s="40"/>
      <c r="B882" s="41"/>
      <c r="C882" s="42"/>
      <c r="D882" s="42"/>
    </row>
    <row r="883" ht="24.0" customHeight="1">
      <c r="A883" s="40"/>
      <c r="B883" s="41"/>
      <c r="C883" s="42"/>
      <c r="D883" s="42"/>
    </row>
    <row r="884" ht="24.0" customHeight="1">
      <c r="A884" s="40"/>
      <c r="B884" s="41"/>
      <c r="C884" s="42"/>
      <c r="D884" s="42"/>
    </row>
    <row r="885" ht="24.0" customHeight="1">
      <c r="A885" s="40"/>
      <c r="B885" s="41"/>
      <c r="C885" s="42"/>
      <c r="D885" s="42"/>
    </row>
    <row r="886" ht="24.0" customHeight="1">
      <c r="A886" s="40"/>
      <c r="B886" s="41"/>
      <c r="C886" s="42"/>
      <c r="D886" s="42"/>
    </row>
    <row r="887" ht="24.0" customHeight="1">
      <c r="A887" s="40"/>
      <c r="B887" s="41"/>
      <c r="C887" s="42"/>
      <c r="D887" s="42"/>
    </row>
    <row r="888" ht="24.0" customHeight="1">
      <c r="A888" s="40"/>
      <c r="B888" s="41"/>
      <c r="C888" s="42"/>
      <c r="D888" s="42"/>
    </row>
    <row r="889" ht="24.0" customHeight="1">
      <c r="A889" s="40"/>
      <c r="B889" s="41"/>
      <c r="C889" s="42"/>
      <c r="D889" s="42"/>
    </row>
    <row r="890" ht="24.0" customHeight="1">
      <c r="A890" s="40"/>
      <c r="B890" s="41"/>
      <c r="C890" s="42"/>
      <c r="D890" s="42"/>
    </row>
    <row r="891" ht="24.0" customHeight="1">
      <c r="A891" s="40"/>
      <c r="B891" s="41"/>
      <c r="C891" s="42"/>
      <c r="D891" s="42"/>
    </row>
    <row r="892" ht="24.0" customHeight="1">
      <c r="A892" s="40"/>
      <c r="B892" s="41"/>
      <c r="C892" s="42"/>
      <c r="D892" s="42"/>
    </row>
    <row r="893" ht="24.0" customHeight="1">
      <c r="A893" s="40"/>
      <c r="B893" s="41"/>
      <c r="C893" s="42"/>
      <c r="D893" s="42"/>
    </row>
    <row r="894" ht="24.0" customHeight="1">
      <c r="A894" s="40"/>
      <c r="B894" s="41"/>
      <c r="C894" s="42"/>
      <c r="D894" s="42"/>
    </row>
    <row r="895" ht="24.0" customHeight="1">
      <c r="A895" s="40"/>
      <c r="B895" s="41"/>
      <c r="C895" s="42"/>
      <c r="D895" s="42"/>
    </row>
    <row r="896" ht="24.0" customHeight="1">
      <c r="A896" s="40"/>
      <c r="B896" s="41"/>
      <c r="C896" s="42"/>
      <c r="D896" s="42"/>
    </row>
    <row r="897" ht="24.0" customHeight="1">
      <c r="A897" s="40"/>
      <c r="B897" s="41"/>
      <c r="C897" s="42"/>
      <c r="D897" s="42"/>
    </row>
    <row r="898" ht="24.0" customHeight="1">
      <c r="A898" s="40"/>
      <c r="B898" s="41"/>
      <c r="C898" s="42"/>
      <c r="D898" s="42"/>
    </row>
    <row r="899" ht="24.0" customHeight="1">
      <c r="A899" s="40"/>
      <c r="B899" s="41"/>
      <c r="C899" s="42"/>
      <c r="D899" s="42"/>
    </row>
    <row r="900" ht="24.0" customHeight="1">
      <c r="A900" s="40"/>
      <c r="B900" s="41"/>
      <c r="C900" s="42"/>
      <c r="D900" s="42"/>
    </row>
    <row r="901" ht="24.0" customHeight="1">
      <c r="A901" s="40"/>
      <c r="B901" s="41"/>
      <c r="C901" s="42"/>
      <c r="D901" s="42"/>
    </row>
    <row r="902" ht="24.0" customHeight="1">
      <c r="A902" s="40"/>
      <c r="B902" s="41"/>
      <c r="C902" s="42"/>
      <c r="D902" s="42"/>
    </row>
    <row r="903" ht="24.0" customHeight="1">
      <c r="A903" s="40"/>
      <c r="B903" s="41"/>
      <c r="C903" s="42"/>
      <c r="D903" s="42"/>
    </row>
    <row r="904" ht="24.0" customHeight="1">
      <c r="A904" s="40"/>
      <c r="B904" s="41"/>
      <c r="C904" s="42"/>
      <c r="D904" s="42"/>
    </row>
    <row r="905" ht="24.0" customHeight="1">
      <c r="A905" s="40"/>
      <c r="B905" s="41"/>
      <c r="C905" s="42"/>
      <c r="D905" s="42"/>
    </row>
    <row r="906" ht="24.0" customHeight="1">
      <c r="A906" s="40"/>
      <c r="B906" s="41"/>
      <c r="C906" s="42"/>
      <c r="D906" s="42"/>
    </row>
    <row r="907" ht="24.0" customHeight="1">
      <c r="A907" s="40"/>
      <c r="B907" s="41"/>
      <c r="C907" s="42"/>
      <c r="D907" s="42"/>
    </row>
    <row r="908" ht="24.0" customHeight="1">
      <c r="A908" s="40"/>
      <c r="B908" s="41"/>
      <c r="C908" s="42"/>
      <c r="D908" s="42"/>
    </row>
    <row r="909" ht="24.0" customHeight="1">
      <c r="A909" s="40"/>
      <c r="B909" s="41"/>
      <c r="C909" s="42"/>
      <c r="D909" s="42"/>
    </row>
    <row r="910" ht="24.0" customHeight="1">
      <c r="A910" s="40"/>
      <c r="B910" s="41"/>
      <c r="C910" s="42"/>
      <c r="D910" s="42"/>
    </row>
    <row r="911" ht="24.0" customHeight="1">
      <c r="A911" s="40"/>
      <c r="B911" s="41"/>
      <c r="C911" s="42"/>
      <c r="D911" s="42"/>
    </row>
    <row r="912" ht="24.0" customHeight="1">
      <c r="A912" s="40"/>
      <c r="B912" s="41"/>
      <c r="C912" s="42"/>
      <c r="D912" s="42"/>
    </row>
    <row r="913" ht="24.0" customHeight="1">
      <c r="A913" s="40"/>
      <c r="B913" s="41"/>
      <c r="C913" s="42"/>
      <c r="D913" s="42"/>
    </row>
    <row r="914" ht="24.0" customHeight="1">
      <c r="A914" s="40"/>
      <c r="B914" s="41"/>
      <c r="C914" s="42"/>
      <c r="D914" s="42"/>
    </row>
    <row r="915" ht="24.0" customHeight="1">
      <c r="A915" s="40"/>
      <c r="B915" s="41"/>
      <c r="C915" s="42"/>
      <c r="D915" s="42"/>
    </row>
    <row r="916" ht="24.0" customHeight="1">
      <c r="A916" s="40"/>
      <c r="B916" s="41"/>
      <c r="C916" s="42"/>
      <c r="D916" s="42"/>
    </row>
    <row r="917" ht="24.0" customHeight="1">
      <c r="A917" s="40"/>
      <c r="B917" s="41"/>
      <c r="C917" s="42"/>
      <c r="D917" s="42"/>
    </row>
    <row r="918" ht="24.0" customHeight="1">
      <c r="A918" s="40"/>
      <c r="B918" s="41"/>
      <c r="C918" s="42"/>
      <c r="D918" s="42"/>
    </row>
    <row r="919" ht="24.0" customHeight="1">
      <c r="A919" s="40"/>
      <c r="B919" s="41"/>
      <c r="C919" s="42"/>
      <c r="D919" s="42"/>
    </row>
    <row r="920" ht="24.0" customHeight="1">
      <c r="A920" s="40"/>
      <c r="B920" s="41"/>
      <c r="C920" s="42"/>
      <c r="D920" s="42"/>
    </row>
    <row r="921" ht="24.0" customHeight="1">
      <c r="A921" s="40"/>
      <c r="B921" s="41"/>
      <c r="C921" s="42"/>
      <c r="D921" s="42"/>
    </row>
    <row r="922" ht="24.0" customHeight="1">
      <c r="A922" s="40"/>
      <c r="B922" s="41"/>
      <c r="C922" s="42"/>
      <c r="D922" s="42"/>
    </row>
    <row r="923" ht="24.0" customHeight="1">
      <c r="A923" s="40"/>
      <c r="B923" s="41"/>
      <c r="C923" s="42"/>
      <c r="D923" s="42"/>
    </row>
    <row r="924" ht="24.0" customHeight="1">
      <c r="A924" s="40"/>
      <c r="B924" s="41"/>
      <c r="C924" s="42"/>
      <c r="D924" s="42"/>
    </row>
    <row r="925" ht="24.0" customHeight="1">
      <c r="A925" s="40"/>
      <c r="B925" s="41"/>
      <c r="C925" s="42"/>
      <c r="D925" s="42"/>
    </row>
    <row r="926" ht="24.0" customHeight="1">
      <c r="A926" s="40"/>
      <c r="B926" s="41"/>
      <c r="C926" s="42"/>
      <c r="D926" s="42"/>
    </row>
    <row r="927" ht="24.0" customHeight="1">
      <c r="A927" s="40"/>
      <c r="B927" s="41"/>
      <c r="C927" s="42"/>
      <c r="D927" s="42"/>
    </row>
    <row r="928" ht="24.0" customHeight="1">
      <c r="A928" s="40"/>
      <c r="B928" s="41"/>
      <c r="C928" s="42"/>
      <c r="D928" s="42"/>
    </row>
    <row r="929" ht="24.0" customHeight="1">
      <c r="A929" s="40"/>
      <c r="B929" s="41"/>
      <c r="C929" s="42"/>
      <c r="D929" s="42"/>
    </row>
    <row r="930" ht="24.0" customHeight="1">
      <c r="A930" s="40"/>
      <c r="B930" s="41"/>
      <c r="C930" s="42"/>
      <c r="D930" s="42"/>
    </row>
    <row r="931" ht="24.0" customHeight="1">
      <c r="A931" s="40"/>
      <c r="B931" s="41"/>
      <c r="C931" s="42"/>
      <c r="D931" s="42"/>
    </row>
    <row r="932" ht="24.0" customHeight="1">
      <c r="A932" s="40"/>
      <c r="B932" s="41"/>
      <c r="C932" s="42"/>
      <c r="D932" s="42"/>
    </row>
    <row r="933" ht="24.0" customHeight="1">
      <c r="A933" s="40"/>
      <c r="B933" s="41"/>
      <c r="C933" s="42"/>
      <c r="D933" s="42"/>
    </row>
    <row r="934" ht="24.0" customHeight="1">
      <c r="A934" s="40"/>
      <c r="B934" s="41"/>
      <c r="C934" s="42"/>
      <c r="D934" s="42"/>
    </row>
    <row r="935" ht="24.0" customHeight="1">
      <c r="A935" s="40"/>
      <c r="B935" s="41"/>
      <c r="C935" s="42"/>
      <c r="D935" s="42"/>
    </row>
    <row r="936" ht="24.0" customHeight="1">
      <c r="A936" s="40"/>
      <c r="B936" s="41"/>
      <c r="C936" s="42"/>
      <c r="D936" s="42"/>
    </row>
    <row r="937" ht="24.0" customHeight="1">
      <c r="A937" s="40"/>
      <c r="B937" s="41"/>
      <c r="C937" s="42"/>
      <c r="D937" s="42"/>
    </row>
    <row r="938" ht="24.0" customHeight="1">
      <c r="A938" s="40"/>
      <c r="B938" s="41"/>
      <c r="C938" s="42"/>
      <c r="D938" s="42"/>
    </row>
    <row r="939" ht="24.0" customHeight="1">
      <c r="A939" s="40"/>
      <c r="B939" s="41"/>
      <c r="C939" s="42"/>
      <c r="D939" s="42"/>
    </row>
    <row r="940" ht="24.0" customHeight="1">
      <c r="A940" s="40"/>
      <c r="B940" s="41"/>
      <c r="C940" s="42"/>
      <c r="D940" s="42"/>
    </row>
    <row r="941" ht="24.0" customHeight="1">
      <c r="A941" s="40"/>
      <c r="B941" s="41"/>
      <c r="C941" s="42"/>
      <c r="D941" s="42"/>
    </row>
    <row r="942" ht="24.0" customHeight="1">
      <c r="A942" s="40"/>
      <c r="B942" s="41"/>
      <c r="C942" s="42"/>
      <c r="D942" s="42"/>
    </row>
    <row r="943" ht="24.0" customHeight="1">
      <c r="A943" s="40"/>
      <c r="B943" s="41"/>
      <c r="C943" s="42"/>
      <c r="D943" s="42"/>
    </row>
    <row r="944" ht="24.0" customHeight="1">
      <c r="A944" s="40"/>
      <c r="B944" s="41"/>
      <c r="C944" s="42"/>
      <c r="D944" s="42"/>
    </row>
    <row r="945" ht="24.0" customHeight="1">
      <c r="A945" s="40"/>
      <c r="B945" s="41"/>
      <c r="C945" s="42"/>
      <c r="D945" s="42"/>
    </row>
    <row r="946" ht="24.0" customHeight="1">
      <c r="A946" s="40"/>
      <c r="B946" s="41"/>
      <c r="C946" s="42"/>
      <c r="D946" s="42"/>
    </row>
    <row r="947" ht="24.0" customHeight="1">
      <c r="A947" s="40"/>
      <c r="B947" s="41"/>
      <c r="C947" s="42"/>
      <c r="D947" s="42"/>
    </row>
    <row r="948" ht="24.0" customHeight="1">
      <c r="A948" s="40"/>
      <c r="B948" s="41"/>
      <c r="C948" s="42"/>
      <c r="D948" s="42"/>
    </row>
    <row r="949" ht="24.0" customHeight="1">
      <c r="A949" s="40"/>
      <c r="B949" s="41"/>
      <c r="C949" s="42"/>
      <c r="D949" s="42"/>
    </row>
    <row r="950" ht="24.0" customHeight="1">
      <c r="A950" s="40"/>
      <c r="B950" s="41"/>
      <c r="C950" s="42"/>
      <c r="D950" s="42"/>
    </row>
    <row r="951" ht="24.0" customHeight="1">
      <c r="A951" s="40"/>
      <c r="B951" s="41"/>
      <c r="C951" s="42"/>
      <c r="D951" s="42"/>
    </row>
    <row r="952" ht="24.0" customHeight="1">
      <c r="A952" s="40"/>
      <c r="B952" s="41"/>
      <c r="C952" s="42"/>
      <c r="D952" s="42"/>
    </row>
    <row r="953" ht="24.0" customHeight="1">
      <c r="A953" s="40"/>
      <c r="B953" s="41"/>
      <c r="C953" s="42"/>
      <c r="D953" s="42"/>
    </row>
    <row r="954" ht="24.0" customHeight="1">
      <c r="A954" s="40"/>
      <c r="B954" s="41"/>
      <c r="C954" s="42"/>
      <c r="D954" s="42"/>
    </row>
    <row r="955" ht="24.0" customHeight="1">
      <c r="A955" s="40"/>
      <c r="B955" s="41"/>
      <c r="C955" s="42"/>
      <c r="D955" s="42"/>
    </row>
    <row r="956" ht="24.0" customHeight="1">
      <c r="A956" s="40"/>
      <c r="B956" s="41"/>
      <c r="C956" s="42"/>
      <c r="D956" s="42"/>
    </row>
    <row r="957" ht="24.0" customHeight="1">
      <c r="A957" s="40"/>
      <c r="B957" s="41"/>
      <c r="C957" s="42"/>
      <c r="D957" s="42"/>
    </row>
    <row r="958" ht="24.0" customHeight="1">
      <c r="A958" s="40"/>
      <c r="B958" s="41"/>
      <c r="C958" s="42"/>
      <c r="D958" s="42"/>
    </row>
    <row r="959" ht="24.0" customHeight="1">
      <c r="A959" s="40"/>
      <c r="B959" s="41"/>
      <c r="C959" s="42"/>
      <c r="D959" s="42"/>
    </row>
    <row r="960" ht="24.0" customHeight="1">
      <c r="A960" s="40"/>
      <c r="B960" s="41"/>
      <c r="C960" s="42"/>
      <c r="D960" s="42"/>
    </row>
    <row r="961" ht="24.0" customHeight="1">
      <c r="A961" s="40"/>
      <c r="B961" s="41"/>
      <c r="C961" s="42"/>
      <c r="D961" s="42"/>
    </row>
    <row r="962" ht="24.0" customHeight="1">
      <c r="A962" s="40"/>
      <c r="B962" s="41"/>
      <c r="C962" s="42"/>
      <c r="D962" s="42"/>
    </row>
    <row r="963" ht="24.0" customHeight="1">
      <c r="A963" s="40"/>
      <c r="B963" s="41"/>
      <c r="C963" s="42"/>
      <c r="D963" s="42"/>
    </row>
    <row r="964" ht="24.0" customHeight="1">
      <c r="A964" s="40"/>
      <c r="B964" s="41"/>
      <c r="C964" s="42"/>
      <c r="D964" s="42"/>
    </row>
    <row r="965" ht="24.0" customHeight="1">
      <c r="A965" s="40"/>
      <c r="B965" s="41"/>
      <c r="C965" s="42"/>
      <c r="D965" s="42"/>
    </row>
    <row r="966" ht="24.0" customHeight="1">
      <c r="A966" s="40"/>
      <c r="B966" s="41"/>
      <c r="C966" s="42"/>
      <c r="D966" s="42"/>
    </row>
    <row r="967" ht="24.0" customHeight="1">
      <c r="A967" s="40"/>
      <c r="B967" s="41"/>
      <c r="C967" s="42"/>
      <c r="D967" s="42"/>
    </row>
    <row r="968" ht="24.0" customHeight="1">
      <c r="A968" s="40"/>
      <c r="B968" s="41"/>
      <c r="C968" s="42"/>
      <c r="D968" s="42"/>
    </row>
    <row r="969" ht="24.0" customHeight="1">
      <c r="A969" s="40"/>
      <c r="B969" s="41"/>
      <c r="C969" s="42"/>
      <c r="D969" s="42"/>
    </row>
    <row r="970" ht="24.0" customHeight="1">
      <c r="A970" s="40"/>
      <c r="B970" s="41"/>
      <c r="C970" s="42"/>
      <c r="D970" s="42"/>
    </row>
    <row r="971" ht="24.0" customHeight="1">
      <c r="A971" s="40"/>
      <c r="B971" s="41"/>
      <c r="C971" s="42"/>
      <c r="D971" s="42"/>
    </row>
    <row r="972" ht="24.0" customHeight="1">
      <c r="A972" s="40"/>
      <c r="B972" s="41"/>
      <c r="C972" s="42"/>
      <c r="D972" s="42"/>
    </row>
    <row r="973" ht="24.0" customHeight="1">
      <c r="A973" s="40"/>
      <c r="B973" s="41"/>
      <c r="C973" s="42"/>
      <c r="D973" s="42"/>
    </row>
    <row r="974" ht="24.0" customHeight="1">
      <c r="A974" s="40"/>
      <c r="B974" s="41"/>
      <c r="C974" s="42"/>
      <c r="D974" s="42"/>
    </row>
    <row r="975" ht="24.0" customHeight="1">
      <c r="A975" s="40"/>
      <c r="B975" s="41"/>
      <c r="C975" s="42"/>
      <c r="D975" s="42"/>
    </row>
    <row r="976" ht="24.0" customHeight="1">
      <c r="A976" s="40"/>
      <c r="B976" s="41"/>
      <c r="C976" s="42"/>
      <c r="D976" s="42"/>
    </row>
    <row r="977" ht="24.0" customHeight="1">
      <c r="A977" s="40"/>
      <c r="B977" s="41"/>
      <c r="C977" s="42"/>
      <c r="D977" s="42"/>
    </row>
    <row r="978" ht="24.0" customHeight="1">
      <c r="A978" s="40"/>
      <c r="B978" s="41"/>
      <c r="C978" s="42"/>
      <c r="D978" s="42"/>
    </row>
    <row r="979" ht="24.0" customHeight="1">
      <c r="A979" s="40"/>
      <c r="B979" s="41"/>
      <c r="C979" s="42"/>
      <c r="D979" s="42"/>
    </row>
    <row r="980" ht="24.0" customHeight="1">
      <c r="A980" s="40"/>
      <c r="B980" s="41"/>
      <c r="C980" s="42"/>
      <c r="D980" s="42"/>
    </row>
    <row r="981" ht="24.0" customHeight="1">
      <c r="A981" s="40"/>
      <c r="B981" s="41"/>
      <c r="C981" s="42"/>
      <c r="D981" s="42"/>
    </row>
    <row r="982" ht="24.0" customHeight="1">
      <c r="A982" s="40"/>
      <c r="B982" s="41"/>
      <c r="C982" s="42"/>
      <c r="D982" s="42"/>
    </row>
    <row r="983" ht="24.0" customHeight="1">
      <c r="A983" s="40"/>
      <c r="B983" s="41"/>
      <c r="C983" s="42"/>
      <c r="D983" s="42"/>
    </row>
    <row r="984" ht="24.0" customHeight="1">
      <c r="A984" s="40"/>
      <c r="B984" s="41"/>
      <c r="C984" s="42"/>
      <c r="D984" s="42"/>
    </row>
    <row r="985" ht="24.0" customHeight="1">
      <c r="A985" s="40"/>
      <c r="B985" s="41"/>
      <c r="C985" s="42"/>
      <c r="D985" s="42"/>
    </row>
    <row r="986" ht="24.0" customHeight="1">
      <c r="A986" s="40"/>
      <c r="B986" s="41"/>
      <c r="C986" s="42"/>
      <c r="D986" s="42"/>
    </row>
    <row r="987" ht="24.0" customHeight="1">
      <c r="A987" s="40"/>
      <c r="B987" s="41"/>
      <c r="C987" s="42"/>
      <c r="D987" s="42"/>
    </row>
    <row r="988" ht="24.0" customHeight="1">
      <c r="A988" s="40"/>
      <c r="B988" s="41"/>
      <c r="C988" s="42"/>
      <c r="D988" s="42"/>
    </row>
    <row r="989" ht="24.0" customHeight="1">
      <c r="A989" s="40"/>
      <c r="B989" s="41"/>
      <c r="C989" s="42"/>
      <c r="D989" s="42"/>
    </row>
    <row r="990" ht="24.0" customHeight="1">
      <c r="A990" s="40"/>
      <c r="B990" s="41"/>
      <c r="C990" s="42"/>
      <c r="D990" s="42"/>
    </row>
    <row r="991" ht="24.0" customHeight="1">
      <c r="A991" s="40"/>
      <c r="B991" s="41"/>
      <c r="C991" s="42"/>
      <c r="D991" s="42"/>
    </row>
    <row r="992" ht="24.0" customHeight="1">
      <c r="A992" s="40"/>
      <c r="B992" s="41"/>
      <c r="C992" s="42"/>
      <c r="D992" s="42"/>
    </row>
    <row r="993" ht="24.0" customHeight="1">
      <c r="A993" s="40"/>
      <c r="B993" s="41"/>
      <c r="C993" s="42"/>
      <c r="D993" s="42"/>
    </row>
    <row r="994" ht="24.0" customHeight="1">
      <c r="A994" s="40"/>
      <c r="B994" s="41"/>
      <c r="C994" s="42"/>
      <c r="D994" s="42"/>
    </row>
    <row r="995" ht="24.0" customHeight="1">
      <c r="A995" s="40"/>
      <c r="B995" s="41"/>
      <c r="C995" s="42"/>
      <c r="D995" s="42"/>
    </row>
    <row r="996" ht="24.0" customHeight="1">
      <c r="A996" s="40"/>
      <c r="B996" s="41"/>
      <c r="C996" s="42"/>
      <c r="D996" s="42"/>
    </row>
    <row r="997" ht="24.0" customHeight="1">
      <c r="A997" s="40"/>
      <c r="B997" s="41"/>
      <c r="C997" s="42"/>
      <c r="D997" s="42"/>
    </row>
    <row r="998" ht="24.0" customHeight="1">
      <c r="A998" s="40"/>
      <c r="B998" s="41"/>
      <c r="C998" s="42"/>
      <c r="D998" s="42"/>
    </row>
    <row r="999" ht="24.0" customHeight="1">
      <c r="A999" s="40"/>
      <c r="B999" s="41"/>
      <c r="C999" s="42"/>
      <c r="D999" s="42"/>
    </row>
    <row r="1000" ht="24.0" customHeight="1">
      <c r="A1000" s="40"/>
      <c r="B1000" s="41"/>
      <c r="C1000" s="42"/>
      <c r="D1000" s="42"/>
    </row>
  </sheetData>
  <mergeCells count="2">
    <mergeCell ref="A1:C1"/>
    <mergeCell ref="A7:C7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3.57"/>
    <col customWidth="1" min="2" max="2" width="19.71"/>
  </cols>
  <sheetData>
    <row r="1" ht="22.5" customHeight="1">
      <c r="A1" s="1" t="s">
        <v>48</v>
      </c>
      <c r="B1" s="44">
        <v>0.31805555555555554</v>
      </c>
    </row>
    <row r="2" ht="22.5" customHeight="1">
      <c r="A2" s="1" t="s">
        <v>49</v>
      </c>
      <c r="B2" s="44">
        <f>B1*5</f>
        <v>1.590277778</v>
      </c>
    </row>
    <row r="3" ht="22.5" customHeight="1">
      <c r="A3" s="1" t="s">
        <v>50</v>
      </c>
      <c r="B3" s="45">
        <v>0.75</v>
      </c>
    </row>
    <row r="4" ht="22.5" customHeight="1">
      <c r="A4" s="1" t="s">
        <v>51</v>
      </c>
      <c r="B4" s="45">
        <v>0.0</v>
      </c>
    </row>
    <row r="5" ht="22.5" customHeight="1">
      <c r="A5" s="1" t="s">
        <v>52</v>
      </c>
      <c r="B5" s="45">
        <v>0.0</v>
      </c>
    </row>
    <row r="6" ht="22.5" customHeight="1">
      <c r="A6" s="1" t="s">
        <v>53</v>
      </c>
      <c r="B6" s="45">
        <v>0.25</v>
      </c>
    </row>
    <row r="7" ht="22.5" customHeight="1">
      <c r="A7" s="1" t="s">
        <v>54</v>
      </c>
      <c r="B7" s="45">
        <v>0.0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hidden="1" min="1" max="1" width="5.0"/>
    <col customWidth="1" min="2" max="3" width="19.14"/>
  </cols>
  <sheetData>
    <row r="1">
      <c r="B1" s="1" t="s">
        <v>0</v>
      </c>
      <c r="C1" s="2" t="s">
        <v>2</v>
      </c>
    </row>
    <row r="2">
      <c r="B2" s="1"/>
      <c r="C2" s="1"/>
    </row>
    <row r="3">
      <c r="A3" s="5" t="s">
        <v>1</v>
      </c>
      <c r="B3" s="5" t="s">
        <v>7</v>
      </c>
      <c r="C3" s="5" t="s">
        <v>8</v>
      </c>
    </row>
    <row r="4">
      <c r="A4" s="8" t="str">
        <f t="shared" ref="A4:A1000" si="1">IF(B4="","",$C$1)</f>
        <v>Tyontekija1</v>
      </c>
      <c r="B4" s="10">
        <v>43854.708333333336</v>
      </c>
      <c r="C4" s="12">
        <v>43854.958333333336</v>
      </c>
    </row>
    <row r="5">
      <c r="A5" s="8" t="str">
        <f t="shared" si="1"/>
        <v>Tyontekija1</v>
      </c>
      <c r="B5" s="10">
        <v>43855.666666666664</v>
      </c>
      <c r="C5" s="10">
        <v>43855.958333333336</v>
      </c>
    </row>
    <row r="6">
      <c r="A6" s="8" t="str">
        <f t="shared" si="1"/>
        <v>Tyontekija1</v>
      </c>
      <c r="B6" s="12">
        <v>43856.666666666664</v>
      </c>
      <c r="C6" s="12">
        <v>43856.958333333336</v>
      </c>
    </row>
    <row r="7">
      <c r="A7" s="8" t="str">
        <f t="shared" si="1"/>
        <v/>
      </c>
      <c r="B7" s="12"/>
      <c r="C7" s="12"/>
    </row>
    <row r="8">
      <c r="A8" s="8" t="str">
        <f t="shared" si="1"/>
        <v/>
      </c>
      <c r="B8" s="12"/>
      <c r="C8" s="12"/>
    </row>
    <row r="9">
      <c r="A9" s="8" t="str">
        <f t="shared" si="1"/>
        <v/>
      </c>
      <c r="B9" s="12"/>
      <c r="C9" s="12"/>
    </row>
    <row r="10">
      <c r="A10" s="8" t="str">
        <f t="shared" si="1"/>
        <v/>
      </c>
      <c r="B10" s="12"/>
      <c r="C10" s="12"/>
    </row>
    <row r="11">
      <c r="A11" s="8" t="str">
        <f t="shared" si="1"/>
        <v/>
      </c>
      <c r="B11" s="14"/>
      <c r="C11" s="14"/>
    </row>
    <row r="12">
      <c r="A12" s="8" t="str">
        <f t="shared" si="1"/>
        <v/>
      </c>
      <c r="B12" s="14"/>
      <c r="C12" s="14"/>
    </row>
    <row r="13">
      <c r="A13" s="8" t="str">
        <f t="shared" si="1"/>
        <v/>
      </c>
      <c r="B13" s="14"/>
      <c r="C13" s="14"/>
    </row>
    <row r="14">
      <c r="A14" s="8" t="str">
        <f t="shared" si="1"/>
        <v/>
      </c>
      <c r="B14" s="14"/>
      <c r="C14" s="14"/>
    </row>
    <row r="15">
      <c r="A15" s="8" t="str">
        <f t="shared" si="1"/>
        <v/>
      </c>
      <c r="B15" s="14"/>
      <c r="C15" s="14"/>
    </row>
    <row r="16">
      <c r="A16" s="8" t="str">
        <f t="shared" si="1"/>
        <v/>
      </c>
      <c r="B16" s="14"/>
      <c r="C16" s="14"/>
    </row>
    <row r="17">
      <c r="A17" s="8" t="str">
        <f t="shared" si="1"/>
        <v/>
      </c>
      <c r="B17" s="14"/>
      <c r="C17" s="14"/>
    </row>
    <row r="18">
      <c r="A18" s="8" t="str">
        <f t="shared" si="1"/>
        <v/>
      </c>
      <c r="B18" s="14"/>
      <c r="C18" s="14"/>
    </row>
    <row r="19">
      <c r="A19" s="8" t="str">
        <f t="shared" si="1"/>
        <v/>
      </c>
      <c r="B19" s="14"/>
      <c r="C19" s="14"/>
    </row>
    <row r="20">
      <c r="A20" s="8" t="str">
        <f t="shared" si="1"/>
        <v/>
      </c>
      <c r="B20" s="14"/>
      <c r="C20" s="14"/>
    </row>
    <row r="21">
      <c r="A21" s="8" t="str">
        <f t="shared" si="1"/>
        <v/>
      </c>
      <c r="B21" s="14"/>
      <c r="C21" s="14"/>
    </row>
    <row r="22">
      <c r="A22" s="8" t="str">
        <f t="shared" si="1"/>
        <v/>
      </c>
      <c r="B22" s="14"/>
      <c r="C22" s="14"/>
    </row>
    <row r="23">
      <c r="A23" s="8" t="str">
        <f t="shared" si="1"/>
        <v/>
      </c>
      <c r="B23" s="14"/>
      <c r="C23" s="14"/>
    </row>
    <row r="24">
      <c r="A24" s="8" t="str">
        <f t="shared" si="1"/>
        <v/>
      </c>
    </row>
    <row r="25">
      <c r="A25" s="8" t="str">
        <f t="shared" si="1"/>
        <v/>
      </c>
    </row>
    <row r="26">
      <c r="A26" s="8" t="str">
        <f t="shared" si="1"/>
        <v/>
      </c>
    </row>
    <row r="27">
      <c r="A27" s="8" t="str">
        <f t="shared" si="1"/>
        <v/>
      </c>
      <c r="B27" s="16"/>
    </row>
    <row r="28">
      <c r="A28" s="8" t="str">
        <f t="shared" si="1"/>
        <v/>
      </c>
    </row>
    <row r="29">
      <c r="A29" s="8" t="str">
        <f t="shared" si="1"/>
        <v/>
      </c>
    </row>
    <row r="30">
      <c r="A30" s="8" t="str">
        <f t="shared" si="1"/>
        <v/>
      </c>
    </row>
    <row r="31">
      <c r="A31" s="8" t="str">
        <f t="shared" si="1"/>
        <v/>
      </c>
    </row>
    <row r="32">
      <c r="A32" s="8" t="str">
        <f t="shared" si="1"/>
        <v/>
      </c>
    </row>
    <row r="33">
      <c r="A33" s="8" t="str">
        <f t="shared" si="1"/>
        <v/>
      </c>
    </row>
    <row r="34">
      <c r="A34" s="8" t="str">
        <f t="shared" si="1"/>
        <v/>
      </c>
    </row>
    <row r="35">
      <c r="A35" s="8" t="str">
        <f t="shared" si="1"/>
        <v/>
      </c>
    </row>
    <row r="36">
      <c r="A36" s="8" t="str">
        <f t="shared" si="1"/>
        <v/>
      </c>
    </row>
    <row r="37">
      <c r="A37" s="8" t="str">
        <f t="shared" si="1"/>
        <v/>
      </c>
    </row>
    <row r="38">
      <c r="A38" s="8" t="str">
        <f t="shared" si="1"/>
        <v/>
      </c>
    </row>
    <row r="39">
      <c r="A39" s="8" t="str">
        <f t="shared" si="1"/>
        <v/>
      </c>
    </row>
    <row r="40">
      <c r="A40" s="8" t="str">
        <f t="shared" si="1"/>
        <v/>
      </c>
    </row>
    <row r="41">
      <c r="A41" s="8" t="str">
        <f t="shared" si="1"/>
        <v/>
      </c>
    </row>
    <row r="42">
      <c r="A42" s="8" t="str">
        <f t="shared" si="1"/>
        <v/>
      </c>
    </row>
    <row r="43">
      <c r="A43" s="8" t="str">
        <f t="shared" si="1"/>
        <v/>
      </c>
    </row>
    <row r="44">
      <c r="A44" s="8" t="str">
        <f t="shared" si="1"/>
        <v/>
      </c>
    </row>
    <row r="45">
      <c r="A45" s="8" t="str">
        <f t="shared" si="1"/>
        <v/>
      </c>
    </row>
    <row r="46">
      <c r="A46" s="8" t="str">
        <f t="shared" si="1"/>
        <v/>
      </c>
    </row>
    <row r="47">
      <c r="A47" s="8" t="str">
        <f t="shared" si="1"/>
        <v/>
      </c>
    </row>
    <row r="48">
      <c r="A48" s="8" t="str">
        <f t="shared" si="1"/>
        <v/>
      </c>
    </row>
    <row r="49">
      <c r="A49" s="8" t="str">
        <f t="shared" si="1"/>
        <v/>
      </c>
    </row>
    <row r="50">
      <c r="A50" s="8" t="str">
        <f t="shared" si="1"/>
        <v/>
      </c>
    </row>
    <row r="51">
      <c r="A51" s="8" t="str">
        <f t="shared" si="1"/>
        <v/>
      </c>
    </row>
    <row r="52">
      <c r="A52" s="8" t="str">
        <f t="shared" si="1"/>
        <v/>
      </c>
    </row>
    <row r="53">
      <c r="A53" s="8" t="str">
        <f t="shared" si="1"/>
        <v/>
      </c>
    </row>
    <row r="54">
      <c r="A54" s="8" t="str">
        <f t="shared" si="1"/>
        <v/>
      </c>
    </row>
    <row r="55">
      <c r="A55" s="8" t="str">
        <f t="shared" si="1"/>
        <v/>
      </c>
    </row>
    <row r="56">
      <c r="A56" s="8" t="str">
        <f t="shared" si="1"/>
        <v/>
      </c>
    </row>
    <row r="57">
      <c r="A57" s="8" t="str">
        <f t="shared" si="1"/>
        <v/>
      </c>
    </row>
    <row r="58">
      <c r="A58" s="8" t="str">
        <f t="shared" si="1"/>
        <v/>
      </c>
    </row>
    <row r="59">
      <c r="A59" s="8" t="str">
        <f t="shared" si="1"/>
        <v/>
      </c>
    </row>
    <row r="60">
      <c r="A60" s="8" t="str">
        <f t="shared" si="1"/>
        <v/>
      </c>
    </row>
    <row r="61">
      <c r="A61" s="8" t="str">
        <f t="shared" si="1"/>
        <v/>
      </c>
    </row>
    <row r="62">
      <c r="A62" s="8" t="str">
        <f t="shared" si="1"/>
        <v/>
      </c>
    </row>
    <row r="63">
      <c r="A63" s="8" t="str">
        <f t="shared" si="1"/>
        <v/>
      </c>
    </row>
    <row r="64">
      <c r="A64" s="8" t="str">
        <f t="shared" si="1"/>
        <v/>
      </c>
    </row>
    <row r="65">
      <c r="A65" s="8" t="str">
        <f t="shared" si="1"/>
        <v/>
      </c>
    </row>
    <row r="66">
      <c r="A66" s="8" t="str">
        <f t="shared" si="1"/>
        <v/>
      </c>
    </row>
    <row r="67">
      <c r="A67" s="8" t="str">
        <f t="shared" si="1"/>
        <v/>
      </c>
    </row>
    <row r="68">
      <c r="A68" s="8" t="str">
        <f t="shared" si="1"/>
        <v/>
      </c>
    </row>
    <row r="69">
      <c r="A69" s="8" t="str">
        <f t="shared" si="1"/>
        <v/>
      </c>
    </row>
    <row r="70">
      <c r="A70" s="8" t="str">
        <f t="shared" si="1"/>
        <v/>
      </c>
    </row>
    <row r="71">
      <c r="A71" s="8" t="str">
        <f t="shared" si="1"/>
        <v/>
      </c>
    </row>
    <row r="72">
      <c r="A72" s="8" t="str">
        <f t="shared" si="1"/>
        <v/>
      </c>
    </row>
    <row r="73">
      <c r="A73" s="8" t="str">
        <f t="shared" si="1"/>
        <v/>
      </c>
    </row>
    <row r="74">
      <c r="A74" s="8" t="str">
        <f t="shared" si="1"/>
        <v/>
      </c>
    </row>
    <row r="75">
      <c r="A75" s="8" t="str">
        <f t="shared" si="1"/>
        <v/>
      </c>
    </row>
    <row r="76">
      <c r="A76" s="8" t="str">
        <f t="shared" si="1"/>
        <v/>
      </c>
    </row>
    <row r="77">
      <c r="A77" s="8" t="str">
        <f t="shared" si="1"/>
        <v/>
      </c>
    </row>
    <row r="78">
      <c r="A78" s="8" t="str">
        <f t="shared" si="1"/>
        <v/>
      </c>
    </row>
    <row r="79">
      <c r="A79" s="8" t="str">
        <f t="shared" si="1"/>
        <v/>
      </c>
    </row>
    <row r="80">
      <c r="A80" s="8" t="str">
        <f t="shared" si="1"/>
        <v/>
      </c>
    </row>
    <row r="81">
      <c r="A81" s="8" t="str">
        <f t="shared" si="1"/>
        <v/>
      </c>
    </row>
    <row r="82">
      <c r="A82" s="8" t="str">
        <f t="shared" si="1"/>
        <v/>
      </c>
    </row>
    <row r="83">
      <c r="A83" s="8" t="str">
        <f t="shared" si="1"/>
        <v/>
      </c>
    </row>
    <row r="84">
      <c r="A84" s="8" t="str">
        <f t="shared" si="1"/>
        <v/>
      </c>
    </row>
    <row r="85">
      <c r="A85" s="8" t="str">
        <f t="shared" si="1"/>
        <v/>
      </c>
    </row>
    <row r="86">
      <c r="A86" s="8" t="str">
        <f t="shared" si="1"/>
        <v/>
      </c>
    </row>
    <row r="87">
      <c r="A87" s="8" t="str">
        <f t="shared" si="1"/>
        <v/>
      </c>
    </row>
    <row r="88">
      <c r="A88" s="8" t="str">
        <f t="shared" si="1"/>
        <v/>
      </c>
    </row>
    <row r="89">
      <c r="A89" s="8" t="str">
        <f t="shared" si="1"/>
        <v/>
      </c>
    </row>
    <row r="90">
      <c r="A90" s="8" t="str">
        <f t="shared" si="1"/>
        <v/>
      </c>
    </row>
    <row r="91">
      <c r="A91" s="8" t="str">
        <f t="shared" si="1"/>
        <v/>
      </c>
    </row>
    <row r="92">
      <c r="A92" s="8" t="str">
        <f t="shared" si="1"/>
        <v/>
      </c>
    </row>
    <row r="93">
      <c r="A93" s="8" t="str">
        <f t="shared" si="1"/>
        <v/>
      </c>
    </row>
    <row r="94">
      <c r="A94" s="8" t="str">
        <f t="shared" si="1"/>
        <v/>
      </c>
    </row>
    <row r="95">
      <c r="A95" s="8" t="str">
        <f t="shared" si="1"/>
        <v/>
      </c>
    </row>
    <row r="96">
      <c r="A96" s="8" t="str">
        <f t="shared" si="1"/>
        <v/>
      </c>
    </row>
    <row r="97">
      <c r="A97" s="8" t="str">
        <f t="shared" si="1"/>
        <v/>
      </c>
    </row>
    <row r="98">
      <c r="A98" s="8" t="str">
        <f t="shared" si="1"/>
        <v/>
      </c>
    </row>
    <row r="99">
      <c r="A99" s="8" t="str">
        <f t="shared" si="1"/>
        <v/>
      </c>
    </row>
    <row r="100">
      <c r="A100" s="8" t="str">
        <f t="shared" si="1"/>
        <v/>
      </c>
    </row>
    <row r="101">
      <c r="A101" s="8" t="str">
        <f t="shared" si="1"/>
        <v/>
      </c>
    </row>
    <row r="102">
      <c r="A102" s="8" t="str">
        <f t="shared" si="1"/>
        <v/>
      </c>
    </row>
    <row r="103">
      <c r="A103" s="8" t="str">
        <f t="shared" si="1"/>
        <v/>
      </c>
    </row>
    <row r="104">
      <c r="A104" s="8" t="str">
        <f t="shared" si="1"/>
        <v/>
      </c>
    </row>
    <row r="105">
      <c r="A105" s="8" t="str">
        <f t="shared" si="1"/>
        <v/>
      </c>
    </row>
    <row r="106">
      <c r="A106" s="8" t="str">
        <f t="shared" si="1"/>
        <v/>
      </c>
    </row>
    <row r="107">
      <c r="A107" s="8" t="str">
        <f t="shared" si="1"/>
        <v/>
      </c>
    </row>
    <row r="108">
      <c r="A108" s="8" t="str">
        <f t="shared" si="1"/>
        <v/>
      </c>
    </row>
    <row r="109">
      <c r="A109" s="8" t="str">
        <f t="shared" si="1"/>
        <v/>
      </c>
    </row>
    <row r="110">
      <c r="A110" s="8" t="str">
        <f t="shared" si="1"/>
        <v/>
      </c>
    </row>
    <row r="111">
      <c r="A111" s="8" t="str">
        <f t="shared" si="1"/>
        <v/>
      </c>
    </row>
    <row r="112">
      <c r="A112" s="8" t="str">
        <f t="shared" si="1"/>
        <v/>
      </c>
    </row>
    <row r="113">
      <c r="A113" s="8" t="str">
        <f t="shared" si="1"/>
        <v/>
      </c>
    </row>
    <row r="114">
      <c r="A114" s="8" t="str">
        <f t="shared" si="1"/>
        <v/>
      </c>
    </row>
    <row r="115">
      <c r="A115" s="8" t="str">
        <f t="shared" si="1"/>
        <v/>
      </c>
    </row>
    <row r="116">
      <c r="A116" s="8" t="str">
        <f t="shared" si="1"/>
        <v/>
      </c>
    </row>
    <row r="117">
      <c r="A117" s="8" t="str">
        <f t="shared" si="1"/>
        <v/>
      </c>
    </row>
    <row r="118">
      <c r="A118" s="8" t="str">
        <f t="shared" si="1"/>
        <v/>
      </c>
    </row>
    <row r="119">
      <c r="A119" s="8" t="str">
        <f t="shared" si="1"/>
        <v/>
      </c>
    </row>
    <row r="120">
      <c r="A120" s="8" t="str">
        <f t="shared" si="1"/>
        <v/>
      </c>
    </row>
    <row r="121">
      <c r="A121" s="8" t="str">
        <f t="shared" si="1"/>
        <v/>
      </c>
    </row>
    <row r="122">
      <c r="A122" s="8" t="str">
        <f t="shared" si="1"/>
        <v/>
      </c>
    </row>
    <row r="123">
      <c r="A123" s="8" t="str">
        <f t="shared" si="1"/>
        <v/>
      </c>
    </row>
    <row r="124">
      <c r="A124" s="8" t="str">
        <f t="shared" si="1"/>
        <v/>
      </c>
    </row>
    <row r="125">
      <c r="A125" s="8" t="str">
        <f t="shared" si="1"/>
        <v/>
      </c>
    </row>
    <row r="126">
      <c r="A126" s="8" t="str">
        <f t="shared" si="1"/>
        <v/>
      </c>
    </row>
    <row r="127">
      <c r="A127" s="8" t="str">
        <f t="shared" si="1"/>
        <v/>
      </c>
    </row>
    <row r="128">
      <c r="A128" s="8" t="str">
        <f t="shared" si="1"/>
        <v/>
      </c>
    </row>
    <row r="129">
      <c r="A129" s="8" t="str">
        <f t="shared" si="1"/>
        <v/>
      </c>
    </row>
    <row r="130">
      <c r="A130" s="8" t="str">
        <f t="shared" si="1"/>
        <v/>
      </c>
    </row>
    <row r="131">
      <c r="A131" s="8" t="str">
        <f t="shared" si="1"/>
        <v/>
      </c>
    </row>
    <row r="132">
      <c r="A132" s="8" t="str">
        <f t="shared" si="1"/>
        <v/>
      </c>
    </row>
    <row r="133">
      <c r="A133" s="8" t="str">
        <f t="shared" si="1"/>
        <v/>
      </c>
    </row>
    <row r="134">
      <c r="A134" s="8" t="str">
        <f t="shared" si="1"/>
        <v/>
      </c>
    </row>
    <row r="135">
      <c r="A135" s="8" t="str">
        <f t="shared" si="1"/>
        <v/>
      </c>
    </row>
    <row r="136">
      <c r="A136" s="8" t="str">
        <f t="shared" si="1"/>
        <v/>
      </c>
    </row>
    <row r="137">
      <c r="A137" s="8" t="str">
        <f t="shared" si="1"/>
        <v/>
      </c>
    </row>
    <row r="138">
      <c r="A138" s="8" t="str">
        <f t="shared" si="1"/>
        <v/>
      </c>
    </row>
    <row r="139">
      <c r="A139" s="8" t="str">
        <f t="shared" si="1"/>
        <v/>
      </c>
    </row>
    <row r="140">
      <c r="A140" s="8" t="str">
        <f t="shared" si="1"/>
        <v/>
      </c>
    </row>
    <row r="141">
      <c r="A141" s="8" t="str">
        <f t="shared" si="1"/>
        <v/>
      </c>
    </row>
    <row r="142">
      <c r="A142" s="8" t="str">
        <f t="shared" si="1"/>
        <v/>
      </c>
    </row>
    <row r="143">
      <c r="A143" s="8" t="str">
        <f t="shared" si="1"/>
        <v/>
      </c>
    </row>
    <row r="144">
      <c r="A144" s="8" t="str">
        <f t="shared" si="1"/>
        <v/>
      </c>
    </row>
    <row r="145">
      <c r="A145" s="8" t="str">
        <f t="shared" si="1"/>
        <v/>
      </c>
    </row>
    <row r="146">
      <c r="A146" s="8" t="str">
        <f t="shared" si="1"/>
        <v/>
      </c>
    </row>
    <row r="147">
      <c r="A147" s="8" t="str">
        <f t="shared" si="1"/>
        <v/>
      </c>
    </row>
    <row r="148">
      <c r="A148" s="8" t="str">
        <f t="shared" si="1"/>
        <v/>
      </c>
    </row>
    <row r="149">
      <c r="A149" s="8" t="str">
        <f t="shared" si="1"/>
        <v/>
      </c>
    </row>
    <row r="150">
      <c r="A150" s="8" t="str">
        <f t="shared" si="1"/>
        <v/>
      </c>
    </row>
    <row r="151">
      <c r="A151" s="8" t="str">
        <f t="shared" si="1"/>
        <v/>
      </c>
    </row>
    <row r="152">
      <c r="A152" s="8" t="str">
        <f t="shared" si="1"/>
        <v/>
      </c>
    </row>
    <row r="153">
      <c r="A153" s="8" t="str">
        <f t="shared" si="1"/>
        <v/>
      </c>
    </row>
    <row r="154">
      <c r="A154" s="8" t="str">
        <f t="shared" si="1"/>
        <v/>
      </c>
    </row>
    <row r="155">
      <c r="A155" s="8" t="str">
        <f t="shared" si="1"/>
        <v/>
      </c>
    </row>
    <row r="156">
      <c r="A156" s="8" t="str">
        <f t="shared" si="1"/>
        <v/>
      </c>
    </row>
    <row r="157">
      <c r="A157" s="8" t="str">
        <f t="shared" si="1"/>
        <v/>
      </c>
    </row>
    <row r="158">
      <c r="A158" s="8" t="str">
        <f t="shared" si="1"/>
        <v/>
      </c>
    </row>
    <row r="159">
      <c r="A159" s="8" t="str">
        <f t="shared" si="1"/>
        <v/>
      </c>
    </row>
    <row r="160">
      <c r="A160" s="8" t="str">
        <f t="shared" si="1"/>
        <v/>
      </c>
    </row>
    <row r="161">
      <c r="A161" s="8" t="str">
        <f t="shared" si="1"/>
        <v/>
      </c>
    </row>
    <row r="162">
      <c r="A162" s="8" t="str">
        <f t="shared" si="1"/>
        <v/>
      </c>
    </row>
    <row r="163">
      <c r="A163" s="8" t="str">
        <f t="shared" si="1"/>
        <v/>
      </c>
    </row>
    <row r="164">
      <c r="A164" s="8" t="str">
        <f t="shared" si="1"/>
        <v/>
      </c>
    </row>
    <row r="165">
      <c r="A165" s="8" t="str">
        <f t="shared" si="1"/>
        <v/>
      </c>
    </row>
    <row r="166">
      <c r="A166" s="8" t="str">
        <f t="shared" si="1"/>
        <v/>
      </c>
    </row>
    <row r="167">
      <c r="A167" s="8" t="str">
        <f t="shared" si="1"/>
        <v/>
      </c>
    </row>
    <row r="168">
      <c r="A168" s="8" t="str">
        <f t="shared" si="1"/>
        <v/>
      </c>
    </row>
    <row r="169">
      <c r="A169" s="8" t="str">
        <f t="shared" si="1"/>
        <v/>
      </c>
    </row>
    <row r="170">
      <c r="A170" s="8" t="str">
        <f t="shared" si="1"/>
        <v/>
      </c>
    </row>
    <row r="171">
      <c r="A171" s="8" t="str">
        <f t="shared" si="1"/>
        <v/>
      </c>
    </row>
    <row r="172">
      <c r="A172" s="8" t="str">
        <f t="shared" si="1"/>
        <v/>
      </c>
    </row>
    <row r="173">
      <c r="A173" s="8" t="str">
        <f t="shared" si="1"/>
        <v/>
      </c>
    </row>
    <row r="174">
      <c r="A174" s="8" t="str">
        <f t="shared" si="1"/>
        <v/>
      </c>
    </row>
    <row r="175">
      <c r="A175" s="8" t="str">
        <f t="shared" si="1"/>
        <v/>
      </c>
    </row>
    <row r="176">
      <c r="A176" s="8" t="str">
        <f t="shared" si="1"/>
        <v/>
      </c>
    </row>
    <row r="177">
      <c r="A177" s="8" t="str">
        <f t="shared" si="1"/>
        <v/>
      </c>
    </row>
    <row r="178">
      <c r="A178" s="8" t="str">
        <f t="shared" si="1"/>
        <v/>
      </c>
    </row>
    <row r="179">
      <c r="A179" s="8" t="str">
        <f t="shared" si="1"/>
        <v/>
      </c>
    </row>
    <row r="180">
      <c r="A180" s="8" t="str">
        <f t="shared" si="1"/>
        <v/>
      </c>
    </row>
    <row r="181">
      <c r="A181" s="8" t="str">
        <f t="shared" si="1"/>
        <v/>
      </c>
    </row>
    <row r="182">
      <c r="A182" s="8" t="str">
        <f t="shared" si="1"/>
        <v/>
      </c>
    </row>
    <row r="183">
      <c r="A183" s="8" t="str">
        <f t="shared" si="1"/>
        <v/>
      </c>
    </row>
    <row r="184">
      <c r="A184" s="8" t="str">
        <f t="shared" si="1"/>
        <v/>
      </c>
    </row>
    <row r="185">
      <c r="A185" s="8" t="str">
        <f t="shared" si="1"/>
        <v/>
      </c>
    </row>
    <row r="186">
      <c r="A186" s="8" t="str">
        <f t="shared" si="1"/>
        <v/>
      </c>
    </row>
    <row r="187">
      <c r="A187" s="8" t="str">
        <f t="shared" si="1"/>
        <v/>
      </c>
    </row>
    <row r="188">
      <c r="A188" s="8" t="str">
        <f t="shared" si="1"/>
        <v/>
      </c>
    </row>
    <row r="189">
      <c r="A189" s="8" t="str">
        <f t="shared" si="1"/>
        <v/>
      </c>
    </row>
    <row r="190">
      <c r="A190" s="8" t="str">
        <f t="shared" si="1"/>
        <v/>
      </c>
    </row>
    <row r="191">
      <c r="A191" s="8" t="str">
        <f t="shared" si="1"/>
        <v/>
      </c>
    </row>
    <row r="192">
      <c r="A192" s="8" t="str">
        <f t="shared" si="1"/>
        <v/>
      </c>
    </row>
    <row r="193">
      <c r="A193" s="8" t="str">
        <f t="shared" si="1"/>
        <v/>
      </c>
    </row>
    <row r="194">
      <c r="A194" s="8" t="str">
        <f t="shared" si="1"/>
        <v/>
      </c>
    </row>
    <row r="195">
      <c r="A195" s="8" t="str">
        <f t="shared" si="1"/>
        <v/>
      </c>
    </row>
    <row r="196">
      <c r="A196" s="8" t="str">
        <f t="shared" si="1"/>
        <v/>
      </c>
    </row>
    <row r="197">
      <c r="A197" s="8" t="str">
        <f t="shared" si="1"/>
        <v/>
      </c>
    </row>
    <row r="198">
      <c r="A198" s="8" t="str">
        <f t="shared" si="1"/>
        <v/>
      </c>
    </row>
    <row r="199">
      <c r="A199" s="8" t="str">
        <f t="shared" si="1"/>
        <v/>
      </c>
    </row>
    <row r="200">
      <c r="A200" s="8" t="str">
        <f t="shared" si="1"/>
        <v/>
      </c>
    </row>
    <row r="201">
      <c r="A201" s="8" t="str">
        <f t="shared" si="1"/>
        <v/>
      </c>
    </row>
    <row r="202">
      <c r="A202" s="8" t="str">
        <f t="shared" si="1"/>
        <v/>
      </c>
    </row>
    <row r="203">
      <c r="A203" s="8" t="str">
        <f t="shared" si="1"/>
        <v/>
      </c>
    </row>
    <row r="204">
      <c r="A204" s="8" t="str">
        <f t="shared" si="1"/>
        <v/>
      </c>
    </row>
    <row r="205">
      <c r="A205" s="8" t="str">
        <f t="shared" si="1"/>
        <v/>
      </c>
    </row>
    <row r="206">
      <c r="A206" s="8" t="str">
        <f t="shared" si="1"/>
        <v/>
      </c>
    </row>
    <row r="207">
      <c r="A207" s="8" t="str">
        <f t="shared" si="1"/>
        <v/>
      </c>
    </row>
    <row r="208">
      <c r="A208" s="8" t="str">
        <f t="shared" si="1"/>
        <v/>
      </c>
    </row>
    <row r="209">
      <c r="A209" s="8" t="str">
        <f t="shared" si="1"/>
        <v/>
      </c>
    </row>
    <row r="210">
      <c r="A210" s="8" t="str">
        <f t="shared" si="1"/>
        <v/>
      </c>
    </row>
    <row r="211">
      <c r="A211" s="8" t="str">
        <f t="shared" si="1"/>
        <v/>
      </c>
    </row>
    <row r="212">
      <c r="A212" s="8" t="str">
        <f t="shared" si="1"/>
        <v/>
      </c>
    </row>
    <row r="213">
      <c r="A213" s="8" t="str">
        <f t="shared" si="1"/>
        <v/>
      </c>
    </row>
    <row r="214">
      <c r="A214" s="8" t="str">
        <f t="shared" si="1"/>
        <v/>
      </c>
    </row>
    <row r="215">
      <c r="A215" s="8" t="str">
        <f t="shared" si="1"/>
        <v/>
      </c>
    </row>
    <row r="216">
      <c r="A216" s="8" t="str">
        <f t="shared" si="1"/>
        <v/>
      </c>
    </row>
    <row r="217">
      <c r="A217" s="8" t="str">
        <f t="shared" si="1"/>
        <v/>
      </c>
    </row>
    <row r="218">
      <c r="A218" s="8" t="str">
        <f t="shared" si="1"/>
        <v/>
      </c>
    </row>
    <row r="219">
      <c r="A219" s="8" t="str">
        <f t="shared" si="1"/>
        <v/>
      </c>
    </row>
    <row r="220">
      <c r="A220" s="8" t="str">
        <f t="shared" si="1"/>
        <v/>
      </c>
    </row>
    <row r="221">
      <c r="A221" s="8" t="str">
        <f t="shared" si="1"/>
        <v/>
      </c>
    </row>
    <row r="222">
      <c r="A222" s="8" t="str">
        <f t="shared" si="1"/>
        <v/>
      </c>
    </row>
    <row r="223">
      <c r="A223" s="8" t="str">
        <f t="shared" si="1"/>
        <v/>
      </c>
    </row>
    <row r="224">
      <c r="A224" s="8" t="str">
        <f t="shared" si="1"/>
        <v/>
      </c>
    </row>
    <row r="225">
      <c r="A225" s="8" t="str">
        <f t="shared" si="1"/>
        <v/>
      </c>
    </row>
    <row r="226">
      <c r="A226" s="8" t="str">
        <f t="shared" si="1"/>
        <v/>
      </c>
    </row>
    <row r="227">
      <c r="A227" s="8" t="str">
        <f t="shared" si="1"/>
        <v/>
      </c>
    </row>
    <row r="228">
      <c r="A228" s="8" t="str">
        <f t="shared" si="1"/>
        <v/>
      </c>
    </row>
    <row r="229">
      <c r="A229" s="8" t="str">
        <f t="shared" si="1"/>
        <v/>
      </c>
    </row>
    <row r="230">
      <c r="A230" s="8" t="str">
        <f t="shared" si="1"/>
        <v/>
      </c>
    </row>
    <row r="231">
      <c r="A231" s="8" t="str">
        <f t="shared" si="1"/>
        <v/>
      </c>
    </row>
    <row r="232">
      <c r="A232" s="8" t="str">
        <f t="shared" si="1"/>
        <v/>
      </c>
    </row>
    <row r="233">
      <c r="A233" s="8" t="str">
        <f t="shared" si="1"/>
        <v/>
      </c>
    </row>
    <row r="234">
      <c r="A234" s="8" t="str">
        <f t="shared" si="1"/>
        <v/>
      </c>
    </row>
    <row r="235">
      <c r="A235" s="8" t="str">
        <f t="shared" si="1"/>
        <v/>
      </c>
    </row>
    <row r="236">
      <c r="A236" s="8" t="str">
        <f t="shared" si="1"/>
        <v/>
      </c>
    </row>
    <row r="237">
      <c r="A237" s="8" t="str">
        <f t="shared" si="1"/>
        <v/>
      </c>
    </row>
    <row r="238">
      <c r="A238" s="8" t="str">
        <f t="shared" si="1"/>
        <v/>
      </c>
    </row>
    <row r="239">
      <c r="A239" s="8" t="str">
        <f t="shared" si="1"/>
        <v/>
      </c>
    </row>
    <row r="240">
      <c r="A240" s="8" t="str">
        <f t="shared" si="1"/>
        <v/>
      </c>
    </row>
    <row r="241">
      <c r="A241" s="8" t="str">
        <f t="shared" si="1"/>
        <v/>
      </c>
    </row>
    <row r="242">
      <c r="A242" s="8" t="str">
        <f t="shared" si="1"/>
        <v/>
      </c>
    </row>
    <row r="243">
      <c r="A243" s="8" t="str">
        <f t="shared" si="1"/>
        <v/>
      </c>
    </row>
    <row r="244">
      <c r="A244" s="8" t="str">
        <f t="shared" si="1"/>
        <v/>
      </c>
    </row>
    <row r="245">
      <c r="A245" s="8" t="str">
        <f t="shared" si="1"/>
        <v/>
      </c>
    </row>
    <row r="246">
      <c r="A246" s="8" t="str">
        <f t="shared" si="1"/>
        <v/>
      </c>
    </row>
    <row r="247">
      <c r="A247" s="8" t="str">
        <f t="shared" si="1"/>
        <v/>
      </c>
    </row>
    <row r="248">
      <c r="A248" s="8" t="str">
        <f t="shared" si="1"/>
        <v/>
      </c>
    </row>
    <row r="249">
      <c r="A249" s="8" t="str">
        <f t="shared" si="1"/>
        <v/>
      </c>
    </row>
    <row r="250">
      <c r="A250" s="8" t="str">
        <f t="shared" si="1"/>
        <v/>
      </c>
    </row>
    <row r="251">
      <c r="A251" s="8" t="str">
        <f t="shared" si="1"/>
        <v/>
      </c>
    </row>
    <row r="252">
      <c r="A252" s="8" t="str">
        <f t="shared" si="1"/>
        <v/>
      </c>
    </row>
    <row r="253">
      <c r="A253" s="8" t="str">
        <f t="shared" si="1"/>
        <v/>
      </c>
    </row>
    <row r="254">
      <c r="A254" s="8" t="str">
        <f t="shared" si="1"/>
        <v/>
      </c>
    </row>
    <row r="255">
      <c r="A255" s="8" t="str">
        <f t="shared" si="1"/>
        <v/>
      </c>
    </row>
    <row r="256">
      <c r="A256" s="8" t="str">
        <f t="shared" si="1"/>
        <v/>
      </c>
    </row>
    <row r="257">
      <c r="A257" s="8" t="str">
        <f t="shared" si="1"/>
        <v/>
      </c>
    </row>
    <row r="258">
      <c r="A258" s="8" t="str">
        <f t="shared" si="1"/>
        <v/>
      </c>
    </row>
    <row r="259">
      <c r="A259" s="8" t="str">
        <f t="shared" si="1"/>
        <v/>
      </c>
    </row>
    <row r="260">
      <c r="A260" s="8" t="str">
        <f t="shared" si="1"/>
        <v/>
      </c>
    </row>
    <row r="261">
      <c r="A261" s="8" t="str">
        <f t="shared" si="1"/>
        <v/>
      </c>
    </row>
    <row r="262">
      <c r="A262" s="8" t="str">
        <f t="shared" si="1"/>
        <v/>
      </c>
    </row>
    <row r="263">
      <c r="A263" s="8" t="str">
        <f t="shared" si="1"/>
        <v/>
      </c>
    </row>
    <row r="264">
      <c r="A264" s="8" t="str">
        <f t="shared" si="1"/>
        <v/>
      </c>
    </row>
    <row r="265">
      <c r="A265" s="8" t="str">
        <f t="shared" si="1"/>
        <v/>
      </c>
    </row>
    <row r="266">
      <c r="A266" s="8" t="str">
        <f t="shared" si="1"/>
        <v/>
      </c>
    </row>
    <row r="267">
      <c r="A267" s="8" t="str">
        <f t="shared" si="1"/>
        <v/>
      </c>
    </row>
    <row r="268">
      <c r="A268" s="8" t="str">
        <f t="shared" si="1"/>
        <v/>
      </c>
    </row>
    <row r="269">
      <c r="A269" s="8" t="str">
        <f t="shared" si="1"/>
        <v/>
      </c>
    </row>
    <row r="270">
      <c r="A270" s="8" t="str">
        <f t="shared" si="1"/>
        <v/>
      </c>
    </row>
    <row r="271">
      <c r="A271" s="8" t="str">
        <f t="shared" si="1"/>
        <v/>
      </c>
    </row>
    <row r="272">
      <c r="A272" s="8" t="str">
        <f t="shared" si="1"/>
        <v/>
      </c>
    </row>
    <row r="273">
      <c r="A273" s="8" t="str">
        <f t="shared" si="1"/>
        <v/>
      </c>
    </row>
    <row r="274">
      <c r="A274" s="8" t="str">
        <f t="shared" si="1"/>
        <v/>
      </c>
    </row>
    <row r="275">
      <c r="A275" s="8" t="str">
        <f t="shared" si="1"/>
        <v/>
      </c>
    </row>
    <row r="276">
      <c r="A276" s="8" t="str">
        <f t="shared" si="1"/>
        <v/>
      </c>
    </row>
    <row r="277">
      <c r="A277" s="8" t="str">
        <f t="shared" si="1"/>
        <v/>
      </c>
    </row>
    <row r="278">
      <c r="A278" s="8" t="str">
        <f t="shared" si="1"/>
        <v/>
      </c>
    </row>
    <row r="279">
      <c r="A279" s="8" t="str">
        <f t="shared" si="1"/>
        <v/>
      </c>
    </row>
    <row r="280">
      <c r="A280" s="8" t="str">
        <f t="shared" si="1"/>
        <v/>
      </c>
    </row>
    <row r="281">
      <c r="A281" s="8" t="str">
        <f t="shared" si="1"/>
        <v/>
      </c>
    </row>
    <row r="282">
      <c r="A282" s="8" t="str">
        <f t="shared" si="1"/>
        <v/>
      </c>
    </row>
    <row r="283">
      <c r="A283" s="8" t="str">
        <f t="shared" si="1"/>
        <v/>
      </c>
    </row>
    <row r="284">
      <c r="A284" s="8" t="str">
        <f t="shared" si="1"/>
        <v/>
      </c>
    </row>
    <row r="285">
      <c r="A285" s="8" t="str">
        <f t="shared" si="1"/>
        <v/>
      </c>
    </row>
    <row r="286">
      <c r="A286" s="8" t="str">
        <f t="shared" si="1"/>
        <v/>
      </c>
    </row>
    <row r="287">
      <c r="A287" s="8" t="str">
        <f t="shared" si="1"/>
        <v/>
      </c>
    </row>
    <row r="288">
      <c r="A288" s="8" t="str">
        <f t="shared" si="1"/>
        <v/>
      </c>
    </row>
    <row r="289">
      <c r="A289" s="8" t="str">
        <f t="shared" si="1"/>
        <v/>
      </c>
    </row>
    <row r="290">
      <c r="A290" s="8" t="str">
        <f t="shared" si="1"/>
        <v/>
      </c>
    </row>
    <row r="291">
      <c r="A291" s="8" t="str">
        <f t="shared" si="1"/>
        <v/>
      </c>
    </row>
    <row r="292">
      <c r="A292" s="8" t="str">
        <f t="shared" si="1"/>
        <v/>
      </c>
    </row>
    <row r="293">
      <c r="A293" s="8" t="str">
        <f t="shared" si="1"/>
        <v/>
      </c>
    </row>
    <row r="294">
      <c r="A294" s="8" t="str">
        <f t="shared" si="1"/>
        <v/>
      </c>
    </row>
    <row r="295">
      <c r="A295" s="8" t="str">
        <f t="shared" si="1"/>
        <v/>
      </c>
    </row>
    <row r="296">
      <c r="A296" s="8" t="str">
        <f t="shared" si="1"/>
        <v/>
      </c>
    </row>
    <row r="297">
      <c r="A297" s="8" t="str">
        <f t="shared" si="1"/>
        <v/>
      </c>
    </row>
    <row r="298">
      <c r="A298" s="8" t="str">
        <f t="shared" si="1"/>
        <v/>
      </c>
    </row>
    <row r="299">
      <c r="A299" s="8" t="str">
        <f t="shared" si="1"/>
        <v/>
      </c>
    </row>
    <row r="300">
      <c r="A300" s="8" t="str">
        <f t="shared" si="1"/>
        <v/>
      </c>
    </row>
    <row r="301">
      <c r="A301" s="8" t="str">
        <f t="shared" si="1"/>
        <v/>
      </c>
    </row>
    <row r="302">
      <c r="A302" s="8" t="str">
        <f t="shared" si="1"/>
        <v/>
      </c>
    </row>
    <row r="303">
      <c r="A303" s="8" t="str">
        <f t="shared" si="1"/>
        <v/>
      </c>
    </row>
    <row r="304">
      <c r="A304" s="8" t="str">
        <f t="shared" si="1"/>
        <v/>
      </c>
    </row>
    <row r="305">
      <c r="A305" s="8" t="str">
        <f t="shared" si="1"/>
        <v/>
      </c>
    </row>
    <row r="306">
      <c r="A306" s="8" t="str">
        <f t="shared" si="1"/>
        <v/>
      </c>
    </row>
    <row r="307">
      <c r="A307" s="8" t="str">
        <f t="shared" si="1"/>
        <v/>
      </c>
    </row>
    <row r="308">
      <c r="A308" s="8" t="str">
        <f t="shared" si="1"/>
        <v/>
      </c>
    </row>
    <row r="309">
      <c r="A309" s="8" t="str">
        <f t="shared" si="1"/>
        <v/>
      </c>
    </row>
    <row r="310">
      <c r="A310" s="8" t="str">
        <f t="shared" si="1"/>
        <v/>
      </c>
    </row>
    <row r="311">
      <c r="A311" s="8" t="str">
        <f t="shared" si="1"/>
        <v/>
      </c>
    </row>
    <row r="312">
      <c r="A312" s="8" t="str">
        <f t="shared" si="1"/>
        <v/>
      </c>
    </row>
    <row r="313">
      <c r="A313" s="8" t="str">
        <f t="shared" si="1"/>
        <v/>
      </c>
    </row>
    <row r="314">
      <c r="A314" s="8" t="str">
        <f t="shared" si="1"/>
        <v/>
      </c>
    </row>
    <row r="315">
      <c r="A315" s="8" t="str">
        <f t="shared" si="1"/>
        <v/>
      </c>
    </row>
    <row r="316">
      <c r="A316" s="8" t="str">
        <f t="shared" si="1"/>
        <v/>
      </c>
    </row>
    <row r="317">
      <c r="A317" s="8" t="str">
        <f t="shared" si="1"/>
        <v/>
      </c>
    </row>
    <row r="318">
      <c r="A318" s="8" t="str">
        <f t="shared" si="1"/>
        <v/>
      </c>
    </row>
    <row r="319">
      <c r="A319" s="8" t="str">
        <f t="shared" si="1"/>
        <v/>
      </c>
    </row>
    <row r="320">
      <c r="A320" s="8" t="str">
        <f t="shared" si="1"/>
        <v/>
      </c>
    </row>
    <row r="321">
      <c r="A321" s="8" t="str">
        <f t="shared" si="1"/>
        <v/>
      </c>
    </row>
    <row r="322">
      <c r="A322" s="8" t="str">
        <f t="shared" si="1"/>
        <v/>
      </c>
    </row>
    <row r="323">
      <c r="A323" s="8" t="str">
        <f t="shared" si="1"/>
        <v/>
      </c>
    </row>
    <row r="324">
      <c r="A324" s="8" t="str">
        <f t="shared" si="1"/>
        <v/>
      </c>
    </row>
    <row r="325">
      <c r="A325" s="8" t="str">
        <f t="shared" si="1"/>
        <v/>
      </c>
    </row>
    <row r="326">
      <c r="A326" s="8" t="str">
        <f t="shared" si="1"/>
        <v/>
      </c>
    </row>
    <row r="327">
      <c r="A327" s="8" t="str">
        <f t="shared" si="1"/>
        <v/>
      </c>
    </row>
    <row r="328">
      <c r="A328" s="8" t="str">
        <f t="shared" si="1"/>
        <v/>
      </c>
    </row>
    <row r="329">
      <c r="A329" s="8" t="str">
        <f t="shared" si="1"/>
        <v/>
      </c>
    </row>
    <row r="330">
      <c r="A330" s="8" t="str">
        <f t="shared" si="1"/>
        <v/>
      </c>
    </row>
    <row r="331">
      <c r="A331" s="8" t="str">
        <f t="shared" si="1"/>
        <v/>
      </c>
    </row>
    <row r="332">
      <c r="A332" s="8" t="str">
        <f t="shared" si="1"/>
        <v/>
      </c>
    </row>
    <row r="333">
      <c r="A333" s="8" t="str">
        <f t="shared" si="1"/>
        <v/>
      </c>
    </row>
    <row r="334">
      <c r="A334" s="8" t="str">
        <f t="shared" si="1"/>
        <v/>
      </c>
    </row>
    <row r="335">
      <c r="A335" s="8" t="str">
        <f t="shared" si="1"/>
        <v/>
      </c>
    </row>
    <row r="336">
      <c r="A336" s="8" t="str">
        <f t="shared" si="1"/>
        <v/>
      </c>
    </row>
    <row r="337">
      <c r="A337" s="8" t="str">
        <f t="shared" si="1"/>
        <v/>
      </c>
    </row>
    <row r="338">
      <c r="A338" s="8" t="str">
        <f t="shared" si="1"/>
        <v/>
      </c>
    </row>
    <row r="339">
      <c r="A339" s="8" t="str">
        <f t="shared" si="1"/>
        <v/>
      </c>
    </row>
    <row r="340">
      <c r="A340" s="8" t="str">
        <f t="shared" si="1"/>
        <v/>
      </c>
    </row>
    <row r="341">
      <c r="A341" s="8" t="str">
        <f t="shared" si="1"/>
        <v/>
      </c>
    </row>
    <row r="342">
      <c r="A342" s="8" t="str">
        <f t="shared" si="1"/>
        <v/>
      </c>
    </row>
    <row r="343">
      <c r="A343" s="8" t="str">
        <f t="shared" si="1"/>
        <v/>
      </c>
    </row>
    <row r="344">
      <c r="A344" s="8" t="str">
        <f t="shared" si="1"/>
        <v/>
      </c>
    </row>
    <row r="345">
      <c r="A345" s="8" t="str">
        <f t="shared" si="1"/>
        <v/>
      </c>
    </row>
    <row r="346">
      <c r="A346" s="8" t="str">
        <f t="shared" si="1"/>
        <v/>
      </c>
    </row>
    <row r="347">
      <c r="A347" s="8" t="str">
        <f t="shared" si="1"/>
        <v/>
      </c>
    </row>
    <row r="348">
      <c r="A348" s="8" t="str">
        <f t="shared" si="1"/>
        <v/>
      </c>
    </row>
    <row r="349">
      <c r="A349" s="8" t="str">
        <f t="shared" si="1"/>
        <v/>
      </c>
    </row>
    <row r="350">
      <c r="A350" s="8" t="str">
        <f t="shared" si="1"/>
        <v/>
      </c>
    </row>
    <row r="351">
      <c r="A351" s="8" t="str">
        <f t="shared" si="1"/>
        <v/>
      </c>
    </row>
    <row r="352">
      <c r="A352" s="8" t="str">
        <f t="shared" si="1"/>
        <v/>
      </c>
    </row>
    <row r="353">
      <c r="A353" s="8" t="str">
        <f t="shared" si="1"/>
        <v/>
      </c>
    </row>
    <row r="354">
      <c r="A354" s="8" t="str">
        <f t="shared" si="1"/>
        <v/>
      </c>
    </row>
    <row r="355">
      <c r="A355" s="8" t="str">
        <f t="shared" si="1"/>
        <v/>
      </c>
    </row>
    <row r="356">
      <c r="A356" s="8" t="str">
        <f t="shared" si="1"/>
        <v/>
      </c>
    </row>
    <row r="357">
      <c r="A357" s="8" t="str">
        <f t="shared" si="1"/>
        <v/>
      </c>
    </row>
    <row r="358">
      <c r="A358" s="8" t="str">
        <f t="shared" si="1"/>
        <v/>
      </c>
    </row>
    <row r="359">
      <c r="A359" s="8" t="str">
        <f t="shared" si="1"/>
        <v/>
      </c>
    </row>
    <row r="360">
      <c r="A360" s="8" t="str">
        <f t="shared" si="1"/>
        <v/>
      </c>
    </row>
    <row r="361">
      <c r="A361" s="8" t="str">
        <f t="shared" si="1"/>
        <v/>
      </c>
    </row>
    <row r="362">
      <c r="A362" s="8" t="str">
        <f t="shared" si="1"/>
        <v/>
      </c>
    </row>
    <row r="363">
      <c r="A363" s="8" t="str">
        <f t="shared" si="1"/>
        <v/>
      </c>
    </row>
    <row r="364">
      <c r="A364" s="8" t="str">
        <f t="shared" si="1"/>
        <v/>
      </c>
    </row>
    <row r="365">
      <c r="A365" s="8" t="str">
        <f t="shared" si="1"/>
        <v/>
      </c>
    </row>
    <row r="366">
      <c r="A366" s="8" t="str">
        <f t="shared" si="1"/>
        <v/>
      </c>
    </row>
    <row r="367">
      <c r="A367" s="8" t="str">
        <f t="shared" si="1"/>
        <v/>
      </c>
    </row>
    <row r="368">
      <c r="A368" s="8" t="str">
        <f t="shared" si="1"/>
        <v/>
      </c>
    </row>
    <row r="369">
      <c r="A369" s="8" t="str">
        <f t="shared" si="1"/>
        <v/>
      </c>
    </row>
    <row r="370">
      <c r="A370" s="8" t="str">
        <f t="shared" si="1"/>
        <v/>
      </c>
    </row>
    <row r="371">
      <c r="A371" s="8" t="str">
        <f t="shared" si="1"/>
        <v/>
      </c>
    </row>
    <row r="372">
      <c r="A372" s="8" t="str">
        <f t="shared" si="1"/>
        <v/>
      </c>
    </row>
    <row r="373">
      <c r="A373" s="8" t="str">
        <f t="shared" si="1"/>
        <v/>
      </c>
    </row>
    <row r="374">
      <c r="A374" s="8" t="str">
        <f t="shared" si="1"/>
        <v/>
      </c>
    </row>
    <row r="375">
      <c r="A375" s="8" t="str">
        <f t="shared" si="1"/>
        <v/>
      </c>
    </row>
    <row r="376">
      <c r="A376" s="8" t="str">
        <f t="shared" si="1"/>
        <v/>
      </c>
    </row>
    <row r="377">
      <c r="A377" s="8" t="str">
        <f t="shared" si="1"/>
        <v/>
      </c>
    </row>
    <row r="378">
      <c r="A378" s="8" t="str">
        <f t="shared" si="1"/>
        <v/>
      </c>
    </row>
    <row r="379">
      <c r="A379" s="8" t="str">
        <f t="shared" si="1"/>
        <v/>
      </c>
    </row>
    <row r="380">
      <c r="A380" s="8" t="str">
        <f t="shared" si="1"/>
        <v/>
      </c>
    </row>
    <row r="381">
      <c r="A381" s="8" t="str">
        <f t="shared" si="1"/>
        <v/>
      </c>
    </row>
    <row r="382">
      <c r="A382" s="8" t="str">
        <f t="shared" si="1"/>
        <v/>
      </c>
    </row>
    <row r="383">
      <c r="A383" s="8" t="str">
        <f t="shared" si="1"/>
        <v/>
      </c>
    </row>
    <row r="384">
      <c r="A384" s="8" t="str">
        <f t="shared" si="1"/>
        <v/>
      </c>
    </row>
    <row r="385">
      <c r="A385" s="8" t="str">
        <f t="shared" si="1"/>
        <v/>
      </c>
    </row>
    <row r="386">
      <c r="A386" s="8" t="str">
        <f t="shared" si="1"/>
        <v/>
      </c>
    </row>
    <row r="387">
      <c r="A387" s="8" t="str">
        <f t="shared" si="1"/>
        <v/>
      </c>
    </row>
    <row r="388">
      <c r="A388" s="8" t="str">
        <f t="shared" si="1"/>
        <v/>
      </c>
    </row>
    <row r="389">
      <c r="A389" s="8" t="str">
        <f t="shared" si="1"/>
        <v/>
      </c>
    </row>
    <row r="390">
      <c r="A390" s="8" t="str">
        <f t="shared" si="1"/>
        <v/>
      </c>
    </row>
    <row r="391">
      <c r="A391" s="8" t="str">
        <f t="shared" si="1"/>
        <v/>
      </c>
    </row>
    <row r="392">
      <c r="A392" s="8" t="str">
        <f t="shared" si="1"/>
        <v/>
      </c>
    </row>
    <row r="393">
      <c r="A393" s="8" t="str">
        <f t="shared" si="1"/>
        <v/>
      </c>
    </row>
    <row r="394">
      <c r="A394" s="8" t="str">
        <f t="shared" si="1"/>
        <v/>
      </c>
    </row>
    <row r="395">
      <c r="A395" s="8" t="str">
        <f t="shared" si="1"/>
        <v/>
      </c>
    </row>
    <row r="396">
      <c r="A396" s="8" t="str">
        <f t="shared" si="1"/>
        <v/>
      </c>
    </row>
    <row r="397">
      <c r="A397" s="8" t="str">
        <f t="shared" si="1"/>
        <v/>
      </c>
    </row>
    <row r="398">
      <c r="A398" s="8" t="str">
        <f t="shared" si="1"/>
        <v/>
      </c>
    </row>
    <row r="399">
      <c r="A399" s="8" t="str">
        <f t="shared" si="1"/>
        <v/>
      </c>
    </row>
    <row r="400">
      <c r="A400" s="8" t="str">
        <f t="shared" si="1"/>
        <v/>
      </c>
    </row>
    <row r="401">
      <c r="A401" s="8" t="str">
        <f t="shared" si="1"/>
        <v/>
      </c>
    </row>
    <row r="402">
      <c r="A402" s="8" t="str">
        <f t="shared" si="1"/>
        <v/>
      </c>
    </row>
    <row r="403">
      <c r="A403" s="8" t="str">
        <f t="shared" si="1"/>
        <v/>
      </c>
    </row>
    <row r="404">
      <c r="A404" s="8" t="str">
        <f t="shared" si="1"/>
        <v/>
      </c>
    </row>
    <row r="405">
      <c r="A405" s="8" t="str">
        <f t="shared" si="1"/>
        <v/>
      </c>
    </row>
    <row r="406">
      <c r="A406" s="8" t="str">
        <f t="shared" si="1"/>
        <v/>
      </c>
    </row>
    <row r="407">
      <c r="A407" s="8" t="str">
        <f t="shared" si="1"/>
        <v/>
      </c>
    </row>
    <row r="408">
      <c r="A408" s="8" t="str">
        <f t="shared" si="1"/>
        <v/>
      </c>
    </row>
    <row r="409">
      <c r="A409" s="8" t="str">
        <f t="shared" si="1"/>
        <v/>
      </c>
    </row>
    <row r="410">
      <c r="A410" s="8" t="str">
        <f t="shared" si="1"/>
        <v/>
      </c>
    </row>
    <row r="411">
      <c r="A411" s="8" t="str">
        <f t="shared" si="1"/>
        <v/>
      </c>
    </row>
    <row r="412">
      <c r="A412" s="8" t="str">
        <f t="shared" si="1"/>
        <v/>
      </c>
    </row>
    <row r="413">
      <c r="A413" s="8" t="str">
        <f t="shared" si="1"/>
        <v/>
      </c>
    </row>
    <row r="414">
      <c r="A414" s="8" t="str">
        <f t="shared" si="1"/>
        <v/>
      </c>
    </row>
    <row r="415">
      <c r="A415" s="8" t="str">
        <f t="shared" si="1"/>
        <v/>
      </c>
    </row>
    <row r="416">
      <c r="A416" s="8" t="str">
        <f t="shared" si="1"/>
        <v/>
      </c>
    </row>
    <row r="417">
      <c r="A417" s="8" t="str">
        <f t="shared" si="1"/>
        <v/>
      </c>
    </row>
    <row r="418">
      <c r="A418" s="8" t="str">
        <f t="shared" si="1"/>
        <v/>
      </c>
    </row>
    <row r="419">
      <c r="A419" s="8" t="str">
        <f t="shared" si="1"/>
        <v/>
      </c>
    </row>
    <row r="420">
      <c r="A420" s="8" t="str">
        <f t="shared" si="1"/>
        <v/>
      </c>
    </row>
    <row r="421">
      <c r="A421" s="8" t="str">
        <f t="shared" si="1"/>
        <v/>
      </c>
    </row>
    <row r="422">
      <c r="A422" s="8" t="str">
        <f t="shared" si="1"/>
        <v/>
      </c>
    </row>
    <row r="423">
      <c r="A423" s="8" t="str">
        <f t="shared" si="1"/>
        <v/>
      </c>
    </row>
    <row r="424">
      <c r="A424" s="8" t="str">
        <f t="shared" si="1"/>
        <v/>
      </c>
    </row>
    <row r="425">
      <c r="A425" s="8" t="str">
        <f t="shared" si="1"/>
        <v/>
      </c>
    </row>
    <row r="426">
      <c r="A426" s="8" t="str">
        <f t="shared" si="1"/>
        <v/>
      </c>
    </row>
    <row r="427">
      <c r="A427" s="8" t="str">
        <f t="shared" si="1"/>
        <v/>
      </c>
    </row>
    <row r="428">
      <c r="A428" s="8" t="str">
        <f t="shared" si="1"/>
        <v/>
      </c>
    </row>
    <row r="429">
      <c r="A429" s="8" t="str">
        <f t="shared" si="1"/>
        <v/>
      </c>
    </row>
    <row r="430">
      <c r="A430" s="8" t="str">
        <f t="shared" si="1"/>
        <v/>
      </c>
    </row>
    <row r="431">
      <c r="A431" s="8" t="str">
        <f t="shared" si="1"/>
        <v/>
      </c>
    </row>
    <row r="432">
      <c r="A432" s="8" t="str">
        <f t="shared" si="1"/>
        <v/>
      </c>
    </row>
    <row r="433">
      <c r="A433" s="8" t="str">
        <f t="shared" si="1"/>
        <v/>
      </c>
    </row>
    <row r="434">
      <c r="A434" s="8" t="str">
        <f t="shared" si="1"/>
        <v/>
      </c>
    </row>
    <row r="435">
      <c r="A435" s="8" t="str">
        <f t="shared" si="1"/>
        <v/>
      </c>
    </row>
    <row r="436">
      <c r="A436" s="8" t="str">
        <f t="shared" si="1"/>
        <v/>
      </c>
    </row>
    <row r="437">
      <c r="A437" s="8" t="str">
        <f t="shared" si="1"/>
        <v/>
      </c>
    </row>
    <row r="438">
      <c r="A438" s="8" t="str">
        <f t="shared" si="1"/>
        <v/>
      </c>
    </row>
    <row r="439">
      <c r="A439" s="8" t="str">
        <f t="shared" si="1"/>
        <v/>
      </c>
    </row>
    <row r="440">
      <c r="A440" s="8" t="str">
        <f t="shared" si="1"/>
        <v/>
      </c>
    </row>
    <row r="441">
      <c r="A441" s="8" t="str">
        <f t="shared" si="1"/>
        <v/>
      </c>
    </row>
    <row r="442">
      <c r="A442" s="8" t="str">
        <f t="shared" si="1"/>
        <v/>
      </c>
    </row>
    <row r="443">
      <c r="A443" s="8" t="str">
        <f t="shared" si="1"/>
        <v/>
      </c>
    </row>
    <row r="444">
      <c r="A444" s="8" t="str">
        <f t="shared" si="1"/>
        <v/>
      </c>
    </row>
    <row r="445">
      <c r="A445" s="8" t="str">
        <f t="shared" si="1"/>
        <v/>
      </c>
    </row>
    <row r="446">
      <c r="A446" s="8" t="str">
        <f t="shared" si="1"/>
        <v/>
      </c>
    </row>
    <row r="447">
      <c r="A447" s="8" t="str">
        <f t="shared" si="1"/>
        <v/>
      </c>
    </row>
    <row r="448">
      <c r="A448" s="8" t="str">
        <f t="shared" si="1"/>
        <v/>
      </c>
    </row>
    <row r="449">
      <c r="A449" s="8" t="str">
        <f t="shared" si="1"/>
        <v/>
      </c>
    </row>
    <row r="450">
      <c r="A450" s="8" t="str">
        <f t="shared" si="1"/>
        <v/>
      </c>
    </row>
    <row r="451">
      <c r="A451" s="8" t="str">
        <f t="shared" si="1"/>
        <v/>
      </c>
    </row>
    <row r="452">
      <c r="A452" s="8" t="str">
        <f t="shared" si="1"/>
        <v/>
      </c>
    </row>
    <row r="453">
      <c r="A453" s="8" t="str">
        <f t="shared" si="1"/>
        <v/>
      </c>
    </row>
    <row r="454">
      <c r="A454" s="8" t="str">
        <f t="shared" si="1"/>
        <v/>
      </c>
    </row>
    <row r="455">
      <c r="A455" s="8" t="str">
        <f t="shared" si="1"/>
        <v/>
      </c>
    </row>
    <row r="456">
      <c r="A456" s="8" t="str">
        <f t="shared" si="1"/>
        <v/>
      </c>
    </row>
    <row r="457">
      <c r="A457" s="8" t="str">
        <f t="shared" si="1"/>
        <v/>
      </c>
    </row>
    <row r="458">
      <c r="A458" s="8" t="str">
        <f t="shared" si="1"/>
        <v/>
      </c>
    </row>
    <row r="459">
      <c r="A459" s="8" t="str">
        <f t="shared" si="1"/>
        <v/>
      </c>
    </row>
    <row r="460">
      <c r="A460" s="8" t="str">
        <f t="shared" si="1"/>
        <v/>
      </c>
    </row>
    <row r="461">
      <c r="A461" s="8" t="str">
        <f t="shared" si="1"/>
        <v/>
      </c>
    </row>
    <row r="462">
      <c r="A462" s="8" t="str">
        <f t="shared" si="1"/>
        <v/>
      </c>
    </row>
    <row r="463">
      <c r="A463" s="8" t="str">
        <f t="shared" si="1"/>
        <v/>
      </c>
    </row>
    <row r="464">
      <c r="A464" s="8" t="str">
        <f t="shared" si="1"/>
        <v/>
      </c>
    </row>
    <row r="465">
      <c r="A465" s="8" t="str">
        <f t="shared" si="1"/>
        <v/>
      </c>
    </row>
    <row r="466">
      <c r="A466" s="8" t="str">
        <f t="shared" si="1"/>
        <v/>
      </c>
    </row>
    <row r="467">
      <c r="A467" s="8" t="str">
        <f t="shared" si="1"/>
        <v/>
      </c>
    </row>
    <row r="468">
      <c r="A468" s="8" t="str">
        <f t="shared" si="1"/>
        <v/>
      </c>
    </row>
    <row r="469">
      <c r="A469" s="8" t="str">
        <f t="shared" si="1"/>
        <v/>
      </c>
    </row>
    <row r="470">
      <c r="A470" s="8" t="str">
        <f t="shared" si="1"/>
        <v/>
      </c>
    </row>
    <row r="471">
      <c r="A471" s="8" t="str">
        <f t="shared" si="1"/>
        <v/>
      </c>
    </row>
    <row r="472">
      <c r="A472" s="8" t="str">
        <f t="shared" si="1"/>
        <v/>
      </c>
    </row>
    <row r="473">
      <c r="A473" s="8" t="str">
        <f t="shared" si="1"/>
        <v/>
      </c>
    </row>
    <row r="474">
      <c r="A474" s="8" t="str">
        <f t="shared" si="1"/>
        <v/>
      </c>
    </row>
    <row r="475">
      <c r="A475" s="8" t="str">
        <f t="shared" si="1"/>
        <v/>
      </c>
    </row>
    <row r="476">
      <c r="A476" s="8" t="str">
        <f t="shared" si="1"/>
        <v/>
      </c>
    </row>
    <row r="477">
      <c r="A477" s="8" t="str">
        <f t="shared" si="1"/>
        <v/>
      </c>
    </row>
    <row r="478">
      <c r="A478" s="8" t="str">
        <f t="shared" si="1"/>
        <v/>
      </c>
    </row>
    <row r="479">
      <c r="A479" s="8" t="str">
        <f t="shared" si="1"/>
        <v/>
      </c>
    </row>
    <row r="480">
      <c r="A480" s="8" t="str">
        <f t="shared" si="1"/>
        <v/>
      </c>
    </row>
    <row r="481">
      <c r="A481" s="8" t="str">
        <f t="shared" si="1"/>
        <v/>
      </c>
    </row>
    <row r="482">
      <c r="A482" s="8" t="str">
        <f t="shared" si="1"/>
        <v/>
      </c>
    </row>
    <row r="483">
      <c r="A483" s="8" t="str">
        <f t="shared" si="1"/>
        <v/>
      </c>
    </row>
    <row r="484">
      <c r="A484" s="8" t="str">
        <f t="shared" si="1"/>
        <v/>
      </c>
    </row>
    <row r="485">
      <c r="A485" s="8" t="str">
        <f t="shared" si="1"/>
        <v/>
      </c>
    </row>
    <row r="486">
      <c r="A486" s="8" t="str">
        <f t="shared" si="1"/>
        <v/>
      </c>
    </row>
    <row r="487">
      <c r="A487" s="8" t="str">
        <f t="shared" si="1"/>
        <v/>
      </c>
    </row>
    <row r="488">
      <c r="A488" s="8" t="str">
        <f t="shared" si="1"/>
        <v/>
      </c>
    </row>
    <row r="489">
      <c r="A489" s="8" t="str">
        <f t="shared" si="1"/>
        <v/>
      </c>
    </row>
    <row r="490">
      <c r="A490" s="8" t="str">
        <f t="shared" si="1"/>
        <v/>
      </c>
    </row>
    <row r="491">
      <c r="A491" s="8" t="str">
        <f t="shared" si="1"/>
        <v/>
      </c>
    </row>
    <row r="492">
      <c r="A492" s="8" t="str">
        <f t="shared" si="1"/>
        <v/>
      </c>
    </row>
    <row r="493">
      <c r="A493" s="8" t="str">
        <f t="shared" si="1"/>
        <v/>
      </c>
    </row>
    <row r="494">
      <c r="A494" s="8" t="str">
        <f t="shared" si="1"/>
        <v/>
      </c>
    </row>
    <row r="495">
      <c r="A495" s="8" t="str">
        <f t="shared" si="1"/>
        <v/>
      </c>
    </row>
    <row r="496">
      <c r="A496" s="8" t="str">
        <f t="shared" si="1"/>
        <v/>
      </c>
    </row>
    <row r="497">
      <c r="A497" s="8" t="str">
        <f t="shared" si="1"/>
        <v/>
      </c>
    </row>
    <row r="498">
      <c r="A498" s="8" t="str">
        <f t="shared" si="1"/>
        <v/>
      </c>
    </row>
    <row r="499">
      <c r="A499" s="8" t="str">
        <f t="shared" si="1"/>
        <v/>
      </c>
    </row>
    <row r="500">
      <c r="A500" s="8" t="str">
        <f t="shared" si="1"/>
        <v/>
      </c>
    </row>
    <row r="501">
      <c r="A501" s="8" t="str">
        <f t="shared" si="1"/>
        <v/>
      </c>
    </row>
    <row r="502">
      <c r="A502" s="8" t="str">
        <f t="shared" si="1"/>
        <v/>
      </c>
    </row>
    <row r="503">
      <c r="A503" s="8" t="str">
        <f t="shared" si="1"/>
        <v/>
      </c>
    </row>
    <row r="504">
      <c r="A504" s="8" t="str">
        <f t="shared" si="1"/>
        <v/>
      </c>
    </row>
    <row r="505">
      <c r="A505" s="8" t="str">
        <f t="shared" si="1"/>
        <v/>
      </c>
    </row>
    <row r="506">
      <c r="A506" s="8" t="str">
        <f t="shared" si="1"/>
        <v/>
      </c>
    </row>
    <row r="507">
      <c r="A507" s="8" t="str">
        <f t="shared" si="1"/>
        <v/>
      </c>
    </row>
    <row r="508">
      <c r="A508" s="8" t="str">
        <f t="shared" si="1"/>
        <v/>
      </c>
    </row>
    <row r="509">
      <c r="A509" s="8" t="str">
        <f t="shared" si="1"/>
        <v/>
      </c>
    </row>
    <row r="510">
      <c r="A510" s="8" t="str">
        <f t="shared" si="1"/>
        <v/>
      </c>
    </row>
    <row r="511">
      <c r="A511" s="8" t="str">
        <f t="shared" si="1"/>
        <v/>
      </c>
    </row>
    <row r="512">
      <c r="A512" s="8" t="str">
        <f t="shared" si="1"/>
        <v/>
      </c>
    </row>
    <row r="513">
      <c r="A513" s="8" t="str">
        <f t="shared" si="1"/>
        <v/>
      </c>
    </row>
    <row r="514">
      <c r="A514" s="8" t="str">
        <f t="shared" si="1"/>
        <v/>
      </c>
    </row>
    <row r="515">
      <c r="A515" s="8" t="str">
        <f t="shared" si="1"/>
        <v/>
      </c>
    </row>
    <row r="516">
      <c r="A516" s="8" t="str">
        <f t="shared" si="1"/>
        <v/>
      </c>
    </row>
    <row r="517">
      <c r="A517" s="8" t="str">
        <f t="shared" si="1"/>
        <v/>
      </c>
    </row>
    <row r="518">
      <c r="A518" s="8" t="str">
        <f t="shared" si="1"/>
        <v/>
      </c>
    </row>
    <row r="519">
      <c r="A519" s="8" t="str">
        <f t="shared" si="1"/>
        <v/>
      </c>
    </row>
    <row r="520">
      <c r="A520" s="8" t="str">
        <f t="shared" si="1"/>
        <v/>
      </c>
    </row>
    <row r="521">
      <c r="A521" s="8" t="str">
        <f t="shared" si="1"/>
        <v/>
      </c>
    </row>
    <row r="522">
      <c r="A522" s="8" t="str">
        <f t="shared" si="1"/>
        <v/>
      </c>
    </row>
    <row r="523">
      <c r="A523" s="8" t="str">
        <f t="shared" si="1"/>
        <v/>
      </c>
    </row>
    <row r="524">
      <c r="A524" s="8" t="str">
        <f t="shared" si="1"/>
        <v/>
      </c>
    </row>
    <row r="525">
      <c r="A525" s="8" t="str">
        <f t="shared" si="1"/>
        <v/>
      </c>
    </row>
    <row r="526">
      <c r="A526" s="8" t="str">
        <f t="shared" si="1"/>
        <v/>
      </c>
    </row>
    <row r="527">
      <c r="A527" s="8" t="str">
        <f t="shared" si="1"/>
        <v/>
      </c>
    </row>
    <row r="528">
      <c r="A528" s="8" t="str">
        <f t="shared" si="1"/>
        <v/>
      </c>
    </row>
    <row r="529">
      <c r="A529" s="8" t="str">
        <f t="shared" si="1"/>
        <v/>
      </c>
    </row>
    <row r="530">
      <c r="A530" s="8" t="str">
        <f t="shared" si="1"/>
        <v/>
      </c>
    </row>
    <row r="531">
      <c r="A531" s="8" t="str">
        <f t="shared" si="1"/>
        <v/>
      </c>
    </row>
    <row r="532">
      <c r="A532" s="8" t="str">
        <f t="shared" si="1"/>
        <v/>
      </c>
    </row>
    <row r="533">
      <c r="A533" s="8" t="str">
        <f t="shared" si="1"/>
        <v/>
      </c>
    </row>
    <row r="534">
      <c r="A534" s="8" t="str">
        <f t="shared" si="1"/>
        <v/>
      </c>
    </row>
    <row r="535">
      <c r="A535" s="8" t="str">
        <f t="shared" si="1"/>
        <v/>
      </c>
    </row>
    <row r="536">
      <c r="A536" s="8" t="str">
        <f t="shared" si="1"/>
        <v/>
      </c>
    </row>
    <row r="537">
      <c r="A537" s="8" t="str">
        <f t="shared" si="1"/>
        <v/>
      </c>
    </row>
    <row r="538">
      <c r="A538" s="8" t="str">
        <f t="shared" si="1"/>
        <v/>
      </c>
    </row>
    <row r="539">
      <c r="A539" s="8" t="str">
        <f t="shared" si="1"/>
        <v/>
      </c>
    </row>
    <row r="540">
      <c r="A540" s="8" t="str">
        <f t="shared" si="1"/>
        <v/>
      </c>
    </row>
    <row r="541">
      <c r="A541" s="8" t="str">
        <f t="shared" si="1"/>
        <v/>
      </c>
    </row>
    <row r="542">
      <c r="A542" s="8" t="str">
        <f t="shared" si="1"/>
        <v/>
      </c>
    </row>
    <row r="543">
      <c r="A543" s="8" t="str">
        <f t="shared" si="1"/>
        <v/>
      </c>
    </row>
    <row r="544">
      <c r="A544" s="8" t="str">
        <f t="shared" si="1"/>
        <v/>
      </c>
    </row>
    <row r="545">
      <c r="A545" s="8" t="str">
        <f t="shared" si="1"/>
        <v/>
      </c>
    </row>
    <row r="546">
      <c r="A546" s="8" t="str">
        <f t="shared" si="1"/>
        <v/>
      </c>
    </row>
    <row r="547">
      <c r="A547" s="8" t="str">
        <f t="shared" si="1"/>
        <v/>
      </c>
    </row>
    <row r="548">
      <c r="A548" s="8" t="str">
        <f t="shared" si="1"/>
        <v/>
      </c>
    </row>
    <row r="549">
      <c r="A549" s="8" t="str">
        <f t="shared" si="1"/>
        <v/>
      </c>
    </row>
    <row r="550">
      <c r="A550" s="8" t="str">
        <f t="shared" si="1"/>
        <v/>
      </c>
    </row>
    <row r="551">
      <c r="A551" s="8" t="str">
        <f t="shared" si="1"/>
        <v/>
      </c>
    </row>
    <row r="552">
      <c r="A552" s="8" t="str">
        <f t="shared" si="1"/>
        <v/>
      </c>
    </row>
    <row r="553">
      <c r="A553" s="8" t="str">
        <f t="shared" si="1"/>
        <v/>
      </c>
    </row>
    <row r="554">
      <c r="A554" s="8" t="str">
        <f t="shared" si="1"/>
        <v/>
      </c>
    </row>
    <row r="555">
      <c r="A555" s="8" t="str">
        <f t="shared" si="1"/>
        <v/>
      </c>
    </row>
    <row r="556">
      <c r="A556" s="8" t="str">
        <f t="shared" si="1"/>
        <v/>
      </c>
    </row>
    <row r="557">
      <c r="A557" s="8" t="str">
        <f t="shared" si="1"/>
        <v/>
      </c>
    </row>
    <row r="558">
      <c r="A558" s="8" t="str">
        <f t="shared" si="1"/>
        <v/>
      </c>
    </row>
    <row r="559">
      <c r="A559" s="8" t="str">
        <f t="shared" si="1"/>
        <v/>
      </c>
    </row>
    <row r="560">
      <c r="A560" s="8" t="str">
        <f t="shared" si="1"/>
        <v/>
      </c>
    </row>
    <row r="561">
      <c r="A561" s="8" t="str">
        <f t="shared" si="1"/>
        <v/>
      </c>
    </row>
    <row r="562">
      <c r="A562" s="8" t="str">
        <f t="shared" si="1"/>
        <v/>
      </c>
    </row>
    <row r="563">
      <c r="A563" s="8" t="str">
        <f t="shared" si="1"/>
        <v/>
      </c>
    </row>
    <row r="564">
      <c r="A564" s="8" t="str">
        <f t="shared" si="1"/>
        <v/>
      </c>
    </row>
    <row r="565">
      <c r="A565" s="8" t="str">
        <f t="shared" si="1"/>
        <v/>
      </c>
    </row>
    <row r="566">
      <c r="A566" s="8" t="str">
        <f t="shared" si="1"/>
        <v/>
      </c>
    </row>
    <row r="567">
      <c r="A567" s="8" t="str">
        <f t="shared" si="1"/>
        <v/>
      </c>
    </row>
    <row r="568">
      <c r="A568" s="8" t="str">
        <f t="shared" si="1"/>
        <v/>
      </c>
    </row>
    <row r="569">
      <c r="A569" s="8" t="str">
        <f t="shared" si="1"/>
        <v/>
      </c>
    </row>
    <row r="570">
      <c r="A570" s="8" t="str">
        <f t="shared" si="1"/>
        <v/>
      </c>
    </row>
    <row r="571">
      <c r="A571" s="8" t="str">
        <f t="shared" si="1"/>
        <v/>
      </c>
    </row>
    <row r="572">
      <c r="A572" s="8" t="str">
        <f t="shared" si="1"/>
        <v/>
      </c>
    </row>
    <row r="573">
      <c r="A573" s="8" t="str">
        <f t="shared" si="1"/>
        <v/>
      </c>
    </row>
    <row r="574">
      <c r="A574" s="8" t="str">
        <f t="shared" si="1"/>
        <v/>
      </c>
    </row>
    <row r="575">
      <c r="A575" s="8" t="str">
        <f t="shared" si="1"/>
        <v/>
      </c>
    </row>
    <row r="576">
      <c r="A576" s="8" t="str">
        <f t="shared" si="1"/>
        <v/>
      </c>
    </row>
    <row r="577">
      <c r="A577" s="8" t="str">
        <f t="shared" si="1"/>
        <v/>
      </c>
    </row>
    <row r="578">
      <c r="A578" s="8" t="str">
        <f t="shared" si="1"/>
        <v/>
      </c>
    </row>
    <row r="579">
      <c r="A579" s="8" t="str">
        <f t="shared" si="1"/>
        <v/>
      </c>
    </row>
    <row r="580">
      <c r="A580" s="8" t="str">
        <f t="shared" si="1"/>
        <v/>
      </c>
    </row>
    <row r="581">
      <c r="A581" s="8" t="str">
        <f t="shared" si="1"/>
        <v/>
      </c>
    </row>
    <row r="582">
      <c r="A582" s="8" t="str">
        <f t="shared" si="1"/>
        <v/>
      </c>
    </row>
    <row r="583">
      <c r="A583" s="8" t="str">
        <f t="shared" si="1"/>
        <v/>
      </c>
    </row>
    <row r="584">
      <c r="A584" s="8" t="str">
        <f t="shared" si="1"/>
        <v/>
      </c>
    </row>
    <row r="585">
      <c r="A585" s="8" t="str">
        <f t="shared" si="1"/>
        <v/>
      </c>
    </row>
    <row r="586">
      <c r="A586" s="8" t="str">
        <f t="shared" si="1"/>
        <v/>
      </c>
    </row>
    <row r="587">
      <c r="A587" s="8" t="str">
        <f t="shared" si="1"/>
        <v/>
      </c>
    </row>
    <row r="588">
      <c r="A588" s="8" t="str">
        <f t="shared" si="1"/>
        <v/>
      </c>
    </row>
    <row r="589">
      <c r="A589" s="8" t="str">
        <f t="shared" si="1"/>
        <v/>
      </c>
    </row>
    <row r="590">
      <c r="A590" s="8" t="str">
        <f t="shared" si="1"/>
        <v/>
      </c>
    </row>
    <row r="591">
      <c r="A591" s="8" t="str">
        <f t="shared" si="1"/>
        <v/>
      </c>
    </row>
    <row r="592">
      <c r="A592" s="8" t="str">
        <f t="shared" si="1"/>
        <v/>
      </c>
    </row>
    <row r="593">
      <c r="A593" s="8" t="str">
        <f t="shared" si="1"/>
        <v/>
      </c>
    </row>
    <row r="594">
      <c r="A594" s="8" t="str">
        <f t="shared" si="1"/>
        <v/>
      </c>
    </row>
    <row r="595">
      <c r="A595" s="8" t="str">
        <f t="shared" si="1"/>
        <v/>
      </c>
    </row>
    <row r="596">
      <c r="A596" s="8" t="str">
        <f t="shared" si="1"/>
        <v/>
      </c>
    </row>
    <row r="597">
      <c r="A597" s="8" t="str">
        <f t="shared" si="1"/>
        <v/>
      </c>
    </row>
    <row r="598">
      <c r="A598" s="8" t="str">
        <f t="shared" si="1"/>
        <v/>
      </c>
    </row>
    <row r="599">
      <c r="A599" s="8" t="str">
        <f t="shared" si="1"/>
        <v/>
      </c>
    </row>
    <row r="600">
      <c r="A600" s="8" t="str">
        <f t="shared" si="1"/>
        <v/>
      </c>
    </row>
    <row r="601">
      <c r="A601" s="8" t="str">
        <f t="shared" si="1"/>
        <v/>
      </c>
    </row>
    <row r="602">
      <c r="A602" s="8" t="str">
        <f t="shared" si="1"/>
        <v/>
      </c>
    </row>
    <row r="603">
      <c r="A603" s="8" t="str">
        <f t="shared" si="1"/>
        <v/>
      </c>
    </row>
    <row r="604">
      <c r="A604" s="8" t="str">
        <f t="shared" si="1"/>
        <v/>
      </c>
    </row>
    <row r="605">
      <c r="A605" s="8" t="str">
        <f t="shared" si="1"/>
        <v/>
      </c>
    </row>
    <row r="606">
      <c r="A606" s="8" t="str">
        <f t="shared" si="1"/>
        <v/>
      </c>
    </row>
    <row r="607">
      <c r="A607" s="8" t="str">
        <f t="shared" si="1"/>
        <v/>
      </c>
    </row>
    <row r="608">
      <c r="A608" s="8" t="str">
        <f t="shared" si="1"/>
        <v/>
      </c>
    </row>
    <row r="609">
      <c r="A609" s="8" t="str">
        <f t="shared" si="1"/>
        <v/>
      </c>
    </row>
    <row r="610">
      <c r="A610" s="8" t="str">
        <f t="shared" si="1"/>
        <v/>
      </c>
    </row>
    <row r="611">
      <c r="A611" s="8" t="str">
        <f t="shared" si="1"/>
        <v/>
      </c>
    </row>
    <row r="612">
      <c r="A612" s="8" t="str">
        <f t="shared" si="1"/>
        <v/>
      </c>
    </row>
    <row r="613">
      <c r="A613" s="8" t="str">
        <f t="shared" si="1"/>
        <v/>
      </c>
    </row>
    <row r="614">
      <c r="A614" s="8" t="str">
        <f t="shared" si="1"/>
        <v/>
      </c>
    </row>
    <row r="615">
      <c r="A615" s="8" t="str">
        <f t="shared" si="1"/>
        <v/>
      </c>
    </row>
    <row r="616">
      <c r="A616" s="8" t="str">
        <f t="shared" si="1"/>
        <v/>
      </c>
    </row>
    <row r="617">
      <c r="A617" s="8" t="str">
        <f t="shared" si="1"/>
        <v/>
      </c>
    </row>
    <row r="618">
      <c r="A618" s="8" t="str">
        <f t="shared" si="1"/>
        <v/>
      </c>
    </row>
    <row r="619">
      <c r="A619" s="8" t="str">
        <f t="shared" si="1"/>
        <v/>
      </c>
    </row>
    <row r="620">
      <c r="A620" s="8" t="str">
        <f t="shared" si="1"/>
        <v/>
      </c>
    </row>
    <row r="621">
      <c r="A621" s="8" t="str">
        <f t="shared" si="1"/>
        <v/>
      </c>
    </row>
    <row r="622">
      <c r="A622" s="8" t="str">
        <f t="shared" si="1"/>
        <v/>
      </c>
    </row>
    <row r="623">
      <c r="A623" s="8" t="str">
        <f t="shared" si="1"/>
        <v/>
      </c>
    </row>
    <row r="624">
      <c r="A624" s="8" t="str">
        <f t="shared" si="1"/>
        <v/>
      </c>
    </row>
    <row r="625">
      <c r="A625" s="8" t="str">
        <f t="shared" si="1"/>
        <v/>
      </c>
    </row>
    <row r="626">
      <c r="A626" s="8" t="str">
        <f t="shared" si="1"/>
        <v/>
      </c>
    </row>
    <row r="627">
      <c r="A627" s="8" t="str">
        <f t="shared" si="1"/>
        <v/>
      </c>
    </row>
    <row r="628">
      <c r="A628" s="8" t="str">
        <f t="shared" si="1"/>
        <v/>
      </c>
    </row>
    <row r="629">
      <c r="A629" s="8" t="str">
        <f t="shared" si="1"/>
        <v/>
      </c>
    </row>
    <row r="630">
      <c r="A630" s="8" t="str">
        <f t="shared" si="1"/>
        <v/>
      </c>
    </row>
    <row r="631">
      <c r="A631" s="8" t="str">
        <f t="shared" si="1"/>
        <v/>
      </c>
    </row>
    <row r="632">
      <c r="A632" s="8" t="str">
        <f t="shared" si="1"/>
        <v/>
      </c>
    </row>
    <row r="633">
      <c r="A633" s="8" t="str">
        <f t="shared" si="1"/>
        <v/>
      </c>
    </row>
    <row r="634">
      <c r="A634" s="8" t="str">
        <f t="shared" si="1"/>
        <v/>
      </c>
    </row>
    <row r="635">
      <c r="A635" s="8" t="str">
        <f t="shared" si="1"/>
        <v/>
      </c>
    </row>
    <row r="636">
      <c r="A636" s="8" t="str">
        <f t="shared" si="1"/>
        <v/>
      </c>
    </row>
    <row r="637">
      <c r="A637" s="8" t="str">
        <f t="shared" si="1"/>
        <v/>
      </c>
    </row>
    <row r="638">
      <c r="A638" s="8" t="str">
        <f t="shared" si="1"/>
        <v/>
      </c>
    </row>
    <row r="639">
      <c r="A639" s="8" t="str">
        <f t="shared" si="1"/>
        <v/>
      </c>
    </row>
    <row r="640">
      <c r="A640" s="8" t="str">
        <f t="shared" si="1"/>
        <v/>
      </c>
    </row>
    <row r="641">
      <c r="A641" s="8" t="str">
        <f t="shared" si="1"/>
        <v/>
      </c>
    </row>
    <row r="642">
      <c r="A642" s="8" t="str">
        <f t="shared" si="1"/>
        <v/>
      </c>
    </row>
    <row r="643">
      <c r="A643" s="8" t="str">
        <f t="shared" si="1"/>
        <v/>
      </c>
    </row>
    <row r="644">
      <c r="A644" s="8" t="str">
        <f t="shared" si="1"/>
        <v/>
      </c>
    </row>
    <row r="645">
      <c r="A645" s="8" t="str">
        <f t="shared" si="1"/>
        <v/>
      </c>
    </row>
    <row r="646">
      <c r="A646" s="8" t="str">
        <f t="shared" si="1"/>
        <v/>
      </c>
    </row>
    <row r="647">
      <c r="A647" s="8" t="str">
        <f t="shared" si="1"/>
        <v/>
      </c>
    </row>
    <row r="648">
      <c r="A648" s="8" t="str">
        <f t="shared" si="1"/>
        <v/>
      </c>
    </row>
    <row r="649">
      <c r="A649" s="8" t="str">
        <f t="shared" si="1"/>
        <v/>
      </c>
    </row>
    <row r="650">
      <c r="A650" s="8" t="str">
        <f t="shared" si="1"/>
        <v/>
      </c>
    </row>
    <row r="651">
      <c r="A651" s="8" t="str">
        <f t="shared" si="1"/>
        <v/>
      </c>
    </row>
    <row r="652">
      <c r="A652" s="8" t="str">
        <f t="shared" si="1"/>
        <v/>
      </c>
    </row>
    <row r="653">
      <c r="A653" s="8" t="str">
        <f t="shared" si="1"/>
        <v/>
      </c>
    </row>
    <row r="654">
      <c r="A654" s="8" t="str">
        <f t="shared" si="1"/>
        <v/>
      </c>
    </row>
    <row r="655">
      <c r="A655" s="8" t="str">
        <f t="shared" si="1"/>
        <v/>
      </c>
    </row>
    <row r="656">
      <c r="A656" s="8" t="str">
        <f t="shared" si="1"/>
        <v/>
      </c>
    </row>
    <row r="657">
      <c r="A657" s="8" t="str">
        <f t="shared" si="1"/>
        <v/>
      </c>
    </row>
    <row r="658">
      <c r="A658" s="8" t="str">
        <f t="shared" si="1"/>
        <v/>
      </c>
    </row>
    <row r="659">
      <c r="A659" s="8" t="str">
        <f t="shared" si="1"/>
        <v/>
      </c>
    </row>
    <row r="660">
      <c r="A660" s="8" t="str">
        <f t="shared" si="1"/>
        <v/>
      </c>
    </row>
    <row r="661">
      <c r="A661" s="8" t="str">
        <f t="shared" si="1"/>
        <v/>
      </c>
    </row>
    <row r="662">
      <c r="A662" s="8" t="str">
        <f t="shared" si="1"/>
        <v/>
      </c>
    </row>
    <row r="663">
      <c r="A663" s="8" t="str">
        <f t="shared" si="1"/>
        <v/>
      </c>
    </row>
    <row r="664">
      <c r="A664" s="8" t="str">
        <f t="shared" si="1"/>
        <v/>
      </c>
    </row>
    <row r="665">
      <c r="A665" s="8" t="str">
        <f t="shared" si="1"/>
        <v/>
      </c>
    </row>
    <row r="666">
      <c r="A666" s="8" t="str">
        <f t="shared" si="1"/>
        <v/>
      </c>
    </row>
    <row r="667">
      <c r="A667" s="8" t="str">
        <f t="shared" si="1"/>
        <v/>
      </c>
    </row>
    <row r="668">
      <c r="A668" s="8" t="str">
        <f t="shared" si="1"/>
        <v/>
      </c>
    </row>
    <row r="669">
      <c r="A669" s="8" t="str">
        <f t="shared" si="1"/>
        <v/>
      </c>
    </row>
    <row r="670">
      <c r="A670" s="8" t="str">
        <f t="shared" si="1"/>
        <v/>
      </c>
    </row>
    <row r="671">
      <c r="A671" s="8" t="str">
        <f t="shared" si="1"/>
        <v/>
      </c>
    </row>
    <row r="672">
      <c r="A672" s="8" t="str">
        <f t="shared" si="1"/>
        <v/>
      </c>
    </row>
    <row r="673">
      <c r="A673" s="8" t="str">
        <f t="shared" si="1"/>
        <v/>
      </c>
    </row>
    <row r="674">
      <c r="A674" s="8" t="str">
        <f t="shared" si="1"/>
        <v/>
      </c>
    </row>
    <row r="675">
      <c r="A675" s="8" t="str">
        <f t="shared" si="1"/>
        <v/>
      </c>
    </row>
    <row r="676">
      <c r="A676" s="8" t="str">
        <f t="shared" si="1"/>
        <v/>
      </c>
    </row>
    <row r="677">
      <c r="A677" s="8" t="str">
        <f t="shared" si="1"/>
        <v/>
      </c>
    </row>
    <row r="678">
      <c r="A678" s="8" t="str">
        <f t="shared" si="1"/>
        <v/>
      </c>
    </row>
    <row r="679">
      <c r="A679" s="8" t="str">
        <f t="shared" si="1"/>
        <v/>
      </c>
    </row>
    <row r="680">
      <c r="A680" s="8" t="str">
        <f t="shared" si="1"/>
        <v/>
      </c>
    </row>
    <row r="681">
      <c r="A681" s="8" t="str">
        <f t="shared" si="1"/>
        <v/>
      </c>
    </row>
    <row r="682">
      <c r="A682" s="8" t="str">
        <f t="shared" si="1"/>
        <v/>
      </c>
    </row>
    <row r="683">
      <c r="A683" s="8" t="str">
        <f t="shared" si="1"/>
        <v/>
      </c>
    </row>
    <row r="684">
      <c r="A684" s="8" t="str">
        <f t="shared" si="1"/>
        <v/>
      </c>
    </row>
    <row r="685">
      <c r="A685" s="8" t="str">
        <f t="shared" si="1"/>
        <v/>
      </c>
    </row>
    <row r="686">
      <c r="A686" s="8" t="str">
        <f t="shared" si="1"/>
        <v/>
      </c>
    </row>
    <row r="687">
      <c r="A687" s="8" t="str">
        <f t="shared" si="1"/>
        <v/>
      </c>
    </row>
    <row r="688">
      <c r="A688" s="8" t="str">
        <f t="shared" si="1"/>
        <v/>
      </c>
    </row>
    <row r="689">
      <c r="A689" s="8" t="str">
        <f t="shared" si="1"/>
        <v/>
      </c>
    </row>
    <row r="690">
      <c r="A690" s="8" t="str">
        <f t="shared" si="1"/>
        <v/>
      </c>
    </row>
    <row r="691">
      <c r="A691" s="8" t="str">
        <f t="shared" si="1"/>
        <v/>
      </c>
    </row>
    <row r="692">
      <c r="A692" s="8" t="str">
        <f t="shared" si="1"/>
        <v/>
      </c>
    </row>
    <row r="693">
      <c r="A693" s="8" t="str">
        <f t="shared" si="1"/>
        <v/>
      </c>
    </row>
    <row r="694">
      <c r="A694" s="8" t="str">
        <f t="shared" si="1"/>
        <v/>
      </c>
    </row>
    <row r="695">
      <c r="A695" s="8" t="str">
        <f t="shared" si="1"/>
        <v/>
      </c>
    </row>
    <row r="696">
      <c r="A696" s="8" t="str">
        <f t="shared" si="1"/>
        <v/>
      </c>
    </row>
    <row r="697">
      <c r="A697" s="8" t="str">
        <f t="shared" si="1"/>
        <v/>
      </c>
    </row>
    <row r="698">
      <c r="A698" s="8" t="str">
        <f t="shared" si="1"/>
        <v/>
      </c>
    </row>
    <row r="699">
      <c r="A699" s="8" t="str">
        <f t="shared" si="1"/>
        <v/>
      </c>
    </row>
    <row r="700">
      <c r="A700" s="8" t="str">
        <f t="shared" si="1"/>
        <v/>
      </c>
    </row>
    <row r="701">
      <c r="A701" s="8" t="str">
        <f t="shared" si="1"/>
        <v/>
      </c>
    </row>
    <row r="702">
      <c r="A702" s="8" t="str">
        <f t="shared" si="1"/>
        <v/>
      </c>
    </row>
    <row r="703">
      <c r="A703" s="8" t="str">
        <f t="shared" si="1"/>
        <v/>
      </c>
    </row>
    <row r="704">
      <c r="A704" s="8" t="str">
        <f t="shared" si="1"/>
        <v/>
      </c>
    </row>
    <row r="705">
      <c r="A705" s="8" t="str">
        <f t="shared" si="1"/>
        <v/>
      </c>
    </row>
    <row r="706">
      <c r="A706" s="8" t="str">
        <f t="shared" si="1"/>
        <v/>
      </c>
    </row>
    <row r="707">
      <c r="A707" s="8" t="str">
        <f t="shared" si="1"/>
        <v/>
      </c>
    </row>
    <row r="708">
      <c r="A708" s="8" t="str">
        <f t="shared" si="1"/>
        <v/>
      </c>
    </row>
    <row r="709">
      <c r="A709" s="8" t="str">
        <f t="shared" si="1"/>
        <v/>
      </c>
    </row>
    <row r="710">
      <c r="A710" s="8" t="str">
        <f t="shared" si="1"/>
        <v/>
      </c>
    </row>
    <row r="711">
      <c r="A711" s="8" t="str">
        <f t="shared" si="1"/>
        <v/>
      </c>
    </row>
    <row r="712">
      <c r="A712" s="8" t="str">
        <f t="shared" si="1"/>
        <v/>
      </c>
    </row>
    <row r="713">
      <c r="A713" s="8" t="str">
        <f t="shared" si="1"/>
        <v/>
      </c>
    </row>
    <row r="714">
      <c r="A714" s="8" t="str">
        <f t="shared" si="1"/>
        <v/>
      </c>
    </row>
    <row r="715">
      <c r="A715" s="8" t="str">
        <f t="shared" si="1"/>
        <v/>
      </c>
    </row>
    <row r="716">
      <c r="A716" s="8" t="str">
        <f t="shared" si="1"/>
        <v/>
      </c>
    </row>
    <row r="717">
      <c r="A717" s="8" t="str">
        <f t="shared" si="1"/>
        <v/>
      </c>
    </row>
    <row r="718">
      <c r="A718" s="8" t="str">
        <f t="shared" si="1"/>
        <v/>
      </c>
    </row>
    <row r="719">
      <c r="A719" s="8" t="str">
        <f t="shared" si="1"/>
        <v/>
      </c>
    </row>
    <row r="720">
      <c r="A720" s="8" t="str">
        <f t="shared" si="1"/>
        <v/>
      </c>
    </row>
    <row r="721">
      <c r="A721" s="8" t="str">
        <f t="shared" si="1"/>
        <v/>
      </c>
    </row>
    <row r="722">
      <c r="A722" s="8" t="str">
        <f t="shared" si="1"/>
        <v/>
      </c>
    </row>
    <row r="723">
      <c r="A723" s="8" t="str">
        <f t="shared" si="1"/>
        <v/>
      </c>
    </row>
    <row r="724">
      <c r="A724" s="8" t="str">
        <f t="shared" si="1"/>
        <v/>
      </c>
    </row>
    <row r="725">
      <c r="A725" s="8" t="str">
        <f t="shared" si="1"/>
        <v/>
      </c>
    </row>
    <row r="726">
      <c r="A726" s="8" t="str">
        <f t="shared" si="1"/>
        <v/>
      </c>
    </row>
    <row r="727">
      <c r="A727" s="8" t="str">
        <f t="shared" si="1"/>
        <v/>
      </c>
    </row>
    <row r="728">
      <c r="A728" s="8" t="str">
        <f t="shared" si="1"/>
        <v/>
      </c>
    </row>
    <row r="729">
      <c r="A729" s="8" t="str">
        <f t="shared" si="1"/>
        <v/>
      </c>
    </row>
    <row r="730">
      <c r="A730" s="8" t="str">
        <f t="shared" si="1"/>
        <v/>
      </c>
    </row>
    <row r="731">
      <c r="A731" s="8" t="str">
        <f t="shared" si="1"/>
        <v/>
      </c>
    </row>
    <row r="732">
      <c r="A732" s="8" t="str">
        <f t="shared" si="1"/>
        <v/>
      </c>
    </row>
    <row r="733">
      <c r="A733" s="8" t="str">
        <f t="shared" si="1"/>
        <v/>
      </c>
    </row>
    <row r="734">
      <c r="A734" s="8" t="str">
        <f t="shared" si="1"/>
        <v/>
      </c>
    </row>
    <row r="735">
      <c r="A735" s="8" t="str">
        <f t="shared" si="1"/>
        <v/>
      </c>
    </row>
    <row r="736">
      <c r="A736" s="8" t="str">
        <f t="shared" si="1"/>
        <v/>
      </c>
    </row>
    <row r="737">
      <c r="A737" s="8" t="str">
        <f t="shared" si="1"/>
        <v/>
      </c>
    </row>
    <row r="738">
      <c r="A738" s="8" t="str">
        <f t="shared" si="1"/>
        <v/>
      </c>
    </row>
    <row r="739">
      <c r="A739" s="8" t="str">
        <f t="shared" si="1"/>
        <v/>
      </c>
    </row>
    <row r="740">
      <c r="A740" s="8" t="str">
        <f t="shared" si="1"/>
        <v/>
      </c>
    </row>
    <row r="741">
      <c r="A741" s="8" t="str">
        <f t="shared" si="1"/>
        <v/>
      </c>
    </row>
    <row r="742">
      <c r="A742" s="8" t="str">
        <f t="shared" si="1"/>
        <v/>
      </c>
    </row>
    <row r="743">
      <c r="A743" s="8" t="str">
        <f t="shared" si="1"/>
        <v/>
      </c>
    </row>
    <row r="744">
      <c r="A744" s="8" t="str">
        <f t="shared" si="1"/>
        <v/>
      </c>
    </row>
    <row r="745">
      <c r="A745" s="8" t="str">
        <f t="shared" si="1"/>
        <v/>
      </c>
    </row>
    <row r="746">
      <c r="A746" s="8" t="str">
        <f t="shared" si="1"/>
        <v/>
      </c>
    </row>
    <row r="747">
      <c r="A747" s="8" t="str">
        <f t="shared" si="1"/>
        <v/>
      </c>
    </row>
    <row r="748">
      <c r="A748" s="8" t="str">
        <f t="shared" si="1"/>
        <v/>
      </c>
    </row>
    <row r="749">
      <c r="A749" s="8" t="str">
        <f t="shared" si="1"/>
        <v/>
      </c>
    </row>
    <row r="750">
      <c r="A750" s="8" t="str">
        <f t="shared" si="1"/>
        <v/>
      </c>
    </row>
    <row r="751">
      <c r="A751" s="8" t="str">
        <f t="shared" si="1"/>
        <v/>
      </c>
    </row>
    <row r="752">
      <c r="A752" s="8" t="str">
        <f t="shared" si="1"/>
        <v/>
      </c>
    </row>
    <row r="753">
      <c r="A753" s="8" t="str">
        <f t="shared" si="1"/>
        <v/>
      </c>
    </row>
    <row r="754">
      <c r="A754" s="8" t="str">
        <f t="shared" si="1"/>
        <v/>
      </c>
    </row>
    <row r="755">
      <c r="A755" s="8" t="str">
        <f t="shared" si="1"/>
        <v/>
      </c>
    </row>
    <row r="756">
      <c r="A756" s="8" t="str">
        <f t="shared" si="1"/>
        <v/>
      </c>
    </row>
    <row r="757">
      <c r="A757" s="8" t="str">
        <f t="shared" si="1"/>
        <v/>
      </c>
    </row>
    <row r="758">
      <c r="A758" s="8" t="str">
        <f t="shared" si="1"/>
        <v/>
      </c>
    </row>
    <row r="759">
      <c r="A759" s="8" t="str">
        <f t="shared" si="1"/>
        <v/>
      </c>
    </row>
    <row r="760">
      <c r="A760" s="8" t="str">
        <f t="shared" si="1"/>
        <v/>
      </c>
    </row>
    <row r="761">
      <c r="A761" s="8" t="str">
        <f t="shared" si="1"/>
        <v/>
      </c>
    </row>
    <row r="762">
      <c r="A762" s="8" t="str">
        <f t="shared" si="1"/>
        <v/>
      </c>
    </row>
    <row r="763">
      <c r="A763" s="8" t="str">
        <f t="shared" si="1"/>
        <v/>
      </c>
    </row>
    <row r="764">
      <c r="A764" s="8" t="str">
        <f t="shared" si="1"/>
        <v/>
      </c>
    </row>
    <row r="765">
      <c r="A765" s="8" t="str">
        <f t="shared" si="1"/>
        <v/>
      </c>
    </row>
    <row r="766">
      <c r="A766" s="8" t="str">
        <f t="shared" si="1"/>
        <v/>
      </c>
    </row>
    <row r="767">
      <c r="A767" s="8" t="str">
        <f t="shared" si="1"/>
        <v/>
      </c>
    </row>
    <row r="768">
      <c r="A768" s="8" t="str">
        <f t="shared" si="1"/>
        <v/>
      </c>
    </row>
    <row r="769">
      <c r="A769" s="8" t="str">
        <f t="shared" si="1"/>
        <v/>
      </c>
    </row>
    <row r="770">
      <c r="A770" s="8" t="str">
        <f t="shared" si="1"/>
        <v/>
      </c>
    </row>
    <row r="771">
      <c r="A771" s="8" t="str">
        <f t="shared" si="1"/>
        <v/>
      </c>
    </row>
    <row r="772">
      <c r="A772" s="8" t="str">
        <f t="shared" si="1"/>
        <v/>
      </c>
    </row>
    <row r="773">
      <c r="A773" s="8" t="str">
        <f t="shared" si="1"/>
        <v/>
      </c>
    </row>
    <row r="774">
      <c r="A774" s="8" t="str">
        <f t="shared" si="1"/>
        <v/>
      </c>
    </row>
    <row r="775">
      <c r="A775" s="8" t="str">
        <f t="shared" si="1"/>
        <v/>
      </c>
    </row>
    <row r="776">
      <c r="A776" s="8" t="str">
        <f t="shared" si="1"/>
        <v/>
      </c>
    </row>
    <row r="777">
      <c r="A777" s="8" t="str">
        <f t="shared" si="1"/>
        <v/>
      </c>
    </row>
    <row r="778">
      <c r="A778" s="8" t="str">
        <f t="shared" si="1"/>
        <v/>
      </c>
    </row>
    <row r="779">
      <c r="A779" s="8" t="str">
        <f t="shared" si="1"/>
        <v/>
      </c>
    </row>
    <row r="780">
      <c r="A780" s="8" t="str">
        <f t="shared" si="1"/>
        <v/>
      </c>
    </row>
    <row r="781">
      <c r="A781" s="8" t="str">
        <f t="shared" si="1"/>
        <v/>
      </c>
    </row>
    <row r="782">
      <c r="A782" s="8" t="str">
        <f t="shared" si="1"/>
        <v/>
      </c>
    </row>
    <row r="783">
      <c r="A783" s="8" t="str">
        <f t="shared" si="1"/>
        <v/>
      </c>
    </row>
    <row r="784">
      <c r="A784" s="8" t="str">
        <f t="shared" si="1"/>
        <v/>
      </c>
    </row>
    <row r="785">
      <c r="A785" s="8" t="str">
        <f t="shared" si="1"/>
        <v/>
      </c>
    </row>
    <row r="786">
      <c r="A786" s="8" t="str">
        <f t="shared" si="1"/>
        <v/>
      </c>
    </row>
    <row r="787">
      <c r="A787" s="8" t="str">
        <f t="shared" si="1"/>
        <v/>
      </c>
    </row>
    <row r="788">
      <c r="A788" s="8" t="str">
        <f t="shared" si="1"/>
        <v/>
      </c>
    </row>
    <row r="789">
      <c r="A789" s="8" t="str">
        <f t="shared" si="1"/>
        <v/>
      </c>
    </row>
    <row r="790">
      <c r="A790" s="8" t="str">
        <f t="shared" si="1"/>
        <v/>
      </c>
    </row>
    <row r="791">
      <c r="A791" s="8" t="str">
        <f t="shared" si="1"/>
        <v/>
      </c>
    </row>
    <row r="792">
      <c r="A792" s="8" t="str">
        <f t="shared" si="1"/>
        <v/>
      </c>
    </row>
    <row r="793">
      <c r="A793" s="8" t="str">
        <f t="shared" si="1"/>
        <v/>
      </c>
    </row>
    <row r="794">
      <c r="A794" s="8" t="str">
        <f t="shared" si="1"/>
        <v/>
      </c>
    </row>
    <row r="795">
      <c r="A795" s="8" t="str">
        <f t="shared" si="1"/>
        <v/>
      </c>
    </row>
    <row r="796">
      <c r="A796" s="8" t="str">
        <f t="shared" si="1"/>
        <v/>
      </c>
    </row>
    <row r="797">
      <c r="A797" s="8" t="str">
        <f t="shared" si="1"/>
        <v/>
      </c>
    </row>
    <row r="798">
      <c r="A798" s="8" t="str">
        <f t="shared" si="1"/>
        <v/>
      </c>
    </row>
    <row r="799">
      <c r="A799" s="8" t="str">
        <f t="shared" si="1"/>
        <v/>
      </c>
    </row>
    <row r="800">
      <c r="A800" s="8" t="str">
        <f t="shared" si="1"/>
        <v/>
      </c>
    </row>
    <row r="801">
      <c r="A801" s="8" t="str">
        <f t="shared" si="1"/>
        <v/>
      </c>
    </row>
    <row r="802">
      <c r="A802" s="8" t="str">
        <f t="shared" si="1"/>
        <v/>
      </c>
    </row>
    <row r="803">
      <c r="A803" s="8" t="str">
        <f t="shared" si="1"/>
        <v/>
      </c>
    </row>
    <row r="804">
      <c r="A804" s="8" t="str">
        <f t="shared" si="1"/>
        <v/>
      </c>
    </row>
    <row r="805">
      <c r="A805" s="8" t="str">
        <f t="shared" si="1"/>
        <v/>
      </c>
    </row>
    <row r="806">
      <c r="A806" s="8" t="str">
        <f t="shared" si="1"/>
        <v/>
      </c>
    </row>
    <row r="807">
      <c r="A807" s="8" t="str">
        <f t="shared" si="1"/>
        <v/>
      </c>
    </row>
    <row r="808">
      <c r="A808" s="8" t="str">
        <f t="shared" si="1"/>
        <v/>
      </c>
    </row>
    <row r="809">
      <c r="A809" s="8" t="str">
        <f t="shared" si="1"/>
        <v/>
      </c>
    </row>
    <row r="810">
      <c r="A810" s="8" t="str">
        <f t="shared" si="1"/>
        <v/>
      </c>
    </row>
    <row r="811">
      <c r="A811" s="8" t="str">
        <f t="shared" si="1"/>
        <v/>
      </c>
    </row>
    <row r="812">
      <c r="A812" s="8" t="str">
        <f t="shared" si="1"/>
        <v/>
      </c>
    </row>
    <row r="813">
      <c r="A813" s="8" t="str">
        <f t="shared" si="1"/>
        <v/>
      </c>
    </row>
    <row r="814">
      <c r="A814" s="8" t="str">
        <f t="shared" si="1"/>
        <v/>
      </c>
    </row>
    <row r="815">
      <c r="A815" s="8" t="str">
        <f t="shared" si="1"/>
        <v/>
      </c>
    </row>
    <row r="816">
      <c r="A816" s="8" t="str">
        <f t="shared" si="1"/>
        <v/>
      </c>
    </row>
    <row r="817">
      <c r="A817" s="8" t="str">
        <f t="shared" si="1"/>
        <v/>
      </c>
    </row>
    <row r="818">
      <c r="A818" s="8" t="str">
        <f t="shared" si="1"/>
        <v/>
      </c>
    </row>
    <row r="819">
      <c r="A819" s="8" t="str">
        <f t="shared" si="1"/>
        <v/>
      </c>
    </row>
    <row r="820">
      <c r="A820" s="8" t="str">
        <f t="shared" si="1"/>
        <v/>
      </c>
    </row>
    <row r="821">
      <c r="A821" s="8" t="str">
        <f t="shared" si="1"/>
        <v/>
      </c>
    </row>
    <row r="822">
      <c r="A822" s="8" t="str">
        <f t="shared" si="1"/>
        <v/>
      </c>
    </row>
    <row r="823">
      <c r="A823" s="8" t="str">
        <f t="shared" si="1"/>
        <v/>
      </c>
    </row>
    <row r="824">
      <c r="A824" s="8" t="str">
        <f t="shared" si="1"/>
        <v/>
      </c>
    </row>
    <row r="825">
      <c r="A825" s="8" t="str">
        <f t="shared" si="1"/>
        <v/>
      </c>
    </row>
    <row r="826">
      <c r="A826" s="8" t="str">
        <f t="shared" si="1"/>
        <v/>
      </c>
    </row>
    <row r="827">
      <c r="A827" s="8" t="str">
        <f t="shared" si="1"/>
        <v/>
      </c>
    </row>
    <row r="828">
      <c r="A828" s="8" t="str">
        <f t="shared" si="1"/>
        <v/>
      </c>
    </row>
    <row r="829">
      <c r="A829" s="8" t="str">
        <f t="shared" si="1"/>
        <v/>
      </c>
    </row>
    <row r="830">
      <c r="A830" s="8" t="str">
        <f t="shared" si="1"/>
        <v/>
      </c>
    </row>
    <row r="831">
      <c r="A831" s="8" t="str">
        <f t="shared" si="1"/>
        <v/>
      </c>
    </row>
    <row r="832">
      <c r="A832" s="8" t="str">
        <f t="shared" si="1"/>
        <v/>
      </c>
    </row>
    <row r="833">
      <c r="A833" s="8" t="str">
        <f t="shared" si="1"/>
        <v/>
      </c>
    </row>
    <row r="834">
      <c r="A834" s="8" t="str">
        <f t="shared" si="1"/>
        <v/>
      </c>
    </row>
    <row r="835">
      <c r="A835" s="8" t="str">
        <f t="shared" si="1"/>
        <v/>
      </c>
    </row>
    <row r="836">
      <c r="A836" s="8" t="str">
        <f t="shared" si="1"/>
        <v/>
      </c>
    </row>
    <row r="837">
      <c r="A837" s="8" t="str">
        <f t="shared" si="1"/>
        <v/>
      </c>
    </row>
    <row r="838">
      <c r="A838" s="8" t="str">
        <f t="shared" si="1"/>
        <v/>
      </c>
    </row>
    <row r="839">
      <c r="A839" s="8" t="str">
        <f t="shared" si="1"/>
        <v/>
      </c>
    </row>
    <row r="840">
      <c r="A840" s="8" t="str">
        <f t="shared" si="1"/>
        <v/>
      </c>
    </row>
    <row r="841">
      <c r="A841" s="8" t="str">
        <f t="shared" si="1"/>
        <v/>
      </c>
    </row>
    <row r="842">
      <c r="A842" s="8" t="str">
        <f t="shared" si="1"/>
        <v/>
      </c>
    </row>
    <row r="843">
      <c r="A843" s="8" t="str">
        <f t="shared" si="1"/>
        <v/>
      </c>
    </row>
    <row r="844">
      <c r="A844" s="8" t="str">
        <f t="shared" si="1"/>
        <v/>
      </c>
    </row>
    <row r="845">
      <c r="A845" s="8" t="str">
        <f t="shared" si="1"/>
        <v/>
      </c>
    </row>
    <row r="846">
      <c r="A846" s="8" t="str">
        <f t="shared" si="1"/>
        <v/>
      </c>
    </row>
    <row r="847">
      <c r="A847" s="8" t="str">
        <f t="shared" si="1"/>
        <v/>
      </c>
    </row>
    <row r="848">
      <c r="A848" s="8" t="str">
        <f t="shared" si="1"/>
        <v/>
      </c>
    </row>
    <row r="849">
      <c r="A849" s="8" t="str">
        <f t="shared" si="1"/>
        <v/>
      </c>
    </row>
    <row r="850">
      <c r="A850" s="8" t="str">
        <f t="shared" si="1"/>
        <v/>
      </c>
    </row>
    <row r="851">
      <c r="A851" s="8" t="str">
        <f t="shared" si="1"/>
        <v/>
      </c>
    </row>
    <row r="852">
      <c r="A852" s="8" t="str">
        <f t="shared" si="1"/>
        <v/>
      </c>
    </row>
    <row r="853">
      <c r="A853" s="8" t="str">
        <f t="shared" si="1"/>
        <v/>
      </c>
    </row>
    <row r="854">
      <c r="A854" s="8" t="str">
        <f t="shared" si="1"/>
        <v/>
      </c>
    </row>
    <row r="855">
      <c r="A855" s="8" t="str">
        <f t="shared" si="1"/>
        <v/>
      </c>
    </row>
    <row r="856">
      <c r="A856" s="8" t="str">
        <f t="shared" si="1"/>
        <v/>
      </c>
    </row>
    <row r="857">
      <c r="A857" s="8" t="str">
        <f t="shared" si="1"/>
        <v/>
      </c>
    </row>
    <row r="858">
      <c r="A858" s="8" t="str">
        <f t="shared" si="1"/>
        <v/>
      </c>
    </row>
    <row r="859">
      <c r="A859" s="8" t="str">
        <f t="shared" si="1"/>
        <v/>
      </c>
    </row>
    <row r="860">
      <c r="A860" s="8" t="str">
        <f t="shared" si="1"/>
        <v/>
      </c>
    </row>
    <row r="861">
      <c r="A861" s="8" t="str">
        <f t="shared" si="1"/>
        <v/>
      </c>
    </row>
    <row r="862">
      <c r="A862" s="8" t="str">
        <f t="shared" si="1"/>
        <v/>
      </c>
    </row>
    <row r="863">
      <c r="A863" s="8" t="str">
        <f t="shared" si="1"/>
        <v/>
      </c>
    </row>
    <row r="864">
      <c r="A864" s="8" t="str">
        <f t="shared" si="1"/>
        <v/>
      </c>
    </row>
    <row r="865">
      <c r="A865" s="8" t="str">
        <f t="shared" si="1"/>
        <v/>
      </c>
    </row>
    <row r="866">
      <c r="A866" s="8" t="str">
        <f t="shared" si="1"/>
        <v/>
      </c>
    </row>
    <row r="867">
      <c r="A867" s="8" t="str">
        <f t="shared" si="1"/>
        <v/>
      </c>
    </row>
    <row r="868">
      <c r="A868" s="8" t="str">
        <f t="shared" si="1"/>
        <v/>
      </c>
    </row>
    <row r="869">
      <c r="A869" s="8" t="str">
        <f t="shared" si="1"/>
        <v/>
      </c>
    </row>
    <row r="870">
      <c r="A870" s="8" t="str">
        <f t="shared" si="1"/>
        <v/>
      </c>
    </row>
    <row r="871">
      <c r="A871" s="8" t="str">
        <f t="shared" si="1"/>
        <v/>
      </c>
    </row>
    <row r="872">
      <c r="A872" s="8" t="str">
        <f t="shared" si="1"/>
        <v/>
      </c>
    </row>
    <row r="873">
      <c r="A873" s="8" t="str">
        <f t="shared" si="1"/>
        <v/>
      </c>
    </row>
    <row r="874">
      <c r="A874" s="8" t="str">
        <f t="shared" si="1"/>
        <v/>
      </c>
    </row>
    <row r="875">
      <c r="A875" s="8" t="str">
        <f t="shared" si="1"/>
        <v/>
      </c>
    </row>
    <row r="876">
      <c r="A876" s="8" t="str">
        <f t="shared" si="1"/>
        <v/>
      </c>
    </row>
    <row r="877">
      <c r="A877" s="8" t="str">
        <f t="shared" si="1"/>
        <v/>
      </c>
    </row>
    <row r="878">
      <c r="A878" s="8" t="str">
        <f t="shared" si="1"/>
        <v/>
      </c>
    </row>
    <row r="879">
      <c r="A879" s="8" t="str">
        <f t="shared" si="1"/>
        <v/>
      </c>
    </row>
    <row r="880">
      <c r="A880" s="8" t="str">
        <f t="shared" si="1"/>
        <v/>
      </c>
    </row>
    <row r="881">
      <c r="A881" s="8" t="str">
        <f t="shared" si="1"/>
        <v/>
      </c>
    </row>
    <row r="882">
      <c r="A882" s="8" t="str">
        <f t="shared" si="1"/>
        <v/>
      </c>
    </row>
    <row r="883">
      <c r="A883" s="8" t="str">
        <f t="shared" si="1"/>
        <v/>
      </c>
    </row>
    <row r="884">
      <c r="A884" s="8" t="str">
        <f t="shared" si="1"/>
        <v/>
      </c>
    </row>
    <row r="885">
      <c r="A885" s="8" t="str">
        <f t="shared" si="1"/>
        <v/>
      </c>
    </row>
    <row r="886">
      <c r="A886" s="8" t="str">
        <f t="shared" si="1"/>
        <v/>
      </c>
    </row>
    <row r="887">
      <c r="A887" s="8" t="str">
        <f t="shared" si="1"/>
        <v/>
      </c>
    </row>
    <row r="888">
      <c r="A888" s="8" t="str">
        <f t="shared" si="1"/>
        <v/>
      </c>
    </row>
    <row r="889">
      <c r="A889" s="8" t="str">
        <f t="shared" si="1"/>
        <v/>
      </c>
    </row>
    <row r="890">
      <c r="A890" s="8" t="str">
        <f t="shared" si="1"/>
        <v/>
      </c>
    </row>
    <row r="891">
      <c r="A891" s="8" t="str">
        <f t="shared" si="1"/>
        <v/>
      </c>
    </row>
    <row r="892">
      <c r="A892" s="8" t="str">
        <f t="shared" si="1"/>
        <v/>
      </c>
    </row>
    <row r="893">
      <c r="A893" s="8" t="str">
        <f t="shared" si="1"/>
        <v/>
      </c>
    </row>
    <row r="894">
      <c r="A894" s="8" t="str">
        <f t="shared" si="1"/>
        <v/>
      </c>
    </row>
    <row r="895">
      <c r="A895" s="8" t="str">
        <f t="shared" si="1"/>
        <v/>
      </c>
    </row>
    <row r="896">
      <c r="A896" s="8" t="str">
        <f t="shared" si="1"/>
        <v/>
      </c>
    </row>
    <row r="897">
      <c r="A897" s="8" t="str">
        <f t="shared" si="1"/>
        <v/>
      </c>
    </row>
    <row r="898">
      <c r="A898" s="8" t="str">
        <f t="shared" si="1"/>
        <v/>
      </c>
    </row>
    <row r="899">
      <c r="A899" s="8" t="str">
        <f t="shared" si="1"/>
        <v/>
      </c>
    </row>
    <row r="900">
      <c r="A900" s="8" t="str">
        <f t="shared" si="1"/>
        <v/>
      </c>
    </row>
    <row r="901">
      <c r="A901" s="8" t="str">
        <f t="shared" si="1"/>
        <v/>
      </c>
    </row>
    <row r="902">
      <c r="A902" s="8" t="str">
        <f t="shared" si="1"/>
        <v/>
      </c>
    </row>
    <row r="903">
      <c r="A903" s="8" t="str">
        <f t="shared" si="1"/>
        <v/>
      </c>
    </row>
    <row r="904">
      <c r="A904" s="8" t="str">
        <f t="shared" si="1"/>
        <v/>
      </c>
    </row>
    <row r="905">
      <c r="A905" s="8" t="str">
        <f t="shared" si="1"/>
        <v/>
      </c>
    </row>
    <row r="906">
      <c r="A906" s="8" t="str">
        <f t="shared" si="1"/>
        <v/>
      </c>
    </row>
    <row r="907">
      <c r="A907" s="8" t="str">
        <f t="shared" si="1"/>
        <v/>
      </c>
    </row>
    <row r="908">
      <c r="A908" s="8" t="str">
        <f t="shared" si="1"/>
        <v/>
      </c>
    </row>
    <row r="909">
      <c r="A909" s="8" t="str">
        <f t="shared" si="1"/>
        <v/>
      </c>
    </row>
    <row r="910">
      <c r="A910" s="8" t="str">
        <f t="shared" si="1"/>
        <v/>
      </c>
    </row>
    <row r="911">
      <c r="A911" s="8" t="str">
        <f t="shared" si="1"/>
        <v/>
      </c>
    </row>
    <row r="912">
      <c r="A912" s="8" t="str">
        <f t="shared" si="1"/>
        <v/>
      </c>
    </row>
    <row r="913">
      <c r="A913" s="8" t="str">
        <f t="shared" si="1"/>
        <v/>
      </c>
    </row>
    <row r="914">
      <c r="A914" s="8" t="str">
        <f t="shared" si="1"/>
        <v/>
      </c>
    </row>
    <row r="915">
      <c r="A915" s="8" t="str">
        <f t="shared" si="1"/>
        <v/>
      </c>
    </row>
    <row r="916">
      <c r="A916" s="8" t="str">
        <f t="shared" si="1"/>
        <v/>
      </c>
    </row>
    <row r="917">
      <c r="A917" s="8" t="str">
        <f t="shared" si="1"/>
        <v/>
      </c>
    </row>
    <row r="918">
      <c r="A918" s="8" t="str">
        <f t="shared" si="1"/>
        <v/>
      </c>
    </row>
    <row r="919">
      <c r="A919" s="8" t="str">
        <f t="shared" si="1"/>
        <v/>
      </c>
    </row>
    <row r="920">
      <c r="A920" s="8" t="str">
        <f t="shared" si="1"/>
        <v/>
      </c>
    </row>
    <row r="921">
      <c r="A921" s="8" t="str">
        <f t="shared" si="1"/>
        <v/>
      </c>
    </row>
    <row r="922">
      <c r="A922" s="8" t="str">
        <f t="shared" si="1"/>
        <v/>
      </c>
    </row>
    <row r="923">
      <c r="A923" s="8" t="str">
        <f t="shared" si="1"/>
        <v/>
      </c>
    </row>
    <row r="924">
      <c r="A924" s="8" t="str">
        <f t="shared" si="1"/>
        <v/>
      </c>
    </row>
    <row r="925">
      <c r="A925" s="8" t="str">
        <f t="shared" si="1"/>
        <v/>
      </c>
    </row>
    <row r="926">
      <c r="A926" s="8" t="str">
        <f t="shared" si="1"/>
        <v/>
      </c>
    </row>
    <row r="927">
      <c r="A927" s="8" t="str">
        <f t="shared" si="1"/>
        <v/>
      </c>
    </row>
    <row r="928">
      <c r="A928" s="8" t="str">
        <f t="shared" si="1"/>
        <v/>
      </c>
    </row>
    <row r="929">
      <c r="A929" s="8" t="str">
        <f t="shared" si="1"/>
        <v/>
      </c>
    </row>
    <row r="930">
      <c r="A930" s="8" t="str">
        <f t="shared" si="1"/>
        <v/>
      </c>
    </row>
    <row r="931">
      <c r="A931" s="8" t="str">
        <f t="shared" si="1"/>
        <v/>
      </c>
    </row>
    <row r="932">
      <c r="A932" s="8" t="str">
        <f t="shared" si="1"/>
        <v/>
      </c>
    </row>
    <row r="933">
      <c r="A933" s="8" t="str">
        <f t="shared" si="1"/>
        <v/>
      </c>
    </row>
    <row r="934">
      <c r="A934" s="8" t="str">
        <f t="shared" si="1"/>
        <v/>
      </c>
    </row>
    <row r="935">
      <c r="A935" s="8" t="str">
        <f t="shared" si="1"/>
        <v/>
      </c>
    </row>
    <row r="936">
      <c r="A936" s="8" t="str">
        <f t="shared" si="1"/>
        <v/>
      </c>
    </row>
    <row r="937">
      <c r="A937" s="8" t="str">
        <f t="shared" si="1"/>
        <v/>
      </c>
    </row>
    <row r="938">
      <c r="A938" s="8" t="str">
        <f t="shared" si="1"/>
        <v/>
      </c>
    </row>
    <row r="939">
      <c r="A939" s="8" t="str">
        <f t="shared" si="1"/>
        <v/>
      </c>
    </row>
    <row r="940">
      <c r="A940" s="8" t="str">
        <f t="shared" si="1"/>
        <v/>
      </c>
    </row>
    <row r="941">
      <c r="A941" s="8" t="str">
        <f t="shared" si="1"/>
        <v/>
      </c>
    </row>
    <row r="942">
      <c r="A942" s="8" t="str">
        <f t="shared" si="1"/>
        <v/>
      </c>
    </row>
    <row r="943">
      <c r="A943" s="8" t="str">
        <f t="shared" si="1"/>
        <v/>
      </c>
    </row>
    <row r="944">
      <c r="A944" s="8" t="str">
        <f t="shared" si="1"/>
        <v/>
      </c>
    </row>
    <row r="945">
      <c r="A945" s="8" t="str">
        <f t="shared" si="1"/>
        <v/>
      </c>
    </row>
    <row r="946">
      <c r="A946" s="8" t="str">
        <f t="shared" si="1"/>
        <v/>
      </c>
    </row>
    <row r="947">
      <c r="A947" s="8" t="str">
        <f t="shared" si="1"/>
        <v/>
      </c>
    </row>
    <row r="948">
      <c r="A948" s="8" t="str">
        <f t="shared" si="1"/>
        <v/>
      </c>
    </row>
    <row r="949">
      <c r="A949" s="8" t="str">
        <f t="shared" si="1"/>
        <v/>
      </c>
    </row>
    <row r="950">
      <c r="A950" s="8" t="str">
        <f t="shared" si="1"/>
        <v/>
      </c>
    </row>
    <row r="951">
      <c r="A951" s="8" t="str">
        <f t="shared" si="1"/>
        <v/>
      </c>
    </row>
    <row r="952">
      <c r="A952" s="8" t="str">
        <f t="shared" si="1"/>
        <v/>
      </c>
    </row>
    <row r="953">
      <c r="A953" s="8" t="str">
        <f t="shared" si="1"/>
        <v/>
      </c>
    </row>
    <row r="954">
      <c r="A954" s="8" t="str">
        <f t="shared" si="1"/>
        <v/>
      </c>
    </row>
    <row r="955">
      <c r="A955" s="8" t="str">
        <f t="shared" si="1"/>
        <v/>
      </c>
    </row>
    <row r="956">
      <c r="A956" s="8" t="str">
        <f t="shared" si="1"/>
        <v/>
      </c>
    </row>
    <row r="957">
      <c r="A957" s="8" t="str">
        <f t="shared" si="1"/>
        <v/>
      </c>
    </row>
    <row r="958">
      <c r="A958" s="8" t="str">
        <f t="shared" si="1"/>
        <v/>
      </c>
    </row>
    <row r="959">
      <c r="A959" s="8" t="str">
        <f t="shared" si="1"/>
        <v/>
      </c>
    </row>
    <row r="960">
      <c r="A960" s="8" t="str">
        <f t="shared" si="1"/>
        <v/>
      </c>
    </row>
    <row r="961">
      <c r="A961" s="8" t="str">
        <f t="shared" si="1"/>
        <v/>
      </c>
    </row>
    <row r="962">
      <c r="A962" s="8" t="str">
        <f t="shared" si="1"/>
        <v/>
      </c>
    </row>
    <row r="963">
      <c r="A963" s="8" t="str">
        <f t="shared" si="1"/>
        <v/>
      </c>
    </row>
    <row r="964">
      <c r="A964" s="8" t="str">
        <f t="shared" si="1"/>
        <v/>
      </c>
    </row>
    <row r="965">
      <c r="A965" s="8" t="str">
        <f t="shared" si="1"/>
        <v/>
      </c>
    </row>
    <row r="966">
      <c r="A966" s="8" t="str">
        <f t="shared" si="1"/>
        <v/>
      </c>
    </row>
    <row r="967">
      <c r="A967" s="8" t="str">
        <f t="shared" si="1"/>
        <v/>
      </c>
    </row>
    <row r="968">
      <c r="A968" s="8" t="str">
        <f t="shared" si="1"/>
        <v/>
      </c>
    </row>
    <row r="969">
      <c r="A969" s="8" t="str">
        <f t="shared" si="1"/>
        <v/>
      </c>
    </row>
    <row r="970">
      <c r="A970" s="8" t="str">
        <f t="shared" si="1"/>
        <v/>
      </c>
    </row>
    <row r="971">
      <c r="A971" s="8" t="str">
        <f t="shared" si="1"/>
        <v/>
      </c>
    </row>
    <row r="972">
      <c r="A972" s="8" t="str">
        <f t="shared" si="1"/>
        <v/>
      </c>
    </row>
    <row r="973">
      <c r="A973" s="8" t="str">
        <f t="shared" si="1"/>
        <v/>
      </c>
    </row>
    <row r="974">
      <c r="A974" s="8" t="str">
        <f t="shared" si="1"/>
        <v/>
      </c>
    </row>
    <row r="975">
      <c r="A975" s="8" t="str">
        <f t="shared" si="1"/>
        <v/>
      </c>
    </row>
    <row r="976">
      <c r="A976" s="8" t="str">
        <f t="shared" si="1"/>
        <v/>
      </c>
    </row>
    <row r="977">
      <c r="A977" s="8" t="str">
        <f t="shared" si="1"/>
        <v/>
      </c>
    </row>
    <row r="978">
      <c r="A978" s="8" t="str">
        <f t="shared" si="1"/>
        <v/>
      </c>
    </row>
    <row r="979">
      <c r="A979" s="8" t="str">
        <f t="shared" si="1"/>
        <v/>
      </c>
    </row>
    <row r="980">
      <c r="A980" s="8" t="str">
        <f t="shared" si="1"/>
        <v/>
      </c>
    </row>
    <row r="981">
      <c r="A981" s="8" t="str">
        <f t="shared" si="1"/>
        <v/>
      </c>
    </row>
    <row r="982">
      <c r="A982" s="8" t="str">
        <f t="shared" si="1"/>
        <v/>
      </c>
    </row>
    <row r="983">
      <c r="A983" s="8" t="str">
        <f t="shared" si="1"/>
        <v/>
      </c>
    </row>
    <row r="984">
      <c r="A984" s="8" t="str">
        <f t="shared" si="1"/>
        <v/>
      </c>
    </row>
    <row r="985">
      <c r="A985" s="8" t="str">
        <f t="shared" si="1"/>
        <v/>
      </c>
    </row>
    <row r="986">
      <c r="A986" s="8" t="str">
        <f t="shared" si="1"/>
        <v/>
      </c>
    </row>
    <row r="987">
      <c r="A987" s="8" t="str">
        <f t="shared" si="1"/>
        <v/>
      </c>
    </row>
    <row r="988">
      <c r="A988" s="8" t="str">
        <f t="shared" si="1"/>
        <v/>
      </c>
    </row>
    <row r="989">
      <c r="A989" s="8" t="str">
        <f t="shared" si="1"/>
        <v/>
      </c>
    </row>
    <row r="990">
      <c r="A990" s="8" t="str">
        <f t="shared" si="1"/>
        <v/>
      </c>
    </row>
    <row r="991">
      <c r="A991" s="8" t="str">
        <f t="shared" si="1"/>
        <v/>
      </c>
    </row>
    <row r="992">
      <c r="A992" s="8" t="str">
        <f t="shared" si="1"/>
        <v/>
      </c>
    </row>
    <row r="993">
      <c r="A993" s="8" t="str">
        <f t="shared" si="1"/>
        <v/>
      </c>
    </row>
    <row r="994">
      <c r="A994" s="8" t="str">
        <f t="shared" si="1"/>
        <v/>
      </c>
    </row>
    <row r="995">
      <c r="A995" s="8" t="str">
        <f t="shared" si="1"/>
        <v/>
      </c>
    </row>
    <row r="996">
      <c r="A996" s="8" t="str">
        <f t="shared" si="1"/>
        <v/>
      </c>
    </row>
    <row r="997">
      <c r="A997" s="8" t="str">
        <f t="shared" si="1"/>
        <v/>
      </c>
    </row>
    <row r="998">
      <c r="A998" s="8" t="str">
        <f t="shared" si="1"/>
        <v/>
      </c>
    </row>
    <row r="999">
      <c r="A999" s="8" t="str">
        <f t="shared" si="1"/>
        <v/>
      </c>
    </row>
    <row r="1000">
      <c r="A1000" s="8" t="str">
        <f t="shared" si="1"/>
        <v/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.0"/>
    <col customWidth="1" min="2" max="3" width="19.14"/>
  </cols>
  <sheetData>
    <row r="1">
      <c r="B1" s="1" t="s">
        <v>0</v>
      </c>
      <c r="C1" s="3" t="s">
        <v>3</v>
      </c>
    </row>
    <row r="3">
      <c r="A3" s="5" t="s">
        <v>1</v>
      </c>
      <c r="B3" s="5" t="s">
        <v>7</v>
      </c>
      <c r="C3" s="5" t="s">
        <v>8</v>
      </c>
    </row>
    <row r="4">
      <c r="A4" s="8" t="str">
        <f t="shared" ref="A4:A1000" si="1">IF(B4="","",$C$1)</f>
        <v>Tyontekija2</v>
      </c>
      <c r="B4" s="10">
        <v>43855.6875</v>
      </c>
      <c r="C4" s="10">
        <v>43855.99930555555</v>
      </c>
    </row>
    <row r="5">
      <c r="A5" s="8" t="str">
        <f t="shared" si="1"/>
        <v>Tyontekija2</v>
      </c>
      <c r="B5" s="10">
        <v>43859.479166666664</v>
      </c>
      <c r="C5" s="10">
        <v>43859.6875</v>
      </c>
    </row>
    <row r="6">
      <c r="A6" s="8" t="str">
        <f t="shared" si="1"/>
        <v/>
      </c>
      <c r="B6" s="12"/>
      <c r="C6" s="12"/>
    </row>
    <row r="7">
      <c r="A7" s="8" t="str">
        <f t="shared" si="1"/>
        <v/>
      </c>
      <c r="B7" s="12"/>
      <c r="C7" s="12"/>
    </row>
    <row r="8">
      <c r="A8" s="8" t="str">
        <f t="shared" si="1"/>
        <v/>
      </c>
      <c r="B8" s="12"/>
      <c r="C8" s="12"/>
    </row>
    <row r="9">
      <c r="A9" s="8" t="str">
        <f t="shared" si="1"/>
        <v/>
      </c>
      <c r="B9" s="12"/>
      <c r="C9" s="12"/>
    </row>
    <row r="10">
      <c r="A10" s="8" t="str">
        <f t="shared" si="1"/>
        <v/>
      </c>
      <c r="B10" s="12"/>
      <c r="C10" s="12"/>
    </row>
    <row r="11">
      <c r="A11" s="8" t="str">
        <f t="shared" si="1"/>
        <v/>
      </c>
      <c r="B11" s="14"/>
      <c r="C11" s="14"/>
    </row>
    <row r="12">
      <c r="A12" s="8" t="str">
        <f t="shared" si="1"/>
        <v/>
      </c>
      <c r="B12" s="14"/>
      <c r="C12" s="14"/>
    </row>
    <row r="13">
      <c r="A13" s="8" t="str">
        <f t="shared" si="1"/>
        <v/>
      </c>
      <c r="B13" s="14"/>
      <c r="C13" s="14"/>
    </row>
    <row r="14">
      <c r="A14" s="8" t="str">
        <f t="shared" si="1"/>
        <v/>
      </c>
      <c r="B14" s="14"/>
      <c r="C14" s="14"/>
    </row>
    <row r="15">
      <c r="A15" s="8" t="str">
        <f t="shared" si="1"/>
        <v/>
      </c>
      <c r="B15" s="14"/>
      <c r="C15" s="14"/>
    </row>
    <row r="16">
      <c r="A16" s="8" t="str">
        <f t="shared" si="1"/>
        <v/>
      </c>
      <c r="B16" s="14"/>
      <c r="C16" s="14"/>
    </row>
    <row r="17">
      <c r="A17" s="8" t="str">
        <f t="shared" si="1"/>
        <v/>
      </c>
      <c r="B17" s="14"/>
      <c r="C17" s="14"/>
    </row>
    <row r="18">
      <c r="A18" s="8" t="str">
        <f t="shared" si="1"/>
        <v/>
      </c>
      <c r="B18" s="14"/>
      <c r="C18" s="14"/>
    </row>
    <row r="19">
      <c r="A19" s="8" t="str">
        <f t="shared" si="1"/>
        <v/>
      </c>
      <c r="B19" s="14"/>
      <c r="C19" s="14"/>
    </row>
    <row r="20">
      <c r="A20" s="8" t="str">
        <f t="shared" si="1"/>
        <v/>
      </c>
      <c r="B20" s="14"/>
      <c r="C20" s="14"/>
    </row>
    <row r="21">
      <c r="A21" s="8" t="str">
        <f t="shared" si="1"/>
        <v/>
      </c>
      <c r="B21" s="14"/>
      <c r="C21" s="14"/>
    </row>
    <row r="22">
      <c r="A22" s="8" t="str">
        <f t="shared" si="1"/>
        <v/>
      </c>
    </row>
    <row r="23">
      <c r="A23" s="8" t="str">
        <f t="shared" si="1"/>
        <v/>
      </c>
    </row>
    <row r="24">
      <c r="A24" s="8" t="str">
        <f t="shared" si="1"/>
        <v/>
      </c>
    </row>
    <row r="25">
      <c r="A25" s="8" t="str">
        <f t="shared" si="1"/>
        <v/>
      </c>
    </row>
    <row r="26">
      <c r="A26" s="8" t="str">
        <f t="shared" si="1"/>
        <v/>
      </c>
    </row>
    <row r="27">
      <c r="A27" s="8" t="str">
        <f t="shared" si="1"/>
        <v/>
      </c>
    </row>
    <row r="28">
      <c r="A28" s="8" t="str">
        <f t="shared" si="1"/>
        <v/>
      </c>
    </row>
    <row r="29">
      <c r="A29" s="8" t="str">
        <f t="shared" si="1"/>
        <v/>
      </c>
    </row>
    <row r="30">
      <c r="A30" s="8" t="str">
        <f t="shared" si="1"/>
        <v/>
      </c>
    </row>
    <row r="31">
      <c r="A31" s="8" t="str">
        <f t="shared" si="1"/>
        <v/>
      </c>
    </row>
    <row r="32">
      <c r="A32" s="8" t="str">
        <f t="shared" si="1"/>
        <v/>
      </c>
    </row>
    <row r="33">
      <c r="A33" s="8" t="str">
        <f t="shared" si="1"/>
        <v/>
      </c>
    </row>
    <row r="34">
      <c r="A34" s="8" t="str">
        <f t="shared" si="1"/>
        <v/>
      </c>
    </row>
    <row r="35">
      <c r="A35" s="8" t="str">
        <f t="shared" si="1"/>
        <v/>
      </c>
    </row>
    <row r="36">
      <c r="A36" s="8" t="str">
        <f t="shared" si="1"/>
        <v/>
      </c>
    </row>
    <row r="37">
      <c r="A37" s="8" t="str">
        <f t="shared" si="1"/>
        <v/>
      </c>
    </row>
    <row r="38">
      <c r="A38" s="8" t="str">
        <f t="shared" si="1"/>
        <v/>
      </c>
    </row>
    <row r="39">
      <c r="A39" s="8" t="str">
        <f t="shared" si="1"/>
        <v/>
      </c>
    </row>
    <row r="40">
      <c r="A40" s="8" t="str">
        <f t="shared" si="1"/>
        <v/>
      </c>
    </row>
    <row r="41">
      <c r="A41" s="8" t="str">
        <f t="shared" si="1"/>
        <v/>
      </c>
    </row>
    <row r="42">
      <c r="A42" s="8" t="str">
        <f t="shared" si="1"/>
        <v/>
      </c>
    </row>
    <row r="43">
      <c r="A43" s="8" t="str">
        <f t="shared" si="1"/>
        <v/>
      </c>
    </row>
    <row r="44">
      <c r="A44" s="8" t="str">
        <f t="shared" si="1"/>
        <v/>
      </c>
    </row>
    <row r="45">
      <c r="A45" s="8" t="str">
        <f t="shared" si="1"/>
        <v/>
      </c>
    </row>
    <row r="46">
      <c r="A46" s="8" t="str">
        <f t="shared" si="1"/>
        <v/>
      </c>
    </row>
    <row r="47">
      <c r="A47" s="8" t="str">
        <f t="shared" si="1"/>
        <v/>
      </c>
    </row>
    <row r="48">
      <c r="A48" s="8" t="str">
        <f t="shared" si="1"/>
        <v/>
      </c>
    </row>
    <row r="49">
      <c r="A49" s="8" t="str">
        <f t="shared" si="1"/>
        <v/>
      </c>
    </row>
    <row r="50">
      <c r="A50" s="8" t="str">
        <f t="shared" si="1"/>
        <v/>
      </c>
    </row>
    <row r="51">
      <c r="A51" s="8" t="str">
        <f t="shared" si="1"/>
        <v/>
      </c>
    </row>
    <row r="52">
      <c r="A52" s="8" t="str">
        <f t="shared" si="1"/>
        <v/>
      </c>
    </row>
    <row r="53">
      <c r="A53" s="8" t="str">
        <f t="shared" si="1"/>
        <v/>
      </c>
    </row>
    <row r="54">
      <c r="A54" s="8" t="str">
        <f t="shared" si="1"/>
        <v/>
      </c>
    </row>
    <row r="55">
      <c r="A55" s="8" t="str">
        <f t="shared" si="1"/>
        <v/>
      </c>
    </row>
    <row r="56">
      <c r="A56" s="8" t="str">
        <f t="shared" si="1"/>
        <v/>
      </c>
    </row>
    <row r="57">
      <c r="A57" s="8" t="str">
        <f t="shared" si="1"/>
        <v/>
      </c>
    </row>
    <row r="58">
      <c r="A58" s="8" t="str">
        <f t="shared" si="1"/>
        <v/>
      </c>
    </row>
    <row r="59">
      <c r="A59" s="8" t="str">
        <f t="shared" si="1"/>
        <v/>
      </c>
    </row>
    <row r="60">
      <c r="A60" s="8" t="str">
        <f t="shared" si="1"/>
        <v/>
      </c>
    </row>
    <row r="61">
      <c r="A61" s="8" t="str">
        <f t="shared" si="1"/>
        <v/>
      </c>
    </row>
    <row r="62">
      <c r="A62" s="8" t="str">
        <f t="shared" si="1"/>
        <v/>
      </c>
    </row>
    <row r="63">
      <c r="A63" s="8" t="str">
        <f t="shared" si="1"/>
        <v/>
      </c>
    </row>
    <row r="64">
      <c r="A64" s="8" t="str">
        <f t="shared" si="1"/>
        <v/>
      </c>
    </row>
    <row r="65">
      <c r="A65" s="8" t="str">
        <f t="shared" si="1"/>
        <v/>
      </c>
    </row>
    <row r="66">
      <c r="A66" s="8" t="str">
        <f t="shared" si="1"/>
        <v/>
      </c>
    </row>
    <row r="67">
      <c r="A67" s="8" t="str">
        <f t="shared" si="1"/>
        <v/>
      </c>
    </row>
    <row r="68">
      <c r="A68" s="8" t="str">
        <f t="shared" si="1"/>
        <v/>
      </c>
    </row>
    <row r="69">
      <c r="A69" s="8" t="str">
        <f t="shared" si="1"/>
        <v/>
      </c>
    </row>
    <row r="70">
      <c r="A70" s="8" t="str">
        <f t="shared" si="1"/>
        <v/>
      </c>
    </row>
    <row r="71">
      <c r="A71" s="8" t="str">
        <f t="shared" si="1"/>
        <v/>
      </c>
    </row>
    <row r="72">
      <c r="A72" s="8" t="str">
        <f t="shared" si="1"/>
        <v/>
      </c>
    </row>
    <row r="73">
      <c r="A73" s="8" t="str">
        <f t="shared" si="1"/>
        <v/>
      </c>
    </row>
    <row r="74">
      <c r="A74" s="8" t="str">
        <f t="shared" si="1"/>
        <v/>
      </c>
    </row>
    <row r="75">
      <c r="A75" s="8" t="str">
        <f t="shared" si="1"/>
        <v/>
      </c>
    </row>
    <row r="76">
      <c r="A76" s="8" t="str">
        <f t="shared" si="1"/>
        <v/>
      </c>
    </row>
    <row r="77">
      <c r="A77" s="8" t="str">
        <f t="shared" si="1"/>
        <v/>
      </c>
    </row>
    <row r="78">
      <c r="A78" s="8" t="str">
        <f t="shared" si="1"/>
        <v/>
      </c>
    </row>
    <row r="79">
      <c r="A79" s="8" t="str">
        <f t="shared" si="1"/>
        <v/>
      </c>
    </row>
    <row r="80">
      <c r="A80" s="8" t="str">
        <f t="shared" si="1"/>
        <v/>
      </c>
    </row>
    <row r="81">
      <c r="A81" s="8" t="str">
        <f t="shared" si="1"/>
        <v/>
      </c>
    </row>
    <row r="82">
      <c r="A82" s="8" t="str">
        <f t="shared" si="1"/>
        <v/>
      </c>
    </row>
    <row r="83">
      <c r="A83" s="8" t="str">
        <f t="shared" si="1"/>
        <v/>
      </c>
    </row>
    <row r="84">
      <c r="A84" s="8" t="str">
        <f t="shared" si="1"/>
        <v/>
      </c>
    </row>
    <row r="85">
      <c r="A85" s="8" t="str">
        <f t="shared" si="1"/>
        <v/>
      </c>
    </row>
    <row r="86">
      <c r="A86" s="8" t="str">
        <f t="shared" si="1"/>
        <v/>
      </c>
    </row>
    <row r="87">
      <c r="A87" s="8" t="str">
        <f t="shared" si="1"/>
        <v/>
      </c>
    </row>
    <row r="88">
      <c r="A88" s="8" t="str">
        <f t="shared" si="1"/>
        <v/>
      </c>
    </row>
    <row r="89">
      <c r="A89" s="8" t="str">
        <f t="shared" si="1"/>
        <v/>
      </c>
    </row>
    <row r="90">
      <c r="A90" s="8" t="str">
        <f t="shared" si="1"/>
        <v/>
      </c>
    </row>
    <row r="91">
      <c r="A91" s="8" t="str">
        <f t="shared" si="1"/>
        <v/>
      </c>
    </row>
    <row r="92">
      <c r="A92" s="8" t="str">
        <f t="shared" si="1"/>
        <v/>
      </c>
    </row>
    <row r="93">
      <c r="A93" s="8" t="str">
        <f t="shared" si="1"/>
        <v/>
      </c>
    </row>
    <row r="94">
      <c r="A94" s="8" t="str">
        <f t="shared" si="1"/>
        <v/>
      </c>
    </row>
    <row r="95">
      <c r="A95" s="8" t="str">
        <f t="shared" si="1"/>
        <v/>
      </c>
    </row>
    <row r="96">
      <c r="A96" s="8" t="str">
        <f t="shared" si="1"/>
        <v/>
      </c>
    </row>
    <row r="97">
      <c r="A97" s="8" t="str">
        <f t="shared" si="1"/>
        <v/>
      </c>
    </row>
    <row r="98">
      <c r="A98" s="8" t="str">
        <f t="shared" si="1"/>
        <v/>
      </c>
    </row>
    <row r="99">
      <c r="A99" s="8" t="str">
        <f t="shared" si="1"/>
        <v/>
      </c>
    </row>
    <row r="100">
      <c r="A100" s="8" t="str">
        <f t="shared" si="1"/>
        <v/>
      </c>
    </row>
    <row r="101">
      <c r="A101" s="8" t="str">
        <f t="shared" si="1"/>
        <v/>
      </c>
    </row>
    <row r="102">
      <c r="A102" s="8" t="str">
        <f t="shared" si="1"/>
        <v/>
      </c>
    </row>
    <row r="103">
      <c r="A103" s="8" t="str">
        <f t="shared" si="1"/>
        <v/>
      </c>
    </row>
    <row r="104">
      <c r="A104" s="8" t="str">
        <f t="shared" si="1"/>
        <v/>
      </c>
    </row>
    <row r="105">
      <c r="A105" s="8" t="str">
        <f t="shared" si="1"/>
        <v/>
      </c>
    </row>
    <row r="106">
      <c r="A106" s="8" t="str">
        <f t="shared" si="1"/>
        <v/>
      </c>
    </row>
    <row r="107">
      <c r="A107" s="8" t="str">
        <f t="shared" si="1"/>
        <v/>
      </c>
    </row>
    <row r="108">
      <c r="A108" s="8" t="str">
        <f t="shared" si="1"/>
        <v/>
      </c>
    </row>
    <row r="109">
      <c r="A109" s="8" t="str">
        <f t="shared" si="1"/>
        <v/>
      </c>
    </row>
    <row r="110">
      <c r="A110" s="8" t="str">
        <f t="shared" si="1"/>
        <v/>
      </c>
    </row>
    <row r="111">
      <c r="A111" s="8" t="str">
        <f t="shared" si="1"/>
        <v/>
      </c>
    </row>
    <row r="112">
      <c r="A112" s="8" t="str">
        <f t="shared" si="1"/>
        <v/>
      </c>
    </row>
    <row r="113">
      <c r="A113" s="8" t="str">
        <f t="shared" si="1"/>
        <v/>
      </c>
    </row>
    <row r="114">
      <c r="A114" s="8" t="str">
        <f t="shared" si="1"/>
        <v/>
      </c>
    </row>
    <row r="115">
      <c r="A115" s="8" t="str">
        <f t="shared" si="1"/>
        <v/>
      </c>
    </row>
    <row r="116">
      <c r="A116" s="8" t="str">
        <f t="shared" si="1"/>
        <v/>
      </c>
    </row>
    <row r="117">
      <c r="A117" s="8" t="str">
        <f t="shared" si="1"/>
        <v/>
      </c>
    </row>
    <row r="118">
      <c r="A118" s="8" t="str">
        <f t="shared" si="1"/>
        <v/>
      </c>
    </row>
    <row r="119">
      <c r="A119" s="8" t="str">
        <f t="shared" si="1"/>
        <v/>
      </c>
    </row>
    <row r="120">
      <c r="A120" s="8" t="str">
        <f t="shared" si="1"/>
        <v/>
      </c>
    </row>
    <row r="121">
      <c r="A121" s="8" t="str">
        <f t="shared" si="1"/>
        <v/>
      </c>
    </row>
    <row r="122">
      <c r="A122" s="8" t="str">
        <f t="shared" si="1"/>
        <v/>
      </c>
    </row>
    <row r="123">
      <c r="A123" s="8" t="str">
        <f t="shared" si="1"/>
        <v/>
      </c>
    </row>
    <row r="124">
      <c r="A124" s="8" t="str">
        <f t="shared" si="1"/>
        <v/>
      </c>
    </row>
    <row r="125">
      <c r="A125" s="8" t="str">
        <f t="shared" si="1"/>
        <v/>
      </c>
    </row>
    <row r="126">
      <c r="A126" s="8" t="str">
        <f t="shared" si="1"/>
        <v/>
      </c>
    </row>
    <row r="127">
      <c r="A127" s="8" t="str">
        <f t="shared" si="1"/>
        <v/>
      </c>
    </row>
    <row r="128">
      <c r="A128" s="8" t="str">
        <f t="shared" si="1"/>
        <v/>
      </c>
    </row>
    <row r="129">
      <c r="A129" s="8" t="str">
        <f t="shared" si="1"/>
        <v/>
      </c>
    </row>
    <row r="130">
      <c r="A130" s="8" t="str">
        <f t="shared" si="1"/>
        <v/>
      </c>
    </row>
    <row r="131">
      <c r="A131" s="8" t="str">
        <f t="shared" si="1"/>
        <v/>
      </c>
    </row>
    <row r="132">
      <c r="A132" s="8" t="str">
        <f t="shared" si="1"/>
        <v/>
      </c>
    </row>
    <row r="133">
      <c r="A133" s="8" t="str">
        <f t="shared" si="1"/>
        <v/>
      </c>
    </row>
    <row r="134">
      <c r="A134" s="8" t="str">
        <f t="shared" si="1"/>
        <v/>
      </c>
    </row>
    <row r="135">
      <c r="A135" s="8" t="str">
        <f t="shared" si="1"/>
        <v/>
      </c>
    </row>
    <row r="136">
      <c r="A136" s="8" t="str">
        <f t="shared" si="1"/>
        <v/>
      </c>
    </row>
    <row r="137">
      <c r="A137" s="8" t="str">
        <f t="shared" si="1"/>
        <v/>
      </c>
    </row>
    <row r="138">
      <c r="A138" s="8" t="str">
        <f t="shared" si="1"/>
        <v/>
      </c>
    </row>
    <row r="139">
      <c r="A139" s="8" t="str">
        <f t="shared" si="1"/>
        <v/>
      </c>
    </row>
    <row r="140">
      <c r="A140" s="8" t="str">
        <f t="shared" si="1"/>
        <v/>
      </c>
    </row>
    <row r="141">
      <c r="A141" s="8" t="str">
        <f t="shared" si="1"/>
        <v/>
      </c>
    </row>
    <row r="142">
      <c r="A142" s="8" t="str">
        <f t="shared" si="1"/>
        <v/>
      </c>
    </row>
    <row r="143">
      <c r="A143" s="8" t="str">
        <f t="shared" si="1"/>
        <v/>
      </c>
    </row>
    <row r="144">
      <c r="A144" s="8" t="str">
        <f t="shared" si="1"/>
        <v/>
      </c>
    </row>
    <row r="145">
      <c r="A145" s="8" t="str">
        <f t="shared" si="1"/>
        <v/>
      </c>
    </row>
    <row r="146">
      <c r="A146" s="8" t="str">
        <f t="shared" si="1"/>
        <v/>
      </c>
    </row>
    <row r="147">
      <c r="A147" s="8" t="str">
        <f t="shared" si="1"/>
        <v/>
      </c>
    </row>
    <row r="148">
      <c r="A148" s="8" t="str">
        <f t="shared" si="1"/>
        <v/>
      </c>
    </row>
    <row r="149">
      <c r="A149" s="8" t="str">
        <f t="shared" si="1"/>
        <v/>
      </c>
    </row>
    <row r="150">
      <c r="A150" s="8" t="str">
        <f t="shared" si="1"/>
        <v/>
      </c>
    </row>
    <row r="151">
      <c r="A151" s="8" t="str">
        <f t="shared" si="1"/>
        <v/>
      </c>
    </row>
    <row r="152">
      <c r="A152" s="8" t="str">
        <f t="shared" si="1"/>
        <v/>
      </c>
    </row>
    <row r="153">
      <c r="A153" s="8" t="str">
        <f t="shared" si="1"/>
        <v/>
      </c>
    </row>
    <row r="154">
      <c r="A154" s="8" t="str">
        <f t="shared" si="1"/>
        <v/>
      </c>
    </row>
    <row r="155">
      <c r="A155" s="8" t="str">
        <f t="shared" si="1"/>
        <v/>
      </c>
    </row>
    <row r="156">
      <c r="A156" s="8" t="str">
        <f t="shared" si="1"/>
        <v/>
      </c>
    </row>
    <row r="157">
      <c r="A157" s="8" t="str">
        <f t="shared" si="1"/>
        <v/>
      </c>
    </row>
    <row r="158">
      <c r="A158" s="8" t="str">
        <f t="shared" si="1"/>
        <v/>
      </c>
    </row>
    <row r="159">
      <c r="A159" s="8" t="str">
        <f t="shared" si="1"/>
        <v/>
      </c>
    </row>
    <row r="160">
      <c r="A160" s="8" t="str">
        <f t="shared" si="1"/>
        <v/>
      </c>
    </row>
    <row r="161">
      <c r="A161" s="8" t="str">
        <f t="shared" si="1"/>
        <v/>
      </c>
    </row>
    <row r="162">
      <c r="A162" s="8" t="str">
        <f t="shared" si="1"/>
        <v/>
      </c>
    </row>
    <row r="163">
      <c r="A163" s="8" t="str">
        <f t="shared" si="1"/>
        <v/>
      </c>
    </row>
    <row r="164">
      <c r="A164" s="8" t="str">
        <f t="shared" si="1"/>
        <v/>
      </c>
    </row>
    <row r="165">
      <c r="A165" s="8" t="str">
        <f t="shared" si="1"/>
        <v/>
      </c>
    </row>
    <row r="166">
      <c r="A166" s="8" t="str">
        <f t="shared" si="1"/>
        <v/>
      </c>
    </row>
    <row r="167">
      <c r="A167" s="8" t="str">
        <f t="shared" si="1"/>
        <v/>
      </c>
    </row>
    <row r="168">
      <c r="A168" s="8" t="str">
        <f t="shared" si="1"/>
        <v/>
      </c>
    </row>
    <row r="169">
      <c r="A169" s="8" t="str">
        <f t="shared" si="1"/>
        <v/>
      </c>
    </row>
    <row r="170">
      <c r="A170" s="8" t="str">
        <f t="shared" si="1"/>
        <v/>
      </c>
    </row>
    <row r="171">
      <c r="A171" s="8" t="str">
        <f t="shared" si="1"/>
        <v/>
      </c>
    </row>
    <row r="172">
      <c r="A172" s="8" t="str">
        <f t="shared" si="1"/>
        <v/>
      </c>
    </row>
    <row r="173">
      <c r="A173" s="8" t="str">
        <f t="shared" si="1"/>
        <v/>
      </c>
    </row>
    <row r="174">
      <c r="A174" s="8" t="str">
        <f t="shared" si="1"/>
        <v/>
      </c>
    </row>
    <row r="175">
      <c r="A175" s="8" t="str">
        <f t="shared" si="1"/>
        <v/>
      </c>
    </row>
    <row r="176">
      <c r="A176" s="8" t="str">
        <f t="shared" si="1"/>
        <v/>
      </c>
    </row>
    <row r="177">
      <c r="A177" s="8" t="str">
        <f t="shared" si="1"/>
        <v/>
      </c>
    </row>
    <row r="178">
      <c r="A178" s="8" t="str">
        <f t="shared" si="1"/>
        <v/>
      </c>
    </row>
    <row r="179">
      <c r="A179" s="8" t="str">
        <f t="shared" si="1"/>
        <v/>
      </c>
    </row>
    <row r="180">
      <c r="A180" s="8" t="str">
        <f t="shared" si="1"/>
        <v/>
      </c>
    </row>
    <row r="181">
      <c r="A181" s="8" t="str">
        <f t="shared" si="1"/>
        <v/>
      </c>
    </row>
    <row r="182">
      <c r="A182" s="8" t="str">
        <f t="shared" si="1"/>
        <v/>
      </c>
    </row>
    <row r="183">
      <c r="A183" s="8" t="str">
        <f t="shared" si="1"/>
        <v/>
      </c>
    </row>
    <row r="184">
      <c r="A184" s="8" t="str">
        <f t="shared" si="1"/>
        <v/>
      </c>
    </row>
    <row r="185">
      <c r="A185" s="8" t="str">
        <f t="shared" si="1"/>
        <v/>
      </c>
    </row>
    <row r="186">
      <c r="A186" s="8" t="str">
        <f t="shared" si="1"/>
        <v/>
      </c>
    </row>
    <row r="187">
      <c r="A187" s="8" t="str">
        <f t="shared" si="1"/>
        <v/>
      </c>
    </row>
    <row r="188">
      <c r="A188" s="8" t="str">
        <f t="shared" si="1"/>
        <v/>
      </c>
    </row>
    <row r="189">
      <c r="A189" s="8" t="str">
        <f t="shared" si="1"/>
        <v/>
      </c>
    </row>
    <row r="190">
      <c r="A190" s="8" t="str">
        <f t="shared" si="1"/>
        <v/>
      </c>
    </row>
    <row r="191">
      <c r="A191" s="8" t="str">
        <f t="shared" si="1"/>
        <v/>
      </c>
    </row>
    <row r="192">
      <c r="A192" s="8" t="str">
        <f t="shared" si="1"/>
        <v/>
      </c>
    </row>
    <row r="193">
      <c r="A193" s="8" t="str">
        <f t="shared" si="1"/>
        <v/>
      </c>
    </row>
    <row r="194">
      <c r="A194" s="8" t="str">
        <f t="shared" si="1"/>
        <v/>
      </c>
    </row>
    <row r="195">
      <c r="A195" s="8" t="str">
        <f t="shared" si="1"/>
        <v/>
      </c>
    </row>
    <row r="196">
      <c r="A196" s="8" t="str">
        <f t="shared" si="1"/>
        <v/>
      </c>
    </row>
    <row r="197">
      <c r="A197" s="8" t="str">
        <f t="shared" si="1"/>
        <v/>
      </c>
    </row>
    <row r="198">
      <c r="A198" s="8" t="str">
        <f t="shared" si="1"/>
        <v/>
      </c>
    </row>
    <row r="199">
      <c r="A199" s="8" t="str">
        <f t="shared" si="1"/>
        <v/>
      </c>
    </row>
    <row r="200">
      <c r="A200" s="8" t="str">
        <f t="shared" si="1"/>
        <v/>
      </c>
    </row>
    <row r="201">
      <c r="A201" s="8" t="str">
        <f t="shared" si="1"/>
        <v/>
      </c>
    </row>
    <row r="202">
      <c r="A202" s="8" t="str">
        <f t="shared" si="1"/>
        <v/>
      </c>
    </row>
    <row r="203">
      <c r="A203" s="8" t="str">
        <f t="shared" si="1"/>
        <v/>
      </c>
    </row>
    <row r="204">
      <c r="A204" s="8" t="str">
        <f t="shared" si="1"/>
        <v/>
      </c>
    </row>
    <row r="205">
      <c r="A205" s="8" t="str">
        <f t="shared" si="1"/>
        <v/>
      </c>
    </row>
    <row r="206">
      <c r="A206" s="8" t="str">
        <f t="shared" si="1"/>
        <v/>
      </c>
    </row>
    <row r="207">
      <c r="A207" s="8" t="str">
        <f t="shared" si="1"/>
        <v/>
      </c>
    </row>
    <row r="208">
      <c r="A208" s="8" t="str">
        <f t="shared" si="1"/>
        <v/>
      </c>
    </row>
    <row r="209">
      <c r="A209" s="8" t="str">
        <f t="shared" si="1"/>
        <v/>
      </c>
    </row>
    <row r="210">
      <c r="A210" s="8" t="str">
        <f t="shared" si="1"/>
        <v/>
      </c>
    </row>
    <row r="211">
      <c r="A211" s="8" t="str">
        <f t="shared" si="1"/>
        <v/>
      </c>
    </row>
    <row r="212">
      <c r="A212" s="8" t="str">
        <f t="shared" si="1"/>
        <v/>
      </c>
    </row>
    <row r="213">
      <c r="A213" s="8" t="str">
        <f t="shared" si="1"/>
        <v/>
      </c>
    </row>
    <row r="214">
      <c r="A214" s="8" t="str">
        <f t="shared" si="1"/>
        <v/>
      </c>
    </row>
    <row r="215">
      <c r="A215" s="8" t="str">
        <f t="shared" si="1"/>
        <v/>
      </c>
    </row>
    <row r="216">
      <c r="A216" s="8" t="str">
        <f t="shared" si="1"/>
        <v/>
      </c>
    </row>
    <row r="217">
      <c r="A217" s="8" t="str">
        <f t="shared" si="1"/>
        <v/>
      </c>
    </row>
    <row r="218">
      <c r="A218" s="8" t="str">
        <f t="shared" si="1"/>
        <v/>
      </c>
    </row>
    <row r="219">
      <c r="A219" s="8" t="str">
        <f t="shared" si="1"/>
        <v/>
      </c>
    </row>
    <row r="220">
      <c r="A220" s="8" t="str">
        <f t="shared" si="1"/>
        <v/>
      </c>
    </row>
    <row r="221">
      <c r="A221" s="8" t="str">
        <f t="shared" si="1"/>
        <v/>
      </c>
    </row>
    <row r="222">
      <c r="A222" s="8" t="str">
        <f t="shared" si="1"/>
        <v/>
      </c>
    </row>
    <row r="223">
      <c r="A223" s="8" t="str">
        <f t="shared" si="1"/>
        <v/>
      </c>
    </row>
    <row r="224">
      <c r="A224" s="8" t="str">
        <f t="shared" si="1"/>
        <v/>
      </c>
    </row>
    <row r="225">
      <c r="A225" s="8" t="str">
        <f t="shared" si="1"/>
        <v/>
      </c>
    </row>
    <row r="226">
      <c r="A226" s="8" t="str">
        <f t="shared" si="1"/>
        <v/>
      </c>
    </row>
    <row r="227">
      <c r="A227" s="8" t="str">
        <f t="shared" si="1"/>
        <v/>
      </c>
    </row>
    <row r="228">
      <c r="A228" s="8" t="str">
        <f t="shared" si="1"/>
        <v/>
      </c>
    </row>
    <row r="229">
      <c r="A229" s="8" t="str">
        <f t="shared" si="1"/>
        <v/>
      </c>
    </row>
    <row r="230">
      <c r="A230" s="8" t="str">
        <f t="shared" si="1"/>
        <v/>
      </c>
    </row>
    <row r="231">
      <c r="A231" s="8" t="str">
        <f t="shared" si="1"/>
        <v/>
      </c>
    </row>
    <row r="232">
      <c r="A232" s="8" t="str">
        <f t="shared" si="1"/>
        <v/>
      </c>
    </row>
    <row r="233">
      <c r="A233" s="8" t="str">
        <f t="shared" si="1"/>
        <v/>
      </c>
    </row>
    <row r="234">
      <c r="A234" s="8" t="str">
        <f t="shared" si="1"/>
        <v/>
      </c>
    </row>
    <row r="235">
      <c r="A235" s="8" t="str">
        <f t="shared" si="1"/>
        <v/>
      </c>
    </row>
    <row r="236">
      <c r="A236" s="8" t="str">
        <f t="shared" si="1"/>
        <v/>
      </c>
    </row>
    <row r="237">
      <c r="A237" s="8" t="str">
        <f t="shared" si="1"/>
        <v/>
      </c>
    </row>
    <row r="238">
      <c r="A238" s="8" t="str">
        <f t="shared" si="1"/>
        <v/>
      </c>
    </row>
    <row r="239">
      <c r="A239" s="8" t="str">
        <f t="shared" si="1"/>
        <v/>
      </c>
    </row>
    <row r="240">
      <c r="A240" s="8" t="str">
        <f t="shared" si="1"/>
        <v/>
      </c>
    </row>
    <row r="241">
      <c r="A241" s="8" t="str">
        <f t="shared" si="1"/>
        <v/>
      </c>
    </row>
    <row r="242">
      <c r="A242" s="8" t="str">
        <f t="shared" si="1"/>
        <v/>
      </c>
    </row>
    <row r="243">
      <c r="A243" s="8" t="str">
        <f t="shared" si="1"/>
        <v/>
      </c>
    </row>
    <row r="244">
      <c r="A244" s="8" t="str">
        <f t="shared" si="1"/>
        <v/>
      </c>
    </row>
    <row r="245">
      <c r="A245" s="8" t="str">
        <f t="shared" si="1"/>
        <v/>
      </c>
    </row>
    <row r="246">
      <c r="A246" s="8" t="str">
        <f t="shared" si="1"/>
        <v/>
      </c>
    </row>
    <row r="247">
      <c r="A247" s="8" t="str">
        <f t="shared" si="1"/>
        <v/>
      </c>
    </row>
    <row r="248">
      <c r="A248" s="8" t="str">
        <f t="shared" si="1"/>
        <v/>
      </c>
    </row>
    <row r="249">
      <c r="A249" s="8" t="str">
        <f t="shared" si="1"/>
        <v/>
      </c>
    </row>
    <row r="250">
      <c r="A250" s="8" t="str">
        <f t="shared" si="1"/>
        <v/>
      </c>
    </row>
    <row r="251">
      <c r="A251" s="8" t="str">
        <f t="shared" si="1"/>
        <v/>
      </c>
    </row>
    <row r="252">
      <c r="A252" s="8" t="str">
        <f t="shared" si="1"/>
        <v/>
      </c>
    </row>
    <row r="253">
      <c r="A253" s="8" t="str">
        <f t="shared" si="1"/>
        <v/>
      </c>
    </row>
    <row r="254">
      <c r="A254" s="8" t="str">
        <f t="shared" si="1"/>
        <v/>
      </c>
    </row>
    <row r="255">
      <c r="A255" s="8" t="str">
        <f t="shared" si="1"/>
        <v/>
      </c>
    </row>
    <row r="256">
      <c r="A256" s="8" t="str">
        <f t="shared" si="1"/>
        <v/>
      </c>
    </row>
    <row r="257">
      <c r="A257" s="8" t="str">
        <f t="shared" si="1"/>
        <v/>
      </c>
    </row>
    <row r="258">
      <c r="A258" s="8" t="str">
        <f t="shared" si="1"/>
        <v/>
      </c>
    </row>
    <row r="259">
      <c r="A259" s="8" t="str">
        <f t="shared" si="1"/>
        <v/>
      </c>
    </row>
    <row r="260">
      <c r="A260" s="8" t="str">
        <f t="shared" si="1"/>
        <v/>
      </c>
    </row>
    <row r="261">
      <c r="A261" s="8" t="str">
        <f t="shared" si="1"/>
        <v/>
      </c>
    </row>
    <row r="262">
      <c r="A262" s="8" t="str">
        <f t="shared" si="1"/>
        <v/>
      </c>
    </row>
    <row r="263">
      <c r="A263" s="8" t="str">
        <f t="shared" si="1"/>
        <v/>
      </c>
    </row>
    <row r="264">
      <c r="A264" s="8" t="str">
        <f t="shared" si="1"/>
        <v/>
      </c>
    </row>
    <row r="265">
      <c r="A265" s="8" t="str">
        <f t="shared" si="1"/>
        <v/>
      </c>
    </row>
    <row r="266">
      <c r="A266" s="8" t="str">
        <f t="shared" si="1"/>
        <v/>
      </c>
    </row>
    <row r="267">
      <c r="A267" s="8" t="str">
        <f t="shared" si="1"/>
        <v/>
      </c>
    </row>
    <row r="268">
      <c r="A268" s="8" t="str">
        <f t="shared" si="1"/>
        <v/>
      </c>
    </row>
    <row r="269">
      <c r="A269" s="8" t="str">
        <f t="shared" si="1"/>
        <v/>
      </c>
    </row>
    <row r="270">
      <c r="A270" s="8" t="str">
        <f t="shared" si="1"/>
        <v/>
      </c>
    </row>
    <row r="271">
      <c r="A271" s="8" t="str">
        <f t="shared" si="1"/>
        <v/>
      </c>
    </row>
    <row r="272">
      <c r="A272" s="8" t="str">
        <f t="shared" si="1"/>
        <v/>
      </c>
    </row>
    <row r="273">
      <c r="A273" s="8" t="str">
        <f t="shared" si="1"/>
        <v/>
      </c>
    </row>
    <row r="274">
      <c r="A274" s="8" t="str">
        <f t="shared" si="1"/>
        <v/>
      </c>
    </row>
    <row r="275">
      <c r="A275" s="8" t="str">
        <f t="shared" si="1"/>
        <v/>
      </c>
    </row>
    <row r="276">
      <c r="A276" s="8" t="str">
        <f t="shared" si="1"/>
        <v/>
      </c>
    </row>
    <row r="277">
      <c r="A277" s="8" t="str">
        <f t="shared" si="1"/>
        <v/>
      </c>
    </row>
    <row r="278">
      <c r="A278" s="8" t="str">
        <f t="shared" si="1"/>
        <v/>
      </c>
    </row>
    <row r="279">
      <c r="A279" s="8" t="str">
        <f t="shared" si="1"/>
        <v/>
      </c>
    </row>
    <row r="280">
      <c r="A280" s="8" t="str">
        <f t="shared" si="1"/>
        <v/>
      </c>
    </row>
    <row r="281">
      <c r="A281" s="8" t="str">
        <f t="shared" si="1"/>
        <v/>
      </c>
    </row>
    <row r="282">
      <c r="A282" s="8" t="str">
        <f t="shared" si="1"/>
        <v/>
      </c>
    </row>
    <row r="283">
      <c r="A283" s="8" t="str">
        <f t="shared" si="1"/>
        <v/>
      </c>
    </row>
    <row r="284">
      <c r="A284" s="8" t="str">
        <f t="shared" si="1"/>
        <v/>
      </c>
    </row>
    <row r="285">
      <c r="A285" s="8" t="str">
        <f t="shared" si="1"/>
        <v/>
      </c>
    </row>
    <row r="286">
      <c r="A286" s="8" t="str">
        <f t="shared" si="1"/>
        <v/>
      </c>
    </row>
    <row r="287">
      <c r="A287" s="8" t="str">
        <f t="shared" si="1"/>
        <v/>
      </c>
    </row>
    <row r="288">
      <c r="A288" s="8" t="str">
        <f t="shared" si="1"/>
        <v/>
      </c>
    </row>
    <row r="289">
      <c r="A289" s="8" t="str">
        <f t="shared" si="1"/>
        <v/>
      </c>
    </row>
    <row r="290">
      <c r="A290" s="8" t="str">
        <f t="shared" si="1"/>
        <v/>
      </c>
    </row>
    <row r="291">
      <c r="A291" s="8" t="str">
        <f t="shared" si="1"/>
        <v/>
      </c>
    </row>
    <row r="292">
      <c r="A292" s="8" t="str">
        <f t="shared" si="1"/>
        <v/>
      </c>
    </row>
    <row r="293">
      <c r="A293" s="8" t="str">
        <f t="shared" si="1"/>
        <v/>
      </c>
    </row>
    <row r="294">
      <c r="A294" s="8" t="str">
        <f t="shared" si="1"/>
        <v/>
      </c>
    </row>
    <row r="295">
      <c r="A295" s="8" t="str">
        <f t="shared" si="1"/>
        <v/>
      </c>
    </row>
    <row r="296">
      <c r="A296" s="8" t="str">
        <f t="shared" si="1"/>
        <v/>
      </c>
    </row>
    <row r="297">
      <c r="A297" s="8" t="str">
        <f t="shared" si="1"/>
        <v/>
      </c>
    </row>
    <row r="298">
      <c r="A298" s="8" t="str">
        <f t="shared" si="1"/>
        <v/>
      </c>
    </row>
    <row r="299">
      <c r="A299" s="8" t="str">
        <f t="shared" si="1"/>
        <v/>
      </c>
    </row>
    <row r="300">
      <c r="A300" s="8" t="str">
        <f t="shared" si="1"/>
        <v/>
      </c>
    </row>
    <row r="301">
      <c r="A301" s="8" t="str">
        <f t="shared" si="1"/>
        <v/>
      </c>
    </row>
    <row r="302">
      <c r="A302" s="8" t="str">
        <f t="shared" si="1"/>
        <v/>
      </c>
    </row>
    <row r="303">
      <c r="A303" s="8" t="str">
        <f t="shared" si="1"/>
        <v/>
      </c>
    </row>
    <row r="304">
      <c r="A304" s="8" t="str">
        <f t="shared" si="1"/>
        <v/>
      </c>
    </row>
    <row r="305">
      <c r="A305" s="8" t="str">
        <f t="shared" si="1"/>
        <v/>
      </c>
    </row>
    <row r="306">
      <c r="A306" s="8" t="str">
        <f t="shared" si="1"/>
        <v/>
      </c>
    </row>
    <row r="307">
      <c r="A307" s="8" t="str">
        <f t="shared" si="1"/>
        <v/>
      </c>
    </row>
    <row r="308">
      <c r="A308" s="8" t="str">
        <f t="shared" si="1"/>
        <v/>
      </c>
    </row>
    <row r="309">
      <c r="A309" s="8" t="str">
        <f t="shared" si="1"/>
        <v/>
      </c>
    </row>
    <row r="310">
      <c r="A310" s="8" t="str">
        <f t="shared" si="1"/>
        <v/>
      </c>
    </row>
    <row r="311">
      <c r="A311" s="8" t="str">
        <f t="shared" si="1"/>
        <v/>
      </c>
    </row>
    <row r="312">
      <c r="A312" s="8" t="str">
        <f t="shared" si="1"/>
        <v/>
      </c>
    </row>
    <row r="313">
      <c r="A313" s="8" t="str">
        <f t="shared" si="1"/>
        <v/>
      </c>
    </row>
    <row r="314">
      <c r="A314" s="8" t="str">
        <f t="shared" si="1"/>
        <v/>
      </c>
    </row>
    <row r="315">
      <c r="A315" s="8" t="str">
        <f t="shared" si="1"/>
        <v/>
      </c>
    </row>
    <row r="316">
      <c r="A316" s="8" t="str">
        <f t="shared" si="1"/>
        <v/>
      </c>
    </row>
    <row r="317">
      <c r="A317" s="8" t="str">
        <f t="shared" si="1"/>
        <v/>
      </c>
    </row>
    <row r="318">
      <c r="A318" s="8" t="str">
        <f t="shared" si="1"/>
        <v/>
      </c>
    </row>
    <row r="319">
      <c r="A319" s="8" t="str">
        <f t="shared" si="1"/>
        <v/>
      </c>
    </row>
    <row r="320">
      <c r="A320" s="8" t="str">
        <f t="shared" si="1"/>
        <v/>
      </c>
    </row>
    <row r="321">
      <c r="A321" s="8" t="str">
        <f t="shared" si="1"/>
        <v/>
      </c>
    </row>
    <row r="322">
      <c r="A322" s="8" t="str">
        <f t="shared" si="1"/>
        <v/>
      </c>
    </row>
    <row r="323">
      <c r="A323" s="8" t="str">
        <f t="shared" si="1"/>
        <v/>
      </c>
    </row>
    <row r="324">
      <c r="A324" s="8" t="str">
        <f t="shared" si="1"/>
        <v/>
      </c>
    </row>
    <row r="325">
      <c r="A325" s="8" t="str">
        <f t="shared" si="1"/>
        <v/>
      </c>
    </row>
    <row r="326">
      <c r="A326" s="8" t="str">
        <f t="shared" si="1"/>
        <v/>
      </c>
    </row>
    <row r="327">
      <c r="A327" s="8" t="str">
        <f t="shared" si="1"/>
        <v/>
      </c>
    </row>
    <row r="328">
      <c r="A328" s="8" t="str">
        <f t="shared" si="1"/>
        <v/>
      </c>
    </row>
    <row r="329">
      <c r="A329" s="8" t="str">
        <f t="shared" si="1"/>
        <v/>
      </c>
    </row>
    <row r="330">
      <c r="A330" s="8" t="str">
        <f t="shared" si="1"/>
        <v/>
      </c>
    </row>
    <row r="331">
      <c r="A331" s="8" t="str">
        <f t="shared" si="1"/>
        <v/>
      </c>
    </row>
    <row r="332">
      <c r="A332" s="8" t="str">
        <f t="shared" si="1"/>
        <v/>
      </c>
    </row>
    <row r="333">
      <c r="A333" s="8" t="str">
        <f t="shared" si="1"/>
        <v/>
      </c>
    </row>
    <row r="334">
      <c r="A334" s="8" t="str">
        <f t="shared" si="1"/>
        <v/>
      </c>
    </row>
    <row r="335">
      <c r="A335" s="8" t="str">
        <f t="shared" si="1"/>
        <v/>
      </c>
    </row>
    <row r="336">
      <c r="A336" s="8" t="str">
        <f t="shared" si="1"/>
        <v/>
      </c>
    </row>
    <row r="337">
      <c r="A337" s="8" t="str">
        <f t="shared" si="1"/>
        <v/>
      </c>
    </row>
    <row r="338">
      <c r="A338" s="8" t="str">
        <f t="shared" si="1"/>
        <v/>
      </c>
    </row>
    <row r="339">
      <c r="A339" s="8" t="str">
        <f t="shared" si="1"/>
        <v/>
      </c>
    </row>
    <row r="340">
      <c r="A340" s="8" t="str">
        <f t="shared" si="1"/>
        <v/>
      </c>
    </row>
    <row r="341">
      <c r="A341" s="8" t="str">
        <f t="shared" si="1"/>
        <v/>
      </c>
    </row>
    <row r="342">
      <c r="A342" s="8" t="str">
        <f t="shared" si="1"/>
        <v/>
      </c>
    </row>
    <row r="343">
      <c r="A343" s="8" t="str">
        <f t="shared" si="1"/>
        <v/>
      </c>
    </row>
    <row r="344">
      <c r="A344" s="8" t="str">
        <f t="shared" si="1"/>
        <v/>
      </c>
    </row>
    <row r="345">
      <c r="A345" s="8" t="str">
        <f t="shared" si="1"/>
        <v/>
      </c>
    </row>
    <row r="346">
      <c r="A346" s="8" t="str">
        <f t="shared" si="1"/>
        <v/>
      </c>
    </row>
    <row r="347">
      <c r="A347" s="8" t="str">
        <f t="shared" si="1"/>
        <v/>
      </c>
    </row>
    <row r="348">
      <c r="A348" s="8" t="str">
        <f t="shared" si="1"/>
        <v/>
      </c>
    </row>
    <row r="349">
      <c r="A349" s="8" t="str">
        <f t="shared" si="1"/>
        <v/>
      </c>
    </row>
    <row r="350">
      <c r="A350" s="8" t="str">
        <f t="shared" si="1"/>
        <v/>
      </c>
    </row>
    <row r="351">
      <c r="A351" s="8" t="str">
        <f t="shared" si="1"/>
        <v/>
      </c>
    </row>
    <row r="352">
      <c r="A352" s="8" t="str">
        <f t="shared" si="1"/>
        <v/>
      </c>
    </row>
    <row r="353">
      <c r="A353" s="8" t="str">
        <f t="shared" si="1"/>
        <v/>
      </c>
    </row>
    <row r="354">
      <c r="A354" s="8" t="str">
        <f t="shared" si="1"/>
        <v/>
      </c>
    </row>
    <row r="355">
      <c r="A355" s="8" t="str">
        <f t="shared" si="1"/>
        <v/>
      </c>
    </row>
    <row r="356">
      <c r="A356" s="8" t="str">
        <f t="shared" si="1"/>
        <v/>
      </c>
    </row>
    <row r="357">
      <c r="A357" s="8" t="str">
        <f t="shared" si="1"/>
        <v/>
      </c>
    </row>
    <row r="358">
      <c r="A358" s="8" t="str">
        <f t="shared" si="1"/>
        <v/>
      </c>
    </row>
    <row r="359">
      <c r="A359" s="8" t="str">
        <f t="shared" si="1"/>
        <v/>
      </c>
    </row>
    <row r="360">
      <c r="A360" s="8" t="str">
        <f t="shared" si="1"/>
        <v/>
      </c>
    </row>
    <row r="361">
      <c r="A361" s="8" t="str">
        <f t="shared" si="1"/>
        <v/>
      </c>
    </row>
    <row r="362">
      <c r="A362" s="8" t="str">
        <f t="shared" si="1"/>
        <v/>
      </c>
    </row>
    <row r="363">
      <c r="A363" s="8" t="str">
        <f t="shared" si="1"/>
        <v/>
      </c>
    </row>
    <row r="364">
      <c r="A364" s="8" t="str">
        <f t="shared" si="1"/>
        <v/>
      </c>
    </row>
    <row r="365">
      <c r="A365" s="8" t="str">
        <f t="shared" si="1"/>
        <v/>
      </c>
    </row>
    <row r="366">
      <c r="A366" s="8" t="str">
        <f t="shared" si="1"/>
        <v/>
      </c>
    </row>
    <row r="367">
      <c r="A367" s="8" t="str">
        <f t="shared" si="1"/>
        <v/>
      </c>
    </row>
    <row r="368">
      <c r="A368" s="8" t="str">
        <f t="shared" si="1"/>
        <v/>
      </c>
    </row>
    <row r="369">
      <c r="A369" s="8" t="str">
        <f t="shared" si="1"/>
        <v/>
      </c>
    </row>
    <row r="370">
      <c r="A370" s="8" t="str">
        <f t="shared" si="1"/>
        <v/>
      </c>
    </row>
    <row r="371">
      <c r="A371" s="8" t="str">
        <f t="shared" si="1"/>
        <v/>
      </c>
    </row>
    <row r="372">
      <c r="A372" s="8" t="str">
        <f t="shared" si="1"/>
        <v/>
      </c>
    </row>
    <row r="373">
      <c r="A373" s="8" t="str">
        <f t="shared" si="1"/>
        <v/>
      </c>
    </row>
    <row r="374">
      <c r="A374" s="8" t="str">
        <f t="shared" si="1"/>
        <v/>
      </c>
    </row>
    <row r="375">
      <c r="A375" s="8" t="str">
        <f t="shared" si="1"/>
        <v/>
      </c>
    </row>
    <row r="376">
      <c r="A376" s="8" t="str">
        <f t="shared" si="1"/>
        <v/>
      </c>
    </row>
    <row r="377">
      <c r="A377" s="8" t="str">
        <f t="shared" si="1"/>
        <v/>
      </c>
    </row>
    <row r="378">
      <c r="A378" s="8" t="str">
        <f t="shared" si="1"/>
        <v/>
      </c>
    </row>
    <row r="379">
      <c r="A379" s="8" t="str">
        <f t="shared" si="1"/>
        <v/>
      </c>
    </row>
    <row r="380">
      <c r="A380" s="8" t="str">
        <f t="shared" si="1"/>
        <v/>
      </c>
    </row>
    <row r="381">
      <c r="A381" s="8" t="str">
        <f t="shared" si="1"/>
        <v/>
      </c>
    </row>
    <row r="382">
      <c r="A382" s="8" t="str">
        <f t="shared" si="1"/>
        <v/>
      </c>
    </row>
    <row r="383">
      <c r="A383" s="8" t="str">
        <f t="shared" si="1"/>
        <v/>
      </c>
    </row>
    <row r="384">
      <c r="A384" s="8" t="str">
        <f t="shared" si="1"/>
        <v/>
      </c>
    </row>
    <row r="385">
      <c r="A385" s="8" t="str">
        <f t="shared" si="1"/>
        <v/>
      </c>
    </row>
    <row r="386">
      <c r="A386" s="8" t="str">
        <f t="shared" si="1"/>
        <v/>
      </c>
    </row>
    <row r="387">
      <c r="A387" s="8" t="str">
        <f t="shared" si="1"/>
        <v/>
      </c>
    </row>
    <row r="388">
      <c r="A388" s="8" t="str">
        <f t="shared" si="1"/>
        <v/>
      </c>
    </row>
    <row r="389">
      <c r="A389" s="8" t="str">
        <f t="shared" si="1"/>
        <v/>
      </c>
    </row>
    <row r="390">
      <c r="A390" s="8" t="str">
        <f t="shared" si="1"/>
        <v/>
      </c>
    </row>
    <row r="391">
      <c r="A391" s="8" t="str">
        <f t="shared" si="1"/>
        <v/>
      </c>
    </row>
    <row r="392">
      <c r="A392" s="8" t="str">
        <f t="shared" si="1"/>
        <v/>
      </c>
    </row>
    <row r="393">
      <c r="A393" s="8" t="str">
        <f t="shared" si="1"/>
        <v/>
      </c>
    </row>
    <row r="394">
      <c r="A394" s="8" t="str">
        <f t="shared" si="1"/>
        <v/>
      </c>
    </row>
    <row r="395">
      <c r="A395" s="8" t="str">
        <f t="shared" si="1"/>
        <v/>
      </c>
    </row>
    <row r="396">
      <c r="A396" s="8" t="str">
        <f t="shared" si="1"/>
        <v/>
      </c>
    </row>
    <row r="397">
      <c r="A397" s="8" t="str">
        <f t="shared" si="1"/>
        <v/>
      </c>
    </row>
    <row r="398">
      <c r="A398" s="8" t="str">
        <f t="shared" si="1"/>
        <v/>
      </c>
    </row>
    <row r="399">
      <c r="A399" s="8" t="str">
        <f t="shared" si="1"/>
        <v/>
      </c>
    </row>
    <row r="400">
      <c r="A400" s="8" t="str">
        <f t="shared" si="1"/>
        <v/>
      </c>
    </row>
    <row r="401">
      <c r="A401" s="8" t="str">
        <f t="shared" si="1"/>
        <v/>
      </c>
    </row>
    <row r="402">
      <c r="A402" s="8" t="str">
        <f t="shared" si="1"/>
        <v/>
      </c>
    </row>
    <row r="403">
      <c r="A403" s="8" t="str">
        <f t="shared" si="1"/>
        <v/>
      </c>
    </row>
    <row r="404">
      <c r="A404" s="8" t="str">
        <f t="shared" si="1"/>
        <v/>
      </c>
    </row>
    <row r="405">
      <c r="A405" s="8" t="str">
        <f t="shared" si="1"/>
        <v/>
      </c>
    </row>
    <row r="406">
      <c r="A406" s="8" t="str">
        <f t="shared" si="1"/>
        <v/>
      </c>
    </row>
    <row r="407">
      <c r="A407" s="8" t="str">
        <f t="shared" si="1"/>
        <v/>
      </c>
    </row>
    <row r="408">
      <c r="A408" s="8" t="str">
        <f t="shared" si="1"/>
        <v/>
      </c>
    </row>
    <row r="409">
      <c r="A409" s="8" t="str">
        <f t="shared" si="1"/>
        <v/>
      </c>
    </row>
    <row r="410">
      <c r="A410" s="8" t="str">
        <f t="shared" si="1"/>
        <v/>
      </c>
    </row>
    <row r="411">
      <c r="A411" s="8" t="str">
        <f t="shared" si="1"/>
        <v/>
      </c>
    </row>
    <row r="412">
      <c r="A412" s="8" t="str">
        <f t="shared" si="1"/>
        <v/>
      </c>
    </row>
    <row r="413">
      <c r="A413" s="8" t="str">
        <f t="shared" si="1"/>
        <v/>
      </c>
    </row>
    <row r="414">
      <c r="A414" s="8" t="str">
        <f t="shared" si="1"/>
        <v/>
      </c>
    </row>
    <row r="415">
      <c r="A415" s="8" t="str">
        <f t="shared" si="1"/>
        <v/>
      </c>
    </row>
    <row r="416">
      <c r="A416" s="8" t="str">
        <f t="shared" si="1"/>
        <v/>
      </c>
    </row>
    <row r="417">
      <c r="A417" s="8" t="str">
        <f t="shared" si="1"/>
        <v/>
      </c>
    </row>
    <row r="418">
      <c r="A418" s="8" t="str">
        <f t="shared" si="1"/>
        <v/>
      </c>
    </row>
    <row r="419">
      <c r="A419" s="8" t="str">
        <f t="shared" si="1"/>
        <v/>
      </c>
    </row>
    <row r="420">
      <c r="A420" s="8" t="str">
        <f t="shared" si="1"/>
        <v/>
      </c>
    </row>
    <row r="421">
      <c r="A421" s="8" t="str">
        <f t="shared" si="1"/>
        <v/>
      </c>
    </row>
    <row r="422">
      <c r="A422" s="8" t="str">
        <f t="shared" si="1"/>
        <v/>
      </c>
    </row>
    <row r="423">
      <c r="A423" s="8" t="str">
        <f t="shared" si="1"/>
        <v/>
      </c>
    </row>
    <row r="424">
      <c r="A424" s="8" t="str">
        <f t="shared" si="1"/>
        <v/>
      </c>
    </row>
    <row r="425">
      <c r="A425" s="8" t="str">
        <f t="shared" si="1"/>
        <v/>
      </c>
    </row>
    <row r="426">
      <c r="A426" s="8" t="str">
        <f t="shared" si="1"/>
        <v/>
      </c>
    </row>
    <row r="427">
      <c r="A427" s="8" t="str">
        <f t="shared" si="1"/>
        <v/>
      </c>
    </row>
    <row r="428">
      <c r="A428" s="8" t="str">
        <f t="shared" si="1"/>
        <v/>
      </c>
    </row>
    <row r="429">
      <c r="A429" s="8" t="str">
        <f t="shared" si="1"/>
        <v/>
      </c>
    </row>
    <row r="430">
      <c r="A430" s="8" t="str">
        <f t="shared" si="1"/>
        <v/>
      </c>
    </row>
    <row r="431">
      <c r="A431" s="8" t="str">
        <f t="shared" si="1"/>
        <v/>
      </c>
    </row>
    <row r="432">
      <c r="A432" s="8" t="str">
        <f t="shared" si="1"/>
        <v/>
      </c>
    </row>
    <row r="433">
      <c r="A433" s="8" t="str">
        <f t="shared" si="1"/>
        <v/>
      </c>
    </row>
    <row r="434">
      <c r="A434" s="8" t="str">
        <f t="shared" si="1"/>
        <v/>
      </c>
    </row>
    <row r="435">
      <c r="A435" s="8" t="str">
        <f t="shared" si="1"/>
        <v/>
      </c>
    </row>
    <row r="436">
      <c r="A436" s="8" t="str">
        <f t="shared" si="1"/>
        <v/>
      </c>
    </row>
    <row r="437">
      <c r="A437" s="8" t="str">
        <f t="shared" si="1"/>
        <v/>
      </c>
    </row>
    <row r="438">
      <c r="A438" s="8" t="str">
        <f t="shared" si="1"/>
        <v/>
      </c>
    </row>
    <row r="439">
      <c r="A439" s="8" t="str">
        <f t="shared" si="1"/>
        <v/>
      </c>
    </row>
    <row r="440">
      <c r="A440" s="8" t="str">
        <f t="shared" si="1"/>
        <v/>
      </c>
    </row>
    <row r="441">
      <c r="A441" s="8" t="str">
        <f t="shared" si="1"/>
        <v/>
      </c>
    </row>
    <row r="442">
      <c r="A442" s="8" t="str">
        <f t="shared" si="1"/>
        <v/>
      </c>
    </row>
    <row r="443">
      <c r="A443" s="8" t="str">
        <f t="shared" si="1"/>
        <v/>
      </c>
    </row>
    <row r="444">
      <c r="A444" s="8" t="str">
        <f t="shared" si="1"/>
        <v/>
      </c>
    </row>
    <row r="445">
      <c r="A445" s="8" t="str">
        <f t="shared" si="1"/>
        <v/>
      </c>
    </row>
    <row r="446">
      <c r="A446" s="8" t="str">
        <f t="shared" si="1"/>
        <v/>
      </c>
    </row>
    <row r="447">
      <c r="A447" s="8" t="str">
        <f t="shared" si="1"/>
        <v/>
      </c>
    </row>
    <row r="448">
      <c r="A448" s="8" t="str">
        <f t="shared" si="1"/>
        <v/>
      </c>
    </row>
    <row r="449">
      <c r="A449" s="8" t="str">
        <f t="shared" si="1"/>
        <v/>
      </c>
    </row>
    <row r="450">
      <c r="A450" s="8" t="str">
        <f t="shared" si="1"/>
        <v/>
      </c>
    </row>
    <row r="451">
      <c r="A451" s="8" t="str">
        <f t="shared" si="1"/>
        <v/>
      </c>
    </row>
    <row r="452">
      <c r="A452" s="8" t="str">
        <f t="shared" si="1"/>
        <v/>
      </c>
    </row>
    <row r="453">
      <c r="A453" s="8" t="str">
        <f t="shared" si="1"/>
        <v/>
      </c>
    </row>
    <row r="454">
      <c r="A454" s="8" t="str">
        <f t="shared" si="1"/>
        <v/>
      </c>
    </row>
    <row r="455">
      <c r="A455" s="8" t="str">
        <f t="shared" si="1"/>
        <v/>
      </c>
    </row>
    <row r="456">
      <c r="A456" s="8" t="str">
        <f t="shared" si="1"/>
        <v/>
      </c>
    </row>
    <row r="457">
      <c r="A457" s="8" t="str">
        <f t="shared" si="1"/>
        <v/>
      </c>
    </row>
    <row r="458">
      <c r="A458" s="8" t="str">
        <f t="shared" si="1"/>
        <v/>
      </c>
    </row>
    <row r="459">
      <c r="A459" s="8" t="str">
        <f t="shared" si="1"/>
        <v/>
      </c>
    </row>
    <row r="460">
      <c r="A460" s="8" t="str">
        <f t="shared" si="1"/>
        <v/>
      </c>
    </row>
    <row r="461">
      <c r="A461" s="8" t="str">
        <f t="shared" si="1"/>
        <v/>
      </c>
    </row>
    <row r="462">
      <c r="A462" s="8" t="str">
        <f t="shared" si="1"/>
        <v/>
      </c>
    </row>
    <row r="463">
      <c r="A463" s="8" t="str">
        <f t="shared" si="1"/>
        <v/>
      </c>
    </row>
    <row r="464">
      <c r="A464" s="8" t="str">
        <f t="shared" si="1"/>
        <v/>
      </c>
    </row>
    <row r="465">
      <c r="A465" s="8" t="str">
        <f t="shared" si="1"/>
        <v/>
      </c>
    </row>
    <row r="466">
      <c r="A466" s="8" t="str">
        <f t="shared" si="1"/>
        <v/>
      </c>
    </row>
    <row r="467">
      <c r="A467" s="8" t="str">
        <f t="shared" si="1"/>
        <v/>
      </c>
    </row>
    <row r="468">
      <c r="A468" s="8" t="str">
        <f t="shared" si="1"/>
        <v/>
      </c>
    </row>
    <row r="469">
      <c r="A469" s="8" t="str">
        <f t="shared" si="1"/>
        <v/>
      </c>
    </row>
    <row r="470">
      <c r="A470" s="8" t="str">
        <f t="shared" si="1"/>
        <v/>
      </c>
    </row>
    <row r="471">
      <c r="A471" s="8" t="str">
        <f t="shared" si="1"/>
        <v/>
      </c>
    </row>
    <row r="472">
      <c r="A472" s="8" t="str">
        <f t="shared" si="1"/>
        <v/>
      </c>
    </row>
    <row r="473">
      <c r="A473" s="8" t="str">
        <f t="shared" si="1"/>
        <v/>
      </c>
    </row>
    <row r="474">
      <c r="A474" s="8" t="str">
        <f t="shared" si="1"/>
        <v/>
      </c>
    </row>
    <row r="475">
      <c r="A475" s="8" t="str">
        <f t="shared" si="1"/>
        <v/>
      </c>
    </row>
    <row r="476">
      <c r="A476" s="8" t="str">
        <f t="shared" si="1"/>
        <v/>
      </c>
    </row>
    <row r="477">
      <c r="A477" s="8" t="str">
        <f t="shared" si="1"/>
        <v/>
      </c>
    </row>
    <row r="478">
      <c r="A478" s="8" t="str">
        <f t="shared" si="1"/>
        <v/>
      </c>
    </row>
    <row r="479">
      <c r="A479" s="8" t="str">
        <f t="shared" si="1"/>
        <v/>
      </c>
    </row>
    <row r="480">
      <c r="A480" s="8" t="str">
        <f t="shared" si="1"/>
        <v/>
      </c>
    </row>
    <row r="481">
      <c r="A481" s="8" t="str">
        <f t="shared" si="1"/>
        <v/>
      </c>
    </row>
    <row r="482">
      <c r="A482" s="8" t="str">
        <f t="shared" si="1"/>
        <v/>
      </c>
    </row>
    <row r="483">
      <c r="A483" s="8" t="str">
        <f t="shared" si="1"/>
        <v/>
      </c>
    </row>
    <row r="484">
      <c r="A484" s="8" t="str">
        <f t="shared" si="1"/>
        <v/>
      </c>
    </row>
    <row r="485">
      <c r="A485" s="8" t="str">
        <f t="shared" si="1"/>
        <v/>
      </c>
    </row>
    <row r="486">
      <c r="A486" s="8" t="str">
        <f t="shared" si="1"/>
        <v/>
      </c>
    </row>
    <row r="487">
      <c r="A487" s="8" t="str">
        <f t="shared" si="1"/>
        <v/>
      </c>
    </row>
    <row r="488">
      <c r="A488" s="8" t="str">
        <f t="shared" si="1"/>
        <v/>
      </c>
    </row>
    <row r="489">
      <c r="A489" s="8" t="str">
        <f t="shared" si="1"/>
        <v/>
      </c>
    </row>
    <row r="490">
      <c r="A490" s="8" t="str">
        <f t="shared" si="1"/>
        <v/>
      </c>
    </row>
    <row r="491">
      <c r="A491" s="8" t="str">
        <f t="shared" si="1"/>
        <v/>
      </c>
    </row>
    <row r="492">
      <c r="A492" s="8" t="str">
        <f t="shared" si="1"/>
        <v/>
      </c>
    </row>
    <row r="493">
      <c r="A493" s="8" t="str">
        <f t="shared" si="1"/>
        <v/>
      </c>
    </row>
    <row r="494">
      <c r="A494" s="8" t="str">
        <f t="shared" si="1"/>
        <v/>
      </c>
    </row>
    <row r="495">
      <c r="A495" s="8" t="str">
        <f t="shared" si="1"/>
        <v/>
      </c>
    </row>
    <row r="496">
      <c r="A496" s="8" t="str">
        <f t="shared" si="1"/>
        <v/>
      </c>
    </row>
    <row r="497">
      <c r="A497" s="8" t="str">
        <f t="shared" si="1"/>
        <v/>
      </c>
    </row>
    <row r="498">
      <c r="A498" s="8" t="str">
        <f t="shared" si="1"/>
        <v/>
      </c>
    </row>
    <row r="499">
      <c r="A499" s="8" t="str">
        <f t="shared" si="1"/>
        <v/>
      </c>
    </row>
    <row r="500">
      <c r="A500" s="8" t="str">
        <f t="shared" si="1"/>
        <v/>
      </c>
    </row>
    <row r="501">
      <c r="A501" s="8" t="str">
        <f t="shared" si="1"/>
        <v/>
      </c>
    </row>
    <row r="502">
      <c r="A502" s="8" t="str">
        <f t="shared" si="1"/>
        <v/>
      </c>
    </row>
    <row r="503">
      <c r="A503" s="8" t="str">
        <f t="shared" si="1"/>
        <v/>
      </c>
    </row>
    <row r="504">
      <c r="A504" s="8" t="str">
        <f t="shared" si="1"/>
        <v/>
      </c>
    </row>
    <row r="505">
      <c r="A505" s="8" t="str">
        <f t="shared" si="1"/>
        <v/>
      </c>
    </row>
    <row r="506">
      <c r="A506" s="8" t="str">
        <f t="shared" si="1"/>
        <v/>
      </c>
    </row>
    <row r="507">
      <c r="A507" s="8" t="str">
        <f t="shared" si="1"/>
        <v/>
      </c>
    </row>
    <row r="508">
      <c r="A508" s="8" t="str">
        <f t="shared" si="1"/>
        <v/>
      </c>
    </row>
    <row r="509">
      <c r="A509" s="8" t="str">
        <f t="shared" si="1"/>
        <v/>
      </c>
    </row>
    <row r="510">
      <c r="A510" s="8" t="str">
        <f t="shared" si="1"/>
        <v/>
      </c>
    </row>
    <row r="511">
      <c r="A511" s="8" t="str">
        <f t="shared" si="1"/>
        <v/>
      </c>
    </row>
    <row r="512">
      <c r="A512" s="8" t="str">
        <f t="shared" si="1"/>
        <v/>
      </c>
    </row>
    <row r="513">
      <c r="A513" s="8" t="str">
        <f t="shared" si="1"/>
        <v/>
      </c>
    </row>
    <row r="514">
      <c r="A514" s="8" t="str">
        <f t="shared" si="1"/>
        <v/>
      </c>
    </row>
    <row r="515">
      <c r="A515" s="8" t="str">
        <f t="shared" si="1"/>
        <v/>
      </c>
    </row>
    <row r="516">
      <c r="A516" s="8" t="str">
        <f t="shared" si="1"/>
        <v/>
      </c>
    </row>
    <row r="517">
      <c r="A517" s="8" t="str">
        <f t="shared" si="1"/>
        <v/>
      </c>
    </row>
    <row r="518">
      <c r="A518" s="8" t="str">
        <f t="shared" si="1"/>
        <v/>
      </c>
    </row>
    <row r="519">
      <c r="A519" s="8" t="str">
        <f t="shared" si="1"/>
        <v/>
      </c>
    </row>
    <row r="520">
      <c r="A520" s="8" t="str">
        <f t="shared" si="1"/>
        <v/>
      </c>
    </row>
    <row r="521">
      <c r="A521" s="8" t="str">
        <f t="shared" si="1"/>
        <v/>
      </c>
    </row>
    <row r="522">
      <c r="A522" s="8" t="str">
        <f t="shared" si="1"/>
        <v/>
      </c>
    </row>
    <row r="523">
      <c r="A523" s="8" t="str">
        <f t="shared" si="1"/>
        <v/>
      </c>
    </row>
    <row r="524">
      <c r="A524" s="8" t="str">
        <f t="shared" si="1"/>
        <v/>
      </c>
    </row>
    <row r="525">
      <c r="A525" s="8" t="str">
        <f t="shared" si="1"/>
        <v/>
      </c>
    </row>
    <row r="526">
      <c r="A526" s="8" t="str">
        <f t="shared" si="1"/>
        <v/>
      </c>
    </row>
    <row r="527">
      <c r="A527" s="8" t="str">
        <f t="shared" si="1"/>
        <v/>
      </c>
    </row>
    <row r="528">
      <c r="A528" s="8" t="str">
        <f t="shared" si="1"/>
        <v/>
      </c>
    </row>
    <row r="529">
      <c r="A529" s="8" t="str">
        <f t="shared" si="1"/>
        <v/>
      </c>
    </row>
    <row r="530">
      <c r="A530" s="8" t="str">
        <f t="shared" si="1"/>
        <v/>
      </c>
    </row>
    <row r="531">
      <c r="A531" s="8" t="str">
        <f t="shared" si="1"/>
        <v/>
      </c>
    </row>
    <row r="532">
      <c r="A532" s="8" t="str">
        <f t="shared" si="1"/>
        <v/>
      </c>
    </row>
    <row r="533">
      <c r="A533" s="8" t="str">
        <f t="shared" si="1"/>
        <v/>
      </c>
    </row>
    <row r="534">
      <c r="A534" s="8" t="str">
        <f t="shared" si="1"/>
        <v/>
      </c>
    </row>
    <row r="535">
      <c r="A535" s="8" t="str">
        <f t="shared" si="1"/>
        <v/>
      </c>
    </row>
    <row r="536">
      <c r="A536" s="8" t="str">
        <f t="shared" si="1"/>
        <v/>
      </c>
    </row>
    <row r="537">
      <c r="A537" s="8" t="str">
        <f t="shared" si="1"/>
        <v/>
      </c>
    </row>
    <row r="538">
      <c r="A538" s="8" t="str">
        <f t="shared" si="1"/>
        <v/>
      </c>
    </row>
    <row r="539">
      <c r="A539" s="8" t="str">
        <f t="shared" si="1"/>
        <v/>
      </c>
    </row>
    <row r="540">
      <c r="A540" s="8" t="str">
        <f t="shared" si="1"/>
        <v/>
      </c>
    </row>
    <row r="541">
      <c r="A541" s="8" t="str">
        <f t="shared" si="1"/>
        <v/>
      </c>
    </row>
    <row r="542">
      <c r="A542" s="8" t="str">
        <f t="shared" si="1"/>
        <v/>
      </c>
    </row>
    <row r="543">
      <c r="A543" s="8" t="str">
        <f t="shared" si="1"/>
        <v/>
      </c>
    </row>
    <row r="544">
      <c r="A544" s="8" t="str">
        <f t="shared" si="1"/>
        <v/>
      </c>
    </row>
    <row r="545">
      <c r="A545" s="8" t="str">
        <f t="shared" si="1"/>
        <v/>
      </c>
    </row>
    <row r="546">
      <c r="A546" s="8" t="str">
        <f t="shared" si="1"/>
        <v/>
      </c>
    </row>
    <row r="547">
      <c r="A547" s="8" t="str">
        <f t="shared" si="1"/>
        <v/>
      </c>
    </row>
    <row r="548">
      <c r="A548" s="8" t="str">
        <f t="shared" si="1"/>
        <v/>
      </c>
    </row>
    <row r="549">
      <c r="A549" s="8" t="str">
        <f t="shared" si="1"/>
        <v/>
      </c>
    </row>
    <row r="550">
      <c r="A550" s="8" t="str">
        <f t="shared" si="1"/>
        <v/>
      </c>
    </row>
    <row r="551">
      <c r="A551" s="8" t="str">
        <f t="shared" si="1"/>
        <v/>
      </c>
    </row>
    <row r="552">
      <c r="A552" s="8" t="str">
        <f t="shared" si="1"/>
        <v/>
      </c>
    </row>
    <row r="553">
      <c r="A553" s="8" t="str">
        <f t="shared" si="1"/>
        <v/>
      </c>
    </row>
    <row r="554">
      <c r="A554" s="8" t="str">
        <f t="shared" si="1"/>
        <v/>
      </c>
    </row>
    <row r="555">
      <c r="A555" s="8" t="str">
        <f t="shared" si="1"/>
        <v/>
      </c>
    </row>
    <row r="556">
      <c r="A556" s="8" t="str">
        <f t="shared" si="1"/>
        <v/>
      </c>
    </row>
    <row r="557">
      <c r="A557" s="8" t="str">
        <f t="shared" si="1"/>
        <v/>
      </c>
    </row>
    <row r="558">
      <c r="A558" s="8" t="str">
        <f t="shared" si="1"/>
        <v/>
      </c>
    </row>
    <row r="559">
      <c r="A559" s="8" t="str">
        <f t="shared" si="1"/>
        <v/>
      </c>
    </row>
    <row r="560">
      <c r="A560" s="8" t="str">
        <f t="shared" si="1"/>
        <v/>
      </c>
    </row>
    <row r="561">
      <c r="A561" s="8" t="str">
        <f t="shared" si="1"/>
        <v/>
      </c>
    </row>
    <row r="562">
      <c r="A562" s="8" t="str">
        <f t="shared" si="1"/>
        <v/>
      </c>
    </row>
    <row r="563">
      <c r="A563" s="8" t="str">
        <f t="shared" si="1"/>
        <v/>
      </c>
    </row>
    <row r="564">
      <c r="A564" s="8" t="str">
        <f t="shared" si="1"/>
        <v/>
      </c>
    </row>
    <row r="565">
      <c r="A565" s="8" t="str">
        <f t="shared" si="1"/>
        <v/>
      </c>
    </row>
    <row r="566">
      <c r="A566" s="8" t="str">
        <f t="shared" si="1"/>
        <v/>
      </c>
    </row>
    <row r="567">
      <c r="A567" s="8" t="str">
        <f t="shared" si="1"/>
        <v/>
      </c>
    </row>
    <row r="568">
      <c r="A568" s="8" t="str">
        <f t="shared" si="1"/>
        <v/>
      </c>
    </row>
    <row r="569">
      <c r="A569" s="8" t="str">
        <f t="shared" si="1"/>
        <v/>
      </c>
    </row>
    <row r="570">
      <c r="A570" s="8" t="str">
        <f t="shared" si="1"/>
        <v/>
      </c>
    </row>
    <row r="571">
      <c r="A571" s="8" t="str">
        <f t="shared" si="1"/>
        <v/>
      </c>
    </row>
    <row r="572">
      <c r="A572" s="8" t="str">
        <f t="shared" si="1"/>
        <v/>
      </c>
    </row>
    <row r="573">
      <c r="A573" s="8" t="str">
        <f t="shared" si="1"/>
        <v/>
      </c>
    </row>
    <row r="574">
      <c r="A574" s="8" t="str">
        <f t="shared" si="1"/>
        <v/>
      </c>
    </row>
    <row r="575">
      <c r="A575" s="8" t="str">
        <f t="shared" si="1"/>
        <v/>
      </c>
    </row>
    <row r="576">
      <c r="A576" s="8" t="str">
        <f t="shared" si="1"/>
        <v/>
      </c>
    </row>
    <row r="577">
      <c r="A577" s="8" t="str">
        <f t="shared" si="1"/>
        <v/>
      </c>
    </row>
    <row r="578">
      <c r="A578" s="8" t="str">
        <f t="shared" si="1"/>
        <v/>
      </c>
    </row>
    <row r="579">
      <c r="A579" s="8" t="str">
        <f t="shared" si="1"/>
        <v/>
      </c>
    </row>
    <row r="580">
      <c r="A580" s="8" t="str">
        <f t="shared" si="1"/>
        <v/>
      </c>
    </row>
    <row r="581">
      <c r="A581" s="8" t="str">
        <f t="shared" si="1"/>
        <v/>
      </c>
    </row>
    <row r="582">
      <c r="A582" s="8" t="str">
        <f t="shared" si="1"/>
        <v/>
      </c>
    </row>
    <row r="583">
      <c r="A583" s="8" t="str">
        <f t="shared" si="1"/>
        <v/>
      </c>
    </row>
    <row r="584">
      <c r="A584" s="8" t="str">
        <f t="shared" si="1"/>
        <v/>
      </c>
    </row>
    <row r="585">
      <c r="A585" s="8" t="str">
        <f t="shared" si="1"/>
        <v/>
      </c>
    </row>
    <row r="586">
      <c r="A586" s="8" t="str">
        <f t="shared" si="1"/>
        <v/>
      </c>
    </row>
    <row r="587">
      <c r="A587" s="8" t="str">
        <f t="shared" si="1"/>
        <v/>
      </c>
    </row>
    <row r="588">
      <c r="A588" s="8" t="str">
        <f t="shared" si="1"/>
        <v/>
      </c>
    </row>
    <row r="589">
      <c r="A589" s="8" t="str">
        <f t="shared" si="1"/>
        <v/>
      </c>
    </row>
    <row r="590">
      <c r="A590" s="8" t="str">
        <f t="shared" si="1"/>
        <v/>
      </c>
    </row>
    <row r="591">
      <c r="A591" s="8" t="str">
        <f t="shared" si="1"/>
        <v/>
      </c>
    </row>
    <row r="592">
      <c r="A592" s="8" t="str">
        <f t="shared" si="1"/>
        <v/>
      </c>
    </row>
    <row r="593">
      <c r="A593" s="8" t="str">
        <f t="shared" si="1"/>
        <v/>
      </c>
    </row>
    <row r="594">
      <c r="A594" s="8" t="str">
        <f t="shared" si="1"/>
        <v/>
      </c>
    </row>
    <row r="595">
      <c r="A595" s="8" t="str">
        <f t="shared" si="1"/>
        <v/>
      </c>
    </row>
    <row r="596">
      <c r="A596" s="8" t="str">
        <f t="shared" si="1"/>
        <v/>
      </c>
    </row>
    <row r="597">
      <c r="A597" s="8" t="str">
        <f t="shared" si="1"/>
        <v/>
      </c>
    </row>
    <row r="598">
      <c r="A598" s="8" t="str">
        <f t="shared" si="1"/>
        <v/>
      </c>
    </row>
    <row r="599">
      <c r="A599" s="8" t="str">
        <f t="shared" si="1"/>
        <v/>
      </c>
    </row>
    <row r="600">
      <c r="A600" s="8" t="str">
        <f t="shared" si="1"/>
        <v/>
      </c>
    </row>
    <row r="601">
      <c r="A601" s="8" t="str">
        <f t="shared" si="1"/>
        <v/>
      </c>
    </row>
    <row r="602">
      <c r="A602" s="8" t="str">
        <f t="shared" si="1"/>
        <v/>
      </c>
    </row>
    <row r="603">
      <c r="A603" s="8" t="str">
        <f t="shared" si="1"/>
        <v/>
      </c>
    </row>
    <row r="604">
      <c r="A604" s="8" t="str">
        <f t="shared" si="1"/>
        <v/>
      </c>
    </row>
    <row r="605">
      <c r="A605" s="8" t="str">
        <f t="shared" si="1"/>
        <v/>
      </c>
    </row>
    <row r="606">
      <c r="A606" s="8" t="str">
        <f t="shared" si="1"/>
        <v/>
      </c>
    </row>
    <row r="607">
      <c r="A607" s="8" t="str">
        <f t="shared" si="1"/>
        <v/>
      </c>
    </row>
    <row r="608">
      <c r="A608" s="8" t="str">
        <f t="shared" si="1"/>
        <v/>
      </c>
    </row>
    <row r="609">
      <c r="A609" s="8" t="str">
        <f t="shared" si="1"/>
        <v/>
      </c>
    </row>
    <row r="610">
      <c r="A610" s="8" t="str">
        <f t="shared" si="1"/>
        <v/>
      </c>
    </row>
    <row r="611">
      <c r="A611" s="8" t="str">
        <f t="shared" si="1"/>
        <v/>
      </c>
    </row>
    <row r="612">
      <c r="A612" s="8" t="str">
        <f t="shared" si="1"/>
        <v/>
      </c>
    </row>
    <row r="613">
      <c r="A613" s="8" t="str">
        <f t="shared" si="1"/>
        <v/>
      </c>
    </row>
    <row r="614">
      <c r="A614" s="8" t="str">
        <f t="shared" si="1"/>
        <v/>
      </c>
    </row>
    <row r="615">
      <c r="A615" s="8" t="str">
        <f t="shared" si="1"/>
        <v/>
      </c>
    </row>
    <row r="616">
      <c r="A616" s="8" t="str">
        <f t="shared" si="1"/>
        <v/>
      </c>
    </row>
    <row r="617">
      <c r="A617" s="8" t="str">
        <f t="shared" si="1"/>
        <v/>
      </c>
    </row>
    <row r="618">
      <c r="A618" s="8" t="str">
        <f t="shared" si="1"/>
        <v/>
      </c>
    </row>
    <row r="619">
      <c r="A619" s="8" t="str">
        <f t="shared" si="1"/>
        <v/>
      </c>
    </row>
    <row r="620">
      <c r="A620" s="8" t="str">
        <f t="shared" si="1"/>
        <v/>
      </c>
    </row>
    <row r="621">
      <c r="A621" s="8" t="str">
        <f t="shared" si="1"/>
        <v/>
      </c>
    </row>
    <row r="622">
      <c r="A622" s="8" t="str">
        <f t="shared" si="1"/>
        <v/>
      </c>
    </row>
    <row r="623">
      <c r="A623" s="8" t="str">
        <f t="shared" si="1"/>
        <v/>
      </c>
    </row>
    <row r="624">
      <c r="A624" s="8" t="str">
        <f t="shared" si="1"/>
        <v/>
      </c>
    </row>
    <row r="625">
      <c r="A625" s="8" t="str">
        <f t="shared" si="1"/>
        <v/>
      </c>
    </row>
    <row r="626">
      <c r="A626" s="8" t="str">
        <f t="shared" si="1"/>
        <v/>
      </c>
    </row>
    <row r="627">
      <c r="A627" s="8" t="str">
        <f t="shared" si="1"/>
        <v/>
      </c>
    </row>
    <row r="628">
      <c r="A628" s="8" t="str">
        <f t="shared" si="1"/>
        <v/>
      </c>
    </row>
    <row r="629">
      <c r="A629" s="8" t="str">
        <f t="shared" si="1"/>
        <v/>
      </c>
    </row>
    <row r="630">
      <c r="A630" s="8" t="str">
        <f t="shared" si="1"/>
        <v/>
      </c>
    </row>
    <row r="631">
      <c r="A631" s="8" t="str">
        <f t="shared" si="1"/>
        <v/>
      </c>
    </row>
    <row r="632">
      <c r="A632" s="8" t="str">
        <f t="shared" si="1"/>
        <v/>
      </c>
    </row>
    <row r="633">
      <c r="A633" s="8" t="str">
        <f t="shared" si="1"/>
        <v/>
      </c>
    </row>
    <row r="634">
      <c r="A634" s="8" t="str">
        <f t="shared" si="1"/>
        <v/>
      </c>
    </row>
    <row r="635">
      <c r="A635" s="8" t="str">
        <f t="shared" si="1"/>
        <v/>
      </c>
    </row>
    <row r="636">
      <c r="A636" s="8" t="str">
        <f t="shared" si="1"/>
        <v/>
      </c>
    </row>
    <row r="637">
      <c r="A637" s="8" t="str">
        <f t="shared" si="1"/>
        <v/>
      </c>
    </row>
    <row r="638">
      <c r="A638" s="8" t="str">
        <f t="shared" si="1"/>
        <v/>
      </c>
    </row>
    <row r="639">
      <c r="A639" s="8" t="str">
        <f t="shared" si="1"/>
        <v/>
      </c>
    </row>
    <row r="640">
      <c r="A640" s="8" t="str">
        <f t="shared" si="1"/>
        <v/>
      </c>
    </row>
    <row r="641">
      <c r="A641" s="8" t="str">
        <f t="shared" si="1"/>
        <v/>
      </c>
    </row>
    <row r="642">
      <c r="A642" s="8" t="str">
        <f t="shared" si="1"/>
        <v/>
      </c>
    </row>
    <row r="643">
      <c r="A643" s="8" t="str">
        <f t="shared" si="1"/>
        <v/>
      </c>
    </row>
    <row r="644">
      <c r="A644" s="8" t="str">
        <f t="shared" si="1"/>
        <v/>
      </c>
    </row>
    <row r="645">
      <c r="A645" s="8" t="str">
        <f t="shared" si="1"/>
        <v/>
      </c>
    </row>
    <row r="646">
      <c r="A646" s="8" t="str">
        <f t="shared" si="1"/>
        <v/>
      </c>
    </row>
    <row r="647">
      <c r="A647" s="8" t="str">
        <f t="shared" si="1"/>
        <v/>
      </c>
    </row>
    <row r="648">
      <c r="A648" s="8" t="str">
        <f t="shared" si="1"/>
        <v/>
      </c>
    </row>
    <row r="649">
      <c r="A649" s="8" t="str">
        <f t="shared" si="1"/>
        <v/>
      </c>
    </row>
    <row r="650">
      <c r="A650" s="8" t="str">
        <f t="shared" si="1"/>
        <v/>
      </c>
    </row>
    <row r="651">
      <c r="A651" s="8" t="str">
        <f t="shared" si="1"/>
        <v/>
      </c>
    </row>
    <row r="652">
      <c r="A652" s="8" t="str">
        <f t="shared" si="1"/>
        <v/>
      </c>
    </row>
    <row r="653">
      <c r="A653" s="8" t="str">
        <f t="shared" si="1"/>
        <v/>
      </c>
    </row>
    <row r="654">
      <c r="A654" s="8" t="str">
        <f t="shared" si="1"/>
        <v/>
      </c>
    </row>
    <row r="655">
      <c r="A655" s="8" t="str">
        <f t="shared" si="1"/>
        <v/>
      </c>
    </row>
    <row r="656">
      <c r="A656" s="8" t="str">
        <f t="shared" si="1"/>
        <v/>
      </c>
    </row>
    <row r="657">
      <c r="A657" s="8" t="str">
        <f t="shared" si="1"/>
        <v/>
      </c>
    </row>
    <row r="658">
      <c r="A658" s="8" t="str">
        <f t="shared" si="1"/>
        <v/>
      </c>
    </row>
    <row r="659">
      <c r="A659" s="8" t="str">
        <f t="shared" si="1"/>
        <v/>
      </c>
    </row>
    <row r="660">
      <c r="A660" s="8" t="str">
        <f t="shared" si="1"/>
        <v/>
      </c>
    </row>
    <row r="661">
      <c r="A661" s="8" t="str">
        <f t="shared" si="1"/>
        <v/>
      </c>
    </row>
    <row r="662">
      <c r="A662" s="8" t="str">
        <f t="shared" si="1"/>
        <v/>
      </c>
    </row>
    <row r="663">
      <c r="A663" s="8" t="str">
        <f t="shared" si="1"/>
        <v/>
      </c>
    </row>
    <row r="664">
      <c r="A664" s="8" t="str">
        <f t="shared" si="1"/>
        <v/>
      </c>
    </row>
    <row r="665">
      <c r="A665" s="8" t="str">
        <f t="shared" si="1"/>
        <v/>
      </c>
    </row>
    <row r="666">
      <c r="A666" s="8" t="str">
        <f t="shared" si="1"/>
        <v/>
      </c>
    </row>
    <row r="667">
      <c r="A667" s="8" t="str">
        <f t="shared" si="1"/>
        <v/>
      </c>
    </row>
    <row r="668">
      <c r="A668" s="8" t="str">
        <f t="shared" si="1"/>
        <v/>
      </c>
    </row>
    <row r="669">
      <c r="A669" s="8" t="str">
        <f t="shared" si="1"/>
        <v/>
      </c>
    </row>
    <row r="670">
      <c r="A670" s="8" t="str">
        <f t="shared" si="1"/>
        <v/>
      </c>
    </row>
    <row r="671">
      <c r="A671" s="8" t="str">
        <f t="shared" si="1"/>
        <v/>
      </c>
    </row>
    <row r="672">
      <c r="A672" s="8" t="str">
        <f t="shared" si="1"/>
        <v/>
      </c>
    </row>
    <row r="673">
      <c r="A673" s="8" t="str">
        <f t="shared" si="1"/>
        <v/>
      </c>
    </row>
    <row r="674">
      <c r="A674" s="8" t="str">
        <f t="shared" si="1"/>
        <v/>
      </c>
    </row>
    <row r="675">
      <c r="A675" s="8" t="str">
        <f t="shared" si="1"/>
        <v/>
      </c>
    </row>
    <row r="676">
      <c r="A676" s="8" t="str">
        <f t="shared" si="1"/>
        <v/>
      </c>
    </row>
    <row r="677">
      <c r="A677" s="8" t="str">
        <f t="shared" si="1"/>
        <v/>
      </c>
    </row>
    <row r="678">
      <c r="A678" s="8" t="str">
        <f t="shared" si="1"/>
        <v/>
      </c>
    </row>
    <row r="679">
      <c r="A679" s="8" t="str">
        <f t="shared" si="1"/>
        <v/>
      </c>
    </row>
    <row r="680">
      <c r="A680" s="8" t="str">
        <f t="shared" si="1"/>
        <v/>
      </c>
    </row>
    <row r="681">
      <c r="A681" s="8" t="str">
        <f t="shared" si="1"/>
        <v/>
      </c>
    </row>
    <row r="682">
      <c r="A682" s="8" t="str">
        <f t="shared" si="1"/>
        <v/>
      </c>
    </row>
    <row r="683">
      <c r="A683" s="8" t="str">
        <f t="shared" si="1"/>
        <v/>
      </c>
    </row>
    <row r="684">
      <c r="A684" s="8" t="str">
        <f t="shared" si="1"/>
        <v/>
      </c>
    </row>
    <row r="685">
      <c r="A685" s="8" t="str">
        <f t="shared" si="1"/>
        <v/>
      </c>
    </row>
    <row r="686">
      <c r="A686" s="8" t="str">
        <f t="shared" si="1"/>
        <v/>
      </c>
    </row>
    <row r="687">
      <c r="A687" s="8" t="str">
        <f t="shared" si="1"/>
        <v/>
      </c>
    </row>
    <row r="688">
      <c r="A688" s="8" t="str">
        <f t="shared" si="1"/>
        <v/>
      </c>
    </row>
    <row r="689">
      <c r="A689" s="8" t="str">
        <f t="shared" si="1"/>
        <v/>
      </c>
    </row>
    <row r="690">
      <c r="A690" s="8" t="str">
        <f t="shared" si="1"/>
        <v/>
      </c>
    </row>
    <row r="691">
      <c r="A691" s="8" t="str">
        <f t="shared" si="1"/>
        <v/>
      </c>
    </row>
    <row r="692">
      <c r="A692" s="8" t="str">
        <f t="shared" si="1"/>
        <v/>
      </c>
    </row>
    <row r="693">
      <c r="A693" s="8" t="str">
        <f t="shared" si="1"/>
        <v/>
      </c>
    </row>
    <row r="694">
      <c r="A694" s="8" t="str">
        <f t="shared" si="1"/>
        <v/>
      </c>
    </row>
    <row r="695">
      <c r="A695" s="8" t="str">
        <f t="shared" si="1"/>
        <v/>
      </c>
    </row>
    <row r="696">
      <c r="A696" s="8" t="str">
        <f t="shared" si="1"/>
        <v/>
      </c>
    </row>
    <row r="697">
      <c r="A697" s="8" t="str">
        <f t="shared" si="1"/>
        <v/>
      </c>
    </row>
    <row r="698">
      <c r="A698" s="8" t="str">
        <f t="shared" si="1"/>
        <v/>
      </c>
    </row>
    <row r="699">
      <c r="A699" s="8" t="str">
        <f t="shared" si="1"/>
        <v/>
      </c>
    </row>
    <row r="700">
      <c r="A700" s="8" t="str">
        <f t="shared" si="1"/>
        <v/>
      </c>
    </row>
    <row r="701">
      <c r="A701" s="8" t="str">
        <f t="shared" si="1"/>
        <v/>
      </c>
    </row>
    <row r="702">
      <c r="A702" s="8" t="str">
        <f t="shared" si="1"/>
        <v/>
      </c>
    </row>
    <row r="703">
      <c r="A703" s="8" t="str">
        <f t="shared" si="1"/>
        <v/>
      </c>
    </row>
    <row r="704">
      <c r="A704" s="8" t="str">
        <f t="shared" si="1"/>
        <v/>
      </c>
    </row>
    <row r="705">
      <c r="A705" s="8" t="str">
        <f t="shared" si="1"/>
        <v/>
      </c>
    </row>
    <row r="706">
      <c r="A706" s="8" t="str">
        <f t="shared" si="1"/>
        <v/>
      </c>
    </row>
    <row r="707">
      <c r="A707" s="8" t="str">
        <f t="shared" si="1"/>
        <v/>
      </c>
    </row>
    <row r="708">
      <c r="A708" s="8" t="str">
        <f t="shared" si="1"/>
        <v/>
      </c>
    </row>
    <row r="709">
      <c r="A709" s="8" t="str">
        <f t="shared" si="1"/>
        <v/>
      </c>
    </row>
    <row r="710">
      <c r="A710" s="8" t="str">
        <f t="shared" si="1"/>
        <v/>
      </c>
    </row>
    <row r="711">
      <c r="A711" s="8" t="str">
        <f t="shared" si="1"/>
        <v/>
      </c>
    </row>
    <row r="712">
      <c r="A712" s="8" t="str">
        <f t="shared" si="1"/>
        <v/>
      </c>
    </row>
    <row r="713">
      <c r="A713" s="8" t="str">
        <f t="shared" si="1"/>
        <v/>
      </c>
    </row>
    <row r="714">
      <c r="A714" s="8" t="str">
        <f t="shared" si="1"/>
        <v/>
      </c>
    </row>
    <row r="715">
      <c r="A715" s="8" t="str">
        <f t="shared" si="1"/>
        <v/>
      </c>
    </row>
    <row r="716">
      <c r="A716" s="8" t="str">
        <f t="shared" si="1"/>
        <v/>
      </c>
    </row>
    <row r="717">
      <c r="A717" s="8" t="str">
        <f t="shared" si="1"/>
        <v/>
      </c>
    </row>
    <row r="718">
      <c r="A718" s="8" t="str">
        <f t="shared" si="1"/>
        <v/>
      </c>
    </row>
    <row r="719">
      <c r="A719" s="8" t="str">
        <f t="shared" si="1"/>
        <v/>
      </c>
    </row>
    <row r="720">
      <c r="A720" s="8" t="str">
        <f t="shared" si="1"/>
        <v/>
      </c>
    </row>
    <row r="721">
      <c r="A721" s="8" t="str">
        <f t="shared" si="1"/>
        <v/>
      </c>
    </row>
    <row r="722">
      <c r="A722" s="8" t="str">
        <f t="shared" si="1"/>
        <v/>
      </c>
    </row>
    <row r="723">
      <c r="A723" s="8" t="str">
        <f t="shared" si="1"/>
        <v/>
      </c>
    </row>
    <row r="724">
      <c r="A724" s="8" t="str">
        <f t="shared" si="1"/>
        <v/>
      </c>
    </row>
    <row r="725">
      <c r="A725" s="8" t="str">
        <f t="shared" si="1"/>
        <v/>
      </c>
    </row>
    <row r="726">
      <c r="A726" s="8" t="str">
        <f t="shared" si="1"/>
        <v/>
      </c>
    </row>
    <row r="727">
      <c r="A727" s="8" t="str">
        <f t="shared" si="1"/>
        <v/>
      </c>
    </row>
    <row r="728">
      <c r="A728" s="8" t="str">
        <f t="shared" si="1"/>
        <v/>
      </c>
    </row>
    <row r="729">
      <c r="A729" s="8" t="str">
        <f t="shared" si="1"/>
        <v/>
      </c>
    </row>
    <row r="730">
      <c r="A730" s="8" t="str">
        <f t="shared" si="1"/>
        <v/>
      </c>
    </row>
    <row r="731">
      <c r="A731" s="8" t="str">
        <f t="shared" si="1"/>
        <v/>
      </c>
    </row>
    <row r="732">
      <c r="A732" s="8" t="str">
        <f t="shared" si="1"/>
        <v/>
      </c>
    </row>
    <row r="733">
      <c r="A733" s="8" t="str">
        <f t="shared" si="1"/>
        <v/>
      </c>
    </row>
    <row r="734">
      <c r="A734" s="8" t="str">
        <f t="shared" si="1"/>
        <v/>
      </c>
    </row>
    <row r="735">
      <c r="A735" s="8" t="str">
        <f t="shared" si="1"/>
        <v/>
      </c>
    </row>
    <row r="736">
      <c r="A736" s="8" t="str">
        <f t="shared" si="1"/>
        <v/>
      </c>
    </row>
    <row r="737">
      <c r="A737" s="8" t="str">
        <f t="shared" si="1"/>
        <v/>
      </c>
    </row>
    <row r="738">
      <c r="A738" s="8" t="str">
        <f t="shared" si="1"/>
        <v/>
      </c>
    </row>
    <row r="739">
      <c r="A739" s="8" t="str">
        <f t="shared" si="1"/>
        <v/>
      </c>
    </row>
    <row r="740">
      <c r="A740" s="8" t="str">
        <f t="shared" si="1"/>
        <v/>
      </c>
    </row>
    <row r="741">
      <c r="A741" s="8" t="str">
        <f t="shared" si="1"/>
        <v/>
      </c>
    </row>
    <row r="742">
      <c r="A742" s="8" t="str">
        <f t="shared" si="1"/>
        <v/>
      </c>
    </row>
    <row r="743">
      <c r="A743" s="8" t="str">
        <f t="shared" si="1"/>
        <v/>
      </c>
    </row>
    <row r="744">
      <c r="A744" s="8" t="str">
        <f t="shared" si="1"/>
        <v/>
      </c>
    </row>
    <row r="745">
      <c r="A745" s="8" t="str">
        <f t="shared" si="1"/>
        <v/>
      </c>
    </row>
    <row r="746">
      <c r="A746" s="8" t="str">
        <f t="shared" si="1"/>
        <v/>
      </c>
    </row>
    <row r="747">
      <c r="A747" s="8" t="str">
        <f t="shared" si="1"/>
        <v/>
      </c>
    </row>
    <row r="748">
      <c r="A748" s="8" t="str">
        <f t="shared" si="1"/>
        <v/>
      </c>
    </row>
    <row r="749">
      <c r="A749" s="8" t="str">
        <f t="shared" si="1"/>
        <v/>
      </c>
    </row>
    <row r="750">
      <c r="A750" s="8" t="str">
        <f t="shared" si="1"/>
        <v/>
      </c>
    </row>
    <row r="751">
      <c r="A751" s="8" t="str">
        <f t="shared" si="1"/>
        <v/>
      </c>
    </row>
    <row r="752">
      <c r="A752" s="8" t="str">
        <f t="shared" si="1"/>
        <v/>
      </c>
    </row>
    <row r="753">
      <c r="A753" s="8" t="str">
        <f t="shared" si="1"/>
        <v/>
      </c>
    </row>
    <row r="754">
      <c r="A754" s="8" t="str">
        <f t="shared" si="1"/>
        <v/>
      </c>
    </row>
    <row r="755">
      <c r="A755" s="8" t="str">
        <f t="shared" si="1"/>
        <v/>
      </c>
    </row>
    <row r="756">
      <c r="A756" s="8" t="str">
        <f t="shared" si="1"/>
        <v/>
      </c>
    </row>
    <row r="757">
      <c r="A757" s="8" t="str">
        <f t="shared" si="1"/>
        <v/>
      </c>
    </row>
    <row r="758">
      <c r="A758" s="8" t="str">
        <f t="shared" si="1"/>
        <v/>
      </c>
    </row>
    <row r="759">
      <c r="A759" s="8" t="str">
        <f t="shared" si="1"/>
        <v/>
      </c>
    </row>
    <row r="760">
      <c r="A760" s="8" t="str">
        <f t="shared" si="1"/>
        <v/>
      </c>
    </row>
    <row r="761">
      <c r="A761" s="8" t="str">
        <f t="shared" si="1"/>
        <v/>
      </c>
    </row>
    <row r="762">
      <c r="A762" s="8" t="str">
        <f t="shared" si="1"/>
        <v/>
      </c>
    </row>
    <row r="763">
      <c r="A763" s="8" t="str">
        <f t="shared" si="1"/>
        <v/>
      </c>
    </row>
    <row r="764">
      <c r="A764" s="8" t="str">
        <f t="shared" si="1"/>
        <v/>
      </c>
    </row>
    <row r="765">
      <c r="A765" s="8" t="str">
        <f t="shared" si="1"/>
        <v/>
      </c>
    </row>
    <row r="766">
      <c r="A766" s="8" t="str">
        <f t="shared" si="1"/>
        <v/>
      </c>
    </row>
    <row r="767">
      <c r="A767" s="8" t="str">
        <f t="shared" si="1"/>
        <v/>
      </c>
    </row>
    <row r="768">
      <c r="A768" s="8" t="str">
        <f t="shared" si="1"/>
        <v/>
      </c>
    </row>
    <row r="769">
      <c r="A769" s="8" t="str">
        <f t="shared" si="1"/>
        <v/>
      </c>
    </row>
    <row r="770">
      <c r="A770" s="8" t="str">
        <f t="shared" si="1"/>
        <v/>
      </c>
    </row>
    <row r="771">
      <c r="A771" s="8" t="str">
        <f t="shared" si="1"/>
        <v/>
      </c>
    </row>
    <row r="772">
      <c r="A772" s="8" t="str">
        <f t="shared" si="1"/>
        <v/>
      </c>
    </row>
    <row r="773">
      <c r="A773" s="8" t="str">
        <f t="shared" si="1"/>
        <v/>
      </c>
    </row>
    <row r="774">
      <c r="A774" s="8" t="str">
        <f t="shared" si="1"/>
        <v/>
      </c>
    </row>
    <row r="775">
      <c r="A775" s="8" t="str">
        <f t="shared" si="1"/>
        <v/>
      </c>
    </row>
    <row r="776">
      <c r="A776" s="8" t="str">
        <f t="shared" si="1"/>
        <v/>
      </c>
    </row>
    <row r="777">
      <c r="A777" s="8" t="str">
        <f t="shared" si="1"/>
        <v/>
      </c>
    </row>
    <row r="778">
      <c r="A778" s="8" t="str">
        <f t="shared" si="1"/>
        <v/>
      </c>
    </row>
    <row r="779">
      <c r="A779" s="8" t="str">
        <f t="shared" si="1"/>
        <v/>
      </c>
    </row>
    <row r="780">
      <c r="A780" s="8" t="str">
        <f t="shared" si="1"/>
        <v/>
      </c>
    </row>
    <row r="781">
      <c r="A781" s="8" t="str">
        <f t="shared" si="1"/>
        <v/>
      </c>
    </row>
    <row r="782">
      <c r="A782" s="8" t="str">
        <f t="shared" si="1"/>
        <v/>
      </c>
    </row>
    <row r="783">
      <c r="A783" s="8" t="str">
        <f t="shared" si="1"/>
        <v/>
      </c>
    </row>
    <row r="784">
      <c r="A784" s="8" t="str">
        <f t="shared" si="1"/>
        <v/>
      </c>
    </row>
    <row r="785">
      <c r="A785" s="8" t="str">
        <f t="shared" si="1"/>
        <v/>
      </c>
    </row>
    <row r="786">
      <c r="A786" s="8" t="str">
        <f t="shared" si="1"/>
        <v/>
      </c>
    </row>
    <row r="787">
      <c r="A787" s="8" t="str">
        <f t="shared" si="1"/>
        <v/>
      </c>
    </row>
    <row r="788">
      <c r="A788" s="8" t="str">
        <f t="shared" si="1"/>
        <v/>
      </c>
    </row>
    <row r="789">
      <c r="A789" s="8" t="str">
        <f t="shared" si="1"/>
        <v/>
      </c>
    </row>
    <row r="790">
      <c r="A790" s="8" t="str">
        <f t="shared" si="1"/>
        <v/>
      </c>
    </row>
    <row r="791">
      <c r="A791" s="8" t="str">
        <f t="shared" si="1"/>
        <v/>
      </c>
    </row>
    <row r="792">
      <c r="A792" s="8" t="str">
        <f t="shared" si="1"/>
        <v/>
      </c>
    </row>
    <row r="793">
      <c r="A793" s="8" t="str">
        <f t="shared" si="1"/>
        <v/>
      </c>
    </row>
    <row r="794">
      <c r="A794" s="8" t="str">
        <f t="shared" si="1"/>
        <v/>
      </c>
    </row>
    <row r="795">
      <c r="A795" s="8" t="str">
        <f t="shared" si="1"/>
        <v/>
      </c>
    </row>
    <row r="796">
      <c r="A796" s="8" t="str">
        <f t="shared" si="1"/>
        <v/>
      </c>
    </row>
    <row r="797">
      <c r="A797" s="8" t="str">
        <f t="shared" si="1"/>
        <v/>
      </c>
    </row>
    <row r="798">
      <c r="A798" s="8" t="str">
        <f t="shared" si="1"/>
        <v/>
      </c>
    </row>
    <row r="799">
      <c r="A799" s="8" t="str">
        <f t="shared" si="1"/>
        <v/>
      </c>
    </row>
    <row r="800">
      <c r="A800" s="8" t="str">
        <f t="shared" si="1"/>
        <v/>
      </c>
    </row>
    <row r="801">
      <c r="A801" s="8" t="str">
        <f t="shared" si="1"/>
        <v/>
      </c>
    </row>
    <row r="802">
      <c r="A802" s="8" t="str">
        <f t="shared" si="1"/>
        <v/>
      </c>
    </row>
    <row r="803">
      <c r="A803" s="8" t="str">
        <f t="shared" si="1"/>
        <v/>
      </c>
    </row>
    <row r="804">
      <c r="A804" s="8" t="str">
        <f t="shared" si="1"/>
        <v/>
      </c>
    </row>
    <row r="805">
      <c r="A805" s="8" t="str">
        <f t="shared" si="1"/>
        <v/>
      </c>
    </row>
    <row r="806">
      <c r="A806" s="8" t="str">
        <f t="shared" si="1"/>
        <v/>
      </c>
    </row>
    <row r="807">
      <c r="A807" s="8" t="str">
        <f t="shared" si="1"/>
        <v/>
      </c>
    </row>
    <row r="808">
      <c r="A808" s="8" t="str">
        <f t="shared" si="1"/>
        <v/>
      </c>
    </row>
    <row r="809">
      <c r="A809" s="8" t="str">
        <f t="shared" si="1"/>
        <v/>
      </c>
    </row>
    <row r="810">
      <c r="A810" s="8" t="str">
        <f t="shared" si="1"/>
        <v/>
      </c>
    </row>
    <row r="811">
      <c r="A811" s="8" t="str">
        <f t="shared" si="1"/>
        <v/>
      </c>
    </row>
    <row r="812">
      <c r="A812" s="8" t="str">
        <f t="shared" si="1"/>
        <v/>
      </c>
    </row>
    <row r="813">
      <c r="A813" s="8" t="str">
        <f t="shared" si="1"/>
        <v/>
      </c>
    </row>
    <row r="814">
      <c r="A814" s="8" t="str">
        <f t="shared" si="1"/>
        <v/>
      </c>
    </row>
    <row r="815">
      <c r="A815" s="8" t="str">
        <f t="shared" si="1"/>
        <v/>
      </c>
    </row>
    <row r="816">
      <c r="A816" s="8" t="str">
        <f t="shared" si="1"/>
        <v/>
      </c>
    </row>
    <row r="817">
      <c r="A817" s="8" t="str">
        <f t="shared" si="1"/>
        <v/>
      </c>
    </row>
    <row r="818">
      <c r="A818" s="8" t="str">
        <f t="shared" si="1"/>
        <v/>
      </c>
    </row>
    <row r="819">
      <c r="A819" s="8" t="str">
        <f t="shared" si="1"/>
        <v/>
      </c>
    </row>
    <row r="820">
      <c r="A820" s="8" t="str">
        <f t="shared" si="1"/>
        <v/>
      </c>
    </row>
    <row r="821">
      <c r="A821" s="8" t="str">
        <f t="shared" si="1"/>
        <v/>
      </c>
    </row>
    <row r="822">
      <c r="A822" s="8" t="str">
        <f t="shared" si="1"/>
        <v/>
      </c>
    </row>
    <row r="823">
      <c r="A823" s="8" t="str">
        <f t="shared" si="1"/>
        <v/>
      </c>
    </row>
    <row r="824">
      <c r="A824" s="8" t="str">
        <f t="shared" si="1"/>
        <v/>
      </c>
    </row>
    <row r="825">
      <c r="A825" s="8" t="str">
        <f t="shared" si="1"/>
        <v/>
      </c>
    </row>
    <row r="826">
      <c r="A826" s="8" t="str">
        <f t="shared" si="1"/>
        <v/>
      </c>
    </row>
    <row r="827">
      <c r="A827" s="8" t="str">
        <f t="shared" si="1"/>
        <v/>
      </c>
    </row>
    <row r="828">
      <c r="A828" s="8" t="str">
        <f t="shared" si="1"/>
        <v/>
      </c>
    </row>
    <row r="829">
      <c r="A829" s="8" t="str">
        <f t="shared" si="1"/>
        <v/>
      </c>
    </row>
    <row r="830">
      <c r="A830" s="8" t="str">
        <f t="shared" si="1"/>
        <v/>
      </c>
    </row>
    <row r="831">
      <c r="A831" s="8" t="str">
        <f t="shared" si="1"/>
        <v/>
      </c>
    </row>
    <row r="832">
      <c r="A832" s="8" t="str">
        <f t="shared" si="1"/>
        <v/>
      </c>
    </row>
    <row r="833">
      <c r="A833" s="8" t="str">
        <f t="shared" si="1"/>
        <v/>
      </c>
    </row>
    <row r="834">
      <c r="A834" s="8" t="str">
        <f t="shared" si="1"/>
        <v/>
      </c>
    </row>
    <row r="835">
      <c r="A835" s="8" t="str">
        <f t="shared" si="1"/>
        <v/>
      </c>
    </row>
    <row r="836">
      <c r="A836" s="8" t="str">
        <f t="shared" si="1"/>
        <v/>
      </c>
    </row>
    <row r="837">
      <c r="A837" s="8" t="str">
        <f t="shared" si="1"/>
        <v/>
      </c>
    </row>
    <row r="838">
      <c r="A838" s="8" t="str">
        <f t="shared" si="1"/>
        <v/>
      </c>
    </row>
    <row r="839">
      <c r="A839" s="8" t="str">
        <f t="shared" si="1"/>
        <v/>
      </c>
    </row>
    <row r="840">
      <c r="A840" s="8" t="str">
        <f t="shared" si="1"/>
        <v/>
      </c>
    </row>
    <row r="841">
      <c r="A841" s="8" t="str">
        <f t="shared" si="1"/>
        <v/>
      </c>
    </row>
    <row r="842">
      <c r="A842" s="8" t="str">
        <f t="shared" si="1"/>
        <v/>
      </c>
    </row>
    <row r="843">
      <c r="A843" s="8" t="str">
        <f t="shared" si="1"/>
        <v/>
      </c>
    </row>
    <row r="844">
      <c r="A844" s="8" t="str">
        <f t="shared" si="1"/>
        <v/>
      </c>
    </row>
    <row r="845">
      <c r="A845" s="8" t="str">
        <f t="shared" si="1"/>
        <v/>
      </c>
    </row>
    <row r="846">
      <c r="A846" s="8" t="str">
        <f t="shared" si="1"/>
        <v/>
      </c>
    </row>
    <row r="847">
      <c r="A847" s="8" t="str">
        <f t="shared" si="1"/>
        <v/>
      </c>
    </row>
    <row r="848">
      <c r="A848" s="8" t="str">
        <f t="shared" si="1"/>
        <v/>
      </c>
    </row>
    <row r="849">
      <c r="A849" s="8" t="str">
        <f t="shared" si="1"/>
        <v/>
      </c>
    </row>
    <row r="850">
      <c r="A850" s="8" t="str">
        <f t="shared" si="1"/>
        <v/>
      </c>
    </row>
    <row r="851">
      <c r="A851" s="8" t="str">
        <f t="shared" si="1"/>
        <v/>
      </c>
    </row>
    <row r="852">
      <c r="A852" s="8" t="str">
        <f t="shared" si="1"/>
        <v/>
      </c>
    </row>
    <row r="853">
      <c r="A853" s="8" t="str">
        <f t="shared" si="1"/>
        <v/>
      </c>
    </row>
    <row r="854">
      <c r="A854" s="8" t="str">
        <f t="shared" si="1"/>
        <v/>
      </c>
    </row>
    <row r="855">
      <c r="A855" s="8" t="str">
        <f t="shared" si="1"/>
        <v/>
      </c>
    </row>
    <row r="856">
      <c r="A856" s="8" t="str">
        <f t="shared" si="1"/>
        <v/>
      </c>
    </row>
    <row r="857">
      <c r="A857" s="8" t="str">
        <f t="shared" si="1"/>
        <v/>
      </c>
    </row>
    <row r="858">
      <c r="A858" s="8" t="str">
        <f t="shared" si="1"/>
        <v/>
      </c>
    </row>
    <row r="859">
      <c r="A859" s="8" t="str">
        <f t="shared" si="1"/>
        <v/>
      </c>
    </row>
    <row r="860">
      <c r="A860" s="8" t="str">
        <f t="shared" si="1"/>
        <v/>
      </c>
    </row>
    <row r="861">
      <c r="A861" s="8" t="str">
        <f t="shared" si="1"/>
        <v/>
      </c>
    </row>
    <row r="862">
      <c r="A862" s="8" t="str">
        <f t="shared" si="1"/>
        <v/>
      </c>
    </row>
    <row r="863">
      <c r="A863" s="8" t="str">
        <f t="shared" si="1"/>
        <v/>
      </c>
    </row>
    <row r="864">
      <c r="A864" s="8" t="str">
        <f t="shared" si="1"/>
        <v/>
      </c>
    </row>
    <row r="865">
      <c r="A865" s="8" t="str">
        <f t="shared" si="1"/>
        <v/>
      </c>
    </row>
    <row r="866">
      <c r="A866" s="8" t="str">
        <f t="shared" si="1"/>
        <v/>
      </c>
    </row>
    <row r="867">
      <c r="A867" s="8" t="str">
        <f t="shared" si="1"/>
        <v/>
      </c>
    </row>
    <row r="868">
      <c r="A868" s="8" t="str">
        <f t="shared" si="1"/>
        <v/>
      </c>
    </row>
    <row r="869">
      <c r="A869" s="8" t="str">
        <f t="shared" si="1"/>
        <v/>
      </c>
    </row>
    <row r="870">
      <c r="A870" s="8" t="str">
        <f t="shared" si="1"/>
        <v/>
      </c>
    </row>
    <row r="871">
      <c r="A871" s="8" t="str">
        <f t="shared" si="1"/>
        <v/>
      </c>
    </row>
    <row r="872">
      <c r="A872" s="8" t="str">
        <f t="shared" si="1"/>
        <v/>
      </c>
    </row>
    <row r="873">
      <c r="A873" s="8" t="str">
        <f t="shared" si="1"/>
        <v/>
      </c>
    </row>
    <row r="874">
      <c r="A874" s="8" t="str">
        <f t="shared" si="1"/>
        <v/>
      </c>
    </row>
    <row r="875">
      <c r="A875" s="8" t="str">
        <f t="shared" si="1"/>
        <v/>
      </c>
    </row>
    <row r="876">
      <c r="A876" s="8" t="str">
        <f t="shared" si="1"/>
        <v/>
      </c>
    </row>
    <row r="877">
      <c r="A877" s="8" t="str">
        <f t="shared" si="1"/>
        <v/>
      </c>
    </row>
    <row r="878">
      <c r="A878" s="8" t="str">
        <f t="shared" si="1"/>
        <v/>
      </c>
    </row>
    <row r="879">
      <c r="A879" s="8" t="str">
        <f t="shared" si="1"/>
        <v/>
      </c>
    </row>
    <row r="880">
      <c r="A880" s="8" t="str">
        <f t="shared" si="1"/>
        <v/>
      </c>
    </row>
    <row r="881">
      <c r="A881" s="8" t="str">
        <f t="shared" si="1"/>
        <v/>
      </c>
    </row>
    <row r="882">
      <c r="A882" s="8" t="str">
        <f t="shared" si="1"/>
        <v/>
      </c>
    </row>
    <row r="883">
      <c r="A883" s="8" t="str">
        <f t="shared" si="1"/>
        <v/>
      </c>
    </row>
    <row r="884">
      <c r="A884" s="8" t="str">
        <f t="shared" si="1"/>
        <v/>
      </c>
    </row>
    <row r="885">
      <c r="A885" s="8" t="str">
        <f t="shared" si="1"/>
        <v/>
      </c>
    </row>
    <row r="886">
      <c r="A886" s="8" t="str">
        <f t="shared" si="1"/>
        <v/>
      </c>
    </row>
    <row r="887">
      <c r="A887" s="8" t="str">
        <f t="shared" si="1"/>
        <v/>
      </c>
    </row>
    <row r="888">
      <c r="A888" s="8" t="str">
        <f t="shared" si="1"/>
        <v/>
      </c>
    </row>
    <row r="889">
      <c r="A889" s="8" t="str">
        <f t="shared" si="1"/>
        <v/>
      </c>
    </row>
    <row r="890">
      <c r="A890" s="8" t="str">
        <f t="shared" si="1"/>
        <v/>
      </c>
    </row>
    <row r="891">
      <c r="A891" s="8" t="str">
        <f t="shared" si="1"/>
        <v/>
      </c>
    </row>
    <row r="892">
      <c r="A892" s="8" t="str">
        <f t="shared" si="1"/>
        <v/>
      </c>
    </row>
    <row r="893">
      <c r="A893" s="8" t="str">
        <f t="shared" si="1"/>
        <v/>
      </c>
    </row>
    <row r="894">
      <c r="A894" s="8" t="str">
        <f t="shared" si="1"/>
        <v/>
      </c>
    </row>
    <row r="895">
      <c r="A895" s="8" t="str">
        <f t="shared" si="1"/>
        <v/>
      </c>
    </row>
    <row r="896">
      <c r="A896" s="8" t="str">
        <f t="shared" si="1"/>
        <v/>
      </c>
    </row>
    <row r="897">
      <c r="A897" s="8" t="str">
        <f t="shared" si="1"/>
        <v/>
      </c>
    </row>
    <row r="898">
      <c r="A898" s="8" t="str">
        <f t="shared" si="1"/>
        <v/>
      </c>
    </row>
    <row r="899">
      <c r="A899" s="8" t="str">
        <f t="shared" si="1"/>
        <v/>
      </c>
    </row>
    <row r="900">
      <c r="A900" s="8" t="str">
        <f t="shared" si="1"/>
        <v/>
      </c>
    </row>
    <row r="901">
      <c r="A901" s="8" t="str">
        <f t="shared" si="1"/>
        <v/>
      </c>
    </row>
    <row r="902">
      <c r="A902" s="8" t="str">
        <f t="shared" si="1"/>
        <v/>
      </c>
    </row>
    <row r="903">
      <c r="A903" s="8" t="str">
        <f t="shared" si="1"/>
        <v/>
      </c>
    </row>
    <row r="904">
      <c r="A904" s="8" t="str">
        <f t="shared" si="1"/>
        <v/>
      </c>
    </row>
    <row r="905">
      <c r="A905" s="8" t="str">
        <f t="shared" si="1"/>
        <v/>
      </c>
    </row>
    <row r="906">
      <c r="A906" s="8" t="str">
        <f t="shared" si="1"/>
        <v/>
      </c>
    </row>
    <row r="907">
      <c r="A907" s="8" t="str">
        <f t="shared" si="1"/>
        <v/>
      </c>
    </row>
    <row r="908">
      <c r="A908" s="8" t="str">
        <f t="shared" si="1"/>
        <v/>
      </c>
    </row>
    <row r="909">
      <c r="A909" s="8" t="str">
        <f t="shared" si="1"/>
        <v/>
      </c>
    </row>
    <row r="910">
      <c r="A910" s="8" t="str">
        <f t="shared" si="1"/>
        <v/>
      </c>
    </row>
    <row r="911">
      <c r="A911" s="8" t="str">
        <f t="shared" si="1"/>
        <v/>
      </c>
    </row>
    <row r="912">
      <c r="A912" s="8" t="str">
        <f t="shared" si="1"/>
        <v/>
      </c>
    </row>
    <row r="913">
      <c r="A913" s="8" t="str">
        <f t="shared" si="1"/>
        <v/>
      </c>
    </row>
    <row r="914">
      <c r="A914" s="8" t="str">
        <f t="shared" si="1"/>
        <v/>
      </c>
    </row>
    <row r="915">
      <c r="A915" s="8" t="str">
        <f t="shared" si="1"/>
        <v/>
      </c>
    </row>
    <row r="916">
      <c r="A916" s="8" t="str">
        <f t="shared" si="1"/>
        <v/>
      </c>
    </row>
    <row r="917">
      <c r="A917" s="8" t="str">
        <f t="shared" si="1"/>
        <v/>
      </c>
    </row>
    <row r="918">
      <c r="A918" s="8" t="str">
        <f t="shared" si="1"/>
        <v/>
      </c>
    </row>
    <row r="919">
      <c r="A919" s="8" t="str">
        <f t="shared" si="1"/>
        <v/>
      </c>
    </row>
    <row r="920">
      <c r="A920" s="8" t="str">
        <f t="shared" si="1"/>
        <v/>
      </c>
    </row>
    <row r="921">
      <c r="A921" s="8" t="str">
        <f t="shared" si="1"/>
        <v/>
      </c>
    </row>
    <row r="922">
      <c r="A922" s="8" t="str">
        <f t="shared" si="1"/>
        <v/>
      </c>
    </row>
    <row r="923">
      <c r="A923" s="8" t="str">
        <f t="shared" si="1"/>
        <v/>
      </c>
    </row>
    <row r="924">
      <c r="A924" s="8" t="str">
        <f t="shared" si="1"/>
        <v/>
      </c>
    </row>
    <row r="925">
      <c r="A925" s="8" t="str">
        <f t="shared" si="1"/>
        <v/>
      </c>
    </row>
    <row r="926">
      <c r="A926" s="8" t="str">
        <f t="shared" si="1"/>
        <v/>
      </c>
    </row>
    <row r="927">
      <c r="A927" s="8" t="str">
        <f t="shared" si="1"/>
        <v/>
      </c>
    </row>
    <row r="928">
      <c r="A928" s="8" t="str">
        <f t="shared" si="1"/>
        <v/>
      </c>
    </row>
    <row r="929">
      <c r="A929" s="8" t="str">
        <f t="shared" si="1"/>
        <v/>
      </c>
    </row>
    <row r="930">
      <c r="A930" s="8" t="str">
        <f t="shared" si="1"/>
        <v/>
      </c>
    </row>
    <row r="931">
      <c r="A931" s="8" t="str">
        <f t="shared" si="1"/>
        <v/>
      </c>
    </row>
    <row r="932">
      <c r="A932" s="8" t="str">
        <f t="shared" si="1"/>
        <v/>
      </c>
    </row>
    <row r="933">
      <c r="A933" s="8" t="str">
        <f t="shared" si="1"/>
        <v/>
      </c>
    </row>
    <row r="934">
      <c r="A934" s="8" t="str">
        <f t="shared" si="1"/>
        <v/>
      </c>
    </row>
    <row r="935">
      <c r="A935" s="8" t="str">
        <f t="shared" si="1"/>
        <v/>
      </c>
    </row>
    <row r="936">
      <c r="A936" s="8" t="str">
        <f t="shared" si="1"/>
        <v/>
      </c>
    </row>
    <row r="937">
      <c r="A937" s="8" t="str">
        <f t="shared" si="1"/>
        <v/>
      </c>
    </row>
    <row r="938">
      <c r="A938" s="8" t="str">
        <f t="shared" si="1"/>
        <v/>
      </c>
    </row>
    <row r="939">
      <c r="A939" s="8" t="str">
        <f t="shared" si="1"/>
        <v/>
      </c>
    </row>
    <row r="940">
      <c r="A940" s="8" t="str">
        <f t="shared" si="1"/>
        <v/>
      </c>
    </row>
    <row r="941">
      <c r="A941" s="8" t="str">
        <f t="shared" si="1"/>
        <v/>
      </c>
    </row>
    <row r="942">
      <c r="A942" s="8" t="str">
        <f t="shared" si="1"/>
        <v/>
      </c>
    </row>
    <row r="943">
      <c r="A943" s="8" t="str">
        <f t="shared" si="1"/>
        <v/>
      </c>
    </row>
    <row r="944">
      <c r="A944" s="8" t="str">
        <f t="shared" si="1"/>
        <v/>
      </c>
    </row>
    <row r="945">
      <c r="A945" s="8" t="str">
        <f t="shared" si="1"/>
        <v/>
      </c>
    </row>
    <row r="946">
      <c r="A946" s="8" t="str">
        <f t="shared" si="1"/>
        <v/>
      </c>
    </row>
    <row r="947">
      <c r="A947" s="8" t="str">
        <f t="shared" si="1"/>
        <v/>
      </c>
    </row>
    <row r="948">
      <c r="A948" s="8" t="str">
        <f t="shared" si="1"/>
        <v/>
      </c>
    </row>
    <row r="949">
      <c r="A949" s="8" t="str">
        <f t="shared" si="1"/>
        <v/>
      </c>
    </row>
    <row r="950">
      <c r="A950" s="8" t="str">
        <f t="shared" si="1"/>
        <v/>
      </c>
    </row>
    <row r="951">
      <c r="A951" s="8" t="str">
        <f t="shared" si="1"/>
        <v/>
      </c>
    </row>
    <row r="952">
      <c r="A952" s="8" t="str">
        <f t="shared" si="1"/>
        <v/>
      </c>
    </row>
    <row r="953">
      <c r="A953" s="8" t="str">
        <f t="shared" si="1"/>
        <v/>
      </c>
    </row>
    <row r="954">
      <c r="A954" s="8" t="str">
        <f t="shared" si="1"/>
        <v/>
      </c>
    </row>
    <row r="955">
      <c r="A955" s="8" t="str">
        <f t="shared" si="1"/>
        <v/>
      </c>
    </row>
    <row r="956">
      <c r="A956" s="8" t="str">
        <f t="shared" si="1"/>
        <v/>
      </c>
    </row>
    <row r="957">
      <c r="A957" s="8" t="str">
        <f t="shared" si="1"/>
        <v/>
      </c>
    </row>
    <row r="958">
      <c r="A958" s="8" t="str">
        <f t="shared" si="1"/>
        <v/>
      </c>
    </row>
    <row r="959">
      <c r="A959" s="8" t="str">
        <f t="shared" si="1"/>
        <v/>
      </c>
    </row>
    <row r="960">
      <c r="A960" s="8" t="str">
        <f t="shared" si="1"/>
        <v/>
      </c>
    </row>
    <row r="961">
      <c r="A961" s="8" t="str">
        <f t="shared" si="1"/>
        <v/>
      </c>
    </row>
    <row r="962">
      <c r="A962" s="8" t="str">
        <f t="shared" si="1"/>
        <v/>
      </c>
    </row>
    <row r="963">
      <c r="A963" s="8" t="str">
        <f t="shared" si="1"/>
        <v/>
      </c>
    </row>
    <row r="964">
      <c r="A964" s="8" t="str">
        <f t="shared" si="1"/>
        <v/>
      </c>
    </row>
    <row r="965">
      <c r="A965" s="8" t="str">
        <f t="shared" si="1"/>
        <v/>
      </c>
    </row>
    <row r="966">
      <c r="A966" s="8" t="str">
        <f t="shared" si="1"/>
        <v/>
      </c>
    </row>
    <row r="967">
      <c r="A967" s="8" t="str">
        <f t="shared" si="1"/>
        <v/>
      </c>
    </row>
    <row r="968">
      <c r="A968" s="8" t="str">
        <f t="shared" si="1"/>
        <v/>
      </c>
    </row>
    <row r="969">
      <c r="A969" s="8" t="str">
        <f t="shared" si="1"/>
        <v/>
      </c>
    </row>
    <row r="970">
      <c r="A970" s="8" t="str">
        <f t="shared" si="1"/>
        <v/>
      </c>
    </row>
    <row r="971">
      <c r="A971" s="8" t="str">
        <f t="shared" si="1"/>
        <v/>
      </c>
    </row>
    <row r="972">
      <c r="A972" s="8" t="str">
        <f t="shared" si="1"/>
        <v/>
      </c>
    </row>
    <row r="973">
      <c r="A973" s="8" t="str">
        <f t="shared" si="1"/>
        <v/>
      </c>
    </row>
    <row r="974">
      <c r="A974" s="8" t="str">
        <f t="shared" si="1"/>
        <v/>
      </c>
    </row>
    <row r="975">
      <c r="A975" s="8" t="str">
        <f t="shared" si="1"/>
        <v/>
      </c>
    </row>
    <row r="976">
      <c r="A976" s="8" t="str">
        <f t="shared" si="1"/>
        <v/>
      </c>
    </row>
    <row r="977">
      <c r="A977" s="8" t="str">
        <f t="shared" si="1"/>
        <v/>
      </c>
    </row>
    <row r="978">
      <c r="A978" s="8" t="str">
        <f t="shared" si="1"/>
        <v/>
      </c>
    </row>
    <row r="979">
      <c r="A979" s="8" t="str">
        <f t="shared" si="1"/>
        <v/>
      </c>
    </row>
    <row r="980">
      <c r="A980" s="8" t="str">
        <f t="shared" si="1"/>
        <v/>
      </c>
    </row>
    <row r="981">
      <c r="A981" s="8" t="str">
        <f t="shared" si="1"/>
        <v/>
      </c>
    </row>
    <row r="982">
      <c r="A982" s="8" t="str">
        <f t="shared" si="1"/>
        <v/>
      </c>
    </row>
    <row r="983">
      <c r="A983" s="8" t="str">
        <f t="shared" si="1"/>
        <v/>
      </c>
    </row>
    <row r="984">
      <c r="A984" s="8" t="str">
        <f t="shared" si="1"/>
        <v/>
      </c>
    </row>
    <row r="985">
      <c r="A985" s="8" t="str">
        <f t="shared" si="1"/>
        <v/>
      </c>
    </row>
    <row r="986">
      <c r="A986" s="8" t="str">
        <f t="shared" si="1"/>
        <v/>
      </c>
    </row>
    <row r="987">
      <c r="A987" s="8" t="str">
        <f t="shared" si="1"/>
        <v/>
      </c>
    </row>
    <row r="988">
      <c r="A988" s="8" t="str">
        <f t="shared" si="1"/>
        <v/>
      </c>
    </row>
    <row r="989">
      <c r="A989" s="8" t="str">
        <f t="shared" si="1"/>
        <v/>
      </c>
    </row>
    <row r="990">
      <c r="A990" s="8" t="str">
        <f t="shared" si="1"/>
        <v/>
      </c>
    </row>
    <row r="991">
      <c r="A991" s="8" t="str">
        <f t="shared" si="1"/>
        <v/>
      </c>
    </row>
    <row r="992">
      <c r="A992" s="8" t="str">
        <f t="shared" si="1"/>
        <v/>
      </c>
    </row>
    <row r="993">
      <c r="A993" s="8" t="str">
        <f t="shared" si="1"/>
        <v/>
      </c>
    </row>
    <row r="994">
      <c r="A994" s="8" t="str">
        <f t="shared" si="1"/>
        <v/>
      </c>
    </row>
    <row r="995">
      <c r="A995" s="8" t="str">
        <f t="shared" si="1"/>
        <v/>
      </c>
    </row>
    <row r="996">
      <c r="A996" s="8" t="str">
        <f t="shared" si="1"/>
        <v/>
      </c>
    </row>
    <row r="997">
      <c r="A997" s="8" t="str">
        <f t="shared" si="1"/>
        <v/>
      </c>
    </row>
    <row r="998">
      <c r="A998" s="8" t="str">
        <f t="shared" si="1"/>
        <v/>
      </c>
    </row>
    <row r="999">
      <c r="A999" s="8" t="str">
        <f t="shared" si="1"/>
        <v/>
      </c>
    </row>
    <row r="1000">
      <c r="A1000" s="8" t="str">
        <f t="shared" si="1"/>
        <v/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5.86"/>
    <col customWidth="1" min="2" max="2" width="20.43"/>
    <col customWidth="1" min="3" max="3" width="23.57"/>
  </cols>
  <sheetData>
    <row r="1">
      <c r="B1" s="1" t="s">
        <v>0</v>
      </c>
      <c r="C1" s="2" t="s">
        <v>26</v>
      </c>
    </row>
    <row r="3">
      <c r="A3" s="1" t="s">
        <v>1</v>
      </c>
      <c r="B3" s="5" t="s">
        <v>7</v>
      </c>
      <c r="C3" s="5" t="s">
        <v>8</v>
      </c>
    </row>
    <row r="4">
      <c r="B4" s="22"/>
      <c r="C4" s="12"/>
    </row>
    <row r="5">
      <c r="B5" s="12"/>
      <c r="C5" s="12"/>
    </row>
    <row r="6">
      <c r="B6" s="12"/>
      <c r="C6" s="12"/>
    </row>
    <row r="7">
      <c r="B7" s="12"/>
      <c r="C7" s="22"/>
    </row>
    <row r="8">
      <c r="B8" s="12"/>
      <c r="C8" s="12"/>
    </row>
    <row r="9">
      <c r="B9" s="12"/>
      <c r="C9" s="12"/>
    </row>
    <row r="10">
      <c r="A10" s="23"/>
      <c r="B10" s="12"/>
      <c r="C10" s="12"/>
    </row>
    <row r="11">
      <c r="B11" s="12"/>
      <c r="C11" s="12"/>
    </row>
    <row r="12">
      <c r="B12" s="12"/>
      <c r="C12" s="12"/>
    </row>
    <row r="13">
      <c r="B13" s="12"/>
      <c r="C13" s="12"/>
    </row>
    <row r="14">
      <c r="B14" s="12"/>
      <c r="C14" s="12"/>
    </row>
    <row r="15">
      <c r="B15" s="12"/>
      <c r="C15" s="12"/>
    </row>
    <row r="16">
      <c r="B16" s="12"/>
      <c r="C16" s="12"/>
    </row>
    <row r="17">
      <c r="B17" s="12"/>
      <c r="C17" s="12"/>
    </row>
    <row r="18">
      <c r="B18" s="12"/>
      <c r="C18" s="12"/>
    </row>
    <row r="19">
      <c r="A19" s="24" t="str">
        <f t="shared" ref="A19:A999" si="1">IF(B19="","",$C$1)</f>
        <v/>
      </c>
    </row>
    <row r="20">
      <c r="A20" s="24" t="str">
        <f t="shared" si="1"/>
        <v/>
      </c>
    </row>
    <row r="21">
      <c r="A21" s="24" t="str">
        <f t="shared" si="1"/>
        <v/>
      </c>
    </row>
    <row r="22">
      <c r="A22" s="24" t="str">
        <f t="shared" si="1"/>
        <v/>
      </c>
    </row>
    <row r="23">
      <c r="A23" s="24" t="str">
        <f t="shared" si="1"/>
        <v/>
      </c>
    </row>
    <row r="24">
      <c r="A24" s="24" t="str">
        <f t="shared" si="1"/>
        <v/>
      </c>
    </row>
    <row r="25">
      <c r="A25" s="24" t="str">
        <f t="shared" si="1"/>
        <v/>
      </c>
    </row>
    <row r="26">
      <c r="A26" s="24" t="str">
        <f t="shared" si="1"/>
        <v/>
      </c>
    </row>
    <row r="27">
      <c r="A27" s="24" t="str">
        <f t="shared" si="1"/>
        <v/>
      </c>
    </row>
    <row r="28">
      <c r="A28" s="24" t="str">
        <f t="shared" si="1"/>
        <v/>
      </c>
    </row>
    <row r="29">
      <c r="A29" s="24" t="str">
        <f t="shared" si="1"/>
        <v/>
      </c>
    </row>
    <row r="30">
      <c r="A30" s="24" t="str">
        <f t="shared" si="1"/>
        <v/>
      </c>
    </row>
    <row r="31">
      <c r="A31" s="24" t="str">
        <f t="shared" si="1"/>
        <v/>
      </c>
    </row>
    <row r="32">
      <c r="A32" s="24" t="str">
        <f t="shared" si="1"/>
        <v/>
      </c>
    </row>
    <row r="33">
      <c r="A33" s="24" t="str">
        <f t="shared" si="1"/>
        <v/>
      </c>
    </row>
    <row r="34">
      <c r="A34" s="24" t="str">
        <f t="shared" si="1"/>
        <v/>
      </c>
    </row>
    <row r="35">
      <c r="A35" s="24" t="str">
        <f t="shared" si="1"/>
        <v/>
      </c>
    </row>
    <row r="36">
      <c r="A36" s="24" t="str">
        <f t="shared" si="1"/>
        <v/>
      </c>
    </row>
    <row r="37">
      <c r="A37" s="24" t="str">
        <f t="shared" si="1"/>
        <v/>
      </c>
    </row>
    <row r="38">
      <c r="A38" s="24" t="str">
        <f t="shared" si="1"/>
        <v/>
      </c>
    </row>
    <row r="39">
      <c r="A39" s="24" t="str">
        <f t="shared" si="1"/>
        <v/>
      </c>
    </row>
    <row r="40">
      <c r="A40" s="24" t="str">
        <f t="shared" si="1"/>
        <v/>
      </c>
    </row>
    <row r="41">
      <c r="A41" s="24" t="str">
        <f t="shared" si="1"/>
        <v/>
      </c>
    </row>
    <row r="42">
      <c r="A42" s="24" t="str">
        <f t="shared" si="1"/>
        <v/>
      </c>
    </row>
    <row r="43">
      <c r="A43" s="24" t="str">
        <f t="shared" si="1"/>
        <v/>
      </c>
    </row>
    <row r="44">
      <c r="A44" s="24" t="str">
        <f t="shared" si="1"/>
        <v/>
      </c>
    </row>
    <row r="45">
      <c r="A45" s="24" t="str">
        <f t="shared" si="1"/>
        <v/>
      </c>
    </row>
    <row r="46">
      <c r="A46" s="24" t="str">
        <f t="shared" si="1"/>
        <v/>
      </c>
    </row>
    <row r="47">
      <c r="A47" s="24" t="str">
        <f t="shared" si="1"/>
        <v/>
      </c>
    </row>
    <row r="48">
      <c r="A48" s="24" t="str">
        <f t="shared" si="1"/>
        <v/>
      </c>
    </row>
    <row r="49">
      <c r="A49" s="24" t="str">
        <f t="shared" si="1"/>
        <v/>
      </c>
    </row>
    <row r="50">
      <c r="A50" s="24" t="str">
        <f t="shared" si="1"/>
        <v/>
      </c>
    </row>
    <row r="51">
      <c r="A51" s="24" t="str">
        <f t="shared" si="1"/>
        <v/>
      </c>
    </row>
    <row r="52">
      <c r="A52" s="24" t="str">
        <f t="shared" si="1"/>
        <v/>
      </c>
    </row>
    <row r="53">
      <c r="A53" s="24" t="str">
        <f t="shared" si="1"/>
        <v/>
      </c>
    </row>
    <row r="54">
      <c r="A54" s="24" t="str">
        <f t="shared" si="1"/>
        <v/>
      </c>
    </row>
    <row r="55">
      <c r="A55" s="24" t="str">
        <f t="shared" si="1"/>
        <v/>
      </c>
    </row>
    <row r="56">
      <c r="A56" s="24" t="str">
        <f t="shared" si="1"/>
        <v/>
      </c>
    </row>
    <row r="57">
      <c r="A57" s="24" t="str">
        <f t="shared" si="1"/>
        <v/>
      </c>
    </row>
    <row r="58">
      <c r="A58" s="24" t="str">
        <f t="shared" si="1"/>
        <v/>
      </c>
    </row>
    <row r="59">
      <c r="A59" s="24" t="str">
        <f t="shared" si="1"/>
        <v/>
      </c>
    </row>
    <row r="60">
      <c r="A60" s="24" t="str">
        <f t="shared" si="1"/>
        <v/>
      </c>
    </row>
    <row r="61">
      <c r="A61" s="24" t="str">
        <f t="shared" si="1"/>
        <v/>
      </c>
    </row>
    <row r="62">
      <c r="A62" s="24" t="str">
        <f t="shared" si="1"/>
        <v/>
      </c>
    </row>
    <row r="63">
      <c r="A63" s="24" t="str">
        <f t="shared" si="1"/>
        <v/>
      </c>
    </row>
    <row r="64">
      <c r="A64" s="24" t="str">
        <f t="shared" si="1"/>
        <v/>
      </c>
    </row>
    <row r="65">
      <c r="A65" s="24" t="str">
        <f t="shared" si="1"/>
        <v/>
      </c>
    </row>
    <row r="66">
      <c r="A66" s="24" t="str">
        <f t="shared" si="1"/>
        <v/>
      </c>
    </row>
    <row r="67">
      <c r="A67" s="24" t="str">
        <f t="shared" si="1"/>
        <v/>
      </c>
    </row>
    <row r="68">
      <c r="A68" s="24" t="str">
        <f t="shared" si="1"/>
        <v/>
      </c>
    </row>
    <row r="69">
      <c r="A69" s="24" t="str">
        <f t="shared" si="1"/>
        <v/>
      </c>
    </row>
    <row r="70">
      <c r="A70" s="24" t="str">
        <f t="shared" si="1"/>
        <v/>
      </c>
    </row>
    <row r="71">
      <c r="A71" s="24" t="str">
        <f t="shared" si="1"/>
        <v/>
      </c>
    </row>
    <row r="72">
      <c r="A72" s="24" t="str">
        <f t="shared" si="1"/>
        <v/>
      </c>
    </row>
    <row r="73">
      <c r="A73" s="24" t="str">
        <f t="shared" si="1"/>
        <v/>
      </c>
    </row>
    <row r="74">
      <c r="A74" s="24" t="str">
        <f t="shared" si="1"/>
        <v/>
      </c>
    </row>
    <row r="75">
      <c r="A75" s="24" t="str">
        <f t="shared" si="1"/>
        <v/>
      </c>
    </row>
    <row r="76">
      <c r="A76" s="24" t="str">
        <f t="shared" si="1"/>
        <v/>
      </c>
    </row>
    <row r="77">
      <c r="A77" s="24" t="str">
        <f t="shared" si="1"/>
        <v/>
      </c>
    </row>
    <row r="78">
      <c r="A78" s="24" t="str">
        <f t="shared" si="1"/>
        <v/>
      </c>
    </row>
    <row r="79">
      <c r="A79" s="24" t="str">
        <f t="shared" si="1"/>
        <v/>
      </c>
    </row>
    <row r="80">
      <c r="A80" s="24" t="str">
        <f t="shared" si="1"/>
        <v/>
      </c>
    </row>
    <row r="81">
      <c r="A81" s="24" t="str">
        <f t="shared" si="1"/>
        <v/>
      </c>
    </row>
    <row r="82">
      <c r="A82" s="24" t="str">
        <f t="shared" si="1"/>
        <v/>
      </c>
    </row>
    <row r="83">
      <c r="A83" s="24" t="str">
        <f t="shared" si="1"/>
        <v/>
      </c>
    </row>
    <row r="84">
      <c r="A84" s="24" t="str">
        <f t="shared" si="1"/>
        <v/>
      </c>
    </row>
    <row r="85">
      <c r="A85" s="24" t="str">
        <f t="shared" si="1"/>
        <v/>
      </c>
    </row>
    <row r="86">
      <c r="A86" s="24" t="str">
        <f t="shared" si="1"/>
        <v/>
      </c>
    </row>
    <row r="87">
      <c r="A87" s="24" t="str">
        <f t="shared" si="1"/>
        <v/>
      </c>
    </row>
    <row r="88">
      <c r="A88" s="24" t="str">
        <f t="shared" si="1"/>
        <v/>
      </c>
    </row>
    <row r="89">
      <c r="A89" s="24" t="str">
        <f t="shared" si="1"/>
        <v/>
      </c>
    </row>
    <row r="90">
      <c r="A90" s="24" t="str">
        <f t="shared" si="1"/>
        <v/>
      </c>
    </row>
    <row r="91">
      <c r="A91" s="24" t="str">
        <f t="shared" si="1"/>
        <v/>
      </c>
    </row>
    <row r="92">
      <c r="A92" s="24" t="str">
        <f t="shared" si="1"/>
        <v/>
      </c>
    </row>
    <row r="93">
      <c r="A93" s="24" t="str">
        <f t="shared" si="1"/>
        <v/>
      </c>
    </row>
    <row r="94">
      <c r="A94" s="24" t="str">
        <f t="shared" si="1"/>
        <v/>
      </c>
    </row>
    <row r="95">
      <c r="A95" s="24" t="str">
        <f t="shared" si="1"/>
        <v/>
      </c>
    </row>
    <row r="96">
      <c r="A96" s="24" t="str">
        <f t="shared" si="1"/>
        <v/>
      </c>
    </row>
    <row r="97">
      <c r="A97" s="24" t="str">
        <f t="shared" si="1"/>
        <v/>
      </c>
    </row>
    <row r="98">
      <c r="A98" s="24" t="str">
        <f t="shared" si="1"/>
        <v/>
      </c>
    </row>
    <row r="99">
      <c r="A99" s="24" t="str">
        <f t="shared" si="1"/>
        <v/>
      </c>
    </row>
    <row r="100">
      <c r="A100" s="24" t="str">
        <f t="shared" si="1"/>
        <v/>
      </c>
    </row>
    <row r="101">
      <c r="A101" s="24" t="str">
        <f t="shared" si="1"/>
        <v/>
      </c>
    </row>
    <row r="102">
      <c r="A102" s="24" t="str">
        <f t="shared" si="1"/>
        <v/>
      </c>
    </row>
    <row r="103">
      <c r="A103" s="24" t="str">
        <f t="shared" si="1"/>
        <v/>
      </c>
    </row>
    <row r="104">
      <c r="A104" s="24" t="str">
        <f t="shared" si="1"/>
        <v/>
      </c>
    </row>
    <row r="105">
      <c r="A105" s="24" t="str">
        <f t="shared" si="1"/>
        <v/>
      </c>
    </row>
    <row r="106">
      <c r="A106" s="24" t="str">
        <f t="shared" si="1"/>
        <v/>
      </c>
    </row>
    <row r="107">
      <c r="A107" s="24" t="str">
        <f t="shared" si="1"/>
        <v/>
      </c>
    </row>
    <row r="108">
      <c r="A108" s="24" t="str">
        <f t="shared" si="1"/>
        <v/>
      </c>
    </row>
    <row r="109">
      <c r="A109" s="24" t="str">
        <f t="shared" si="1"/>
        <v/>
      </c>
    </row>
    <row r="110">
      <c r="A110" s="24" t="str">
        <f t="shared" si="1"/>
        <v/>
      </c>
    </row>
    <row r="111">
      <c r="A111" s="24" t="str">
        <f t="shared" si="1"/>
        <v/>
      </c>
    </row>
    <row r="112">
      <c r="A112" s="24" t="str">
        <f t="shared" si="1"/>
        <v/>
      </c>
    </row>
    <row r="113">
      <c r="A113" s="24" t="str">
        <f t="shared" si="1"/>
        <v/>
      </c>
    </row>
    <row r="114">
      <c r="A114" s="24" t="str">
        <f t="shared" si="1"/>
        <v/>
      </c>
    </row>
    <row r="115">
      <c r="A115" s="24" t="str">
        <f t="shared" si="1"/>
        <v/>
      </c>
    </row>
    <row r="116">
      <c r="A116" s="24" t="str">
        <f t="shared" si="1"/>
        <v/>
      </c>
    </row>
    <row r="117">
      <c r="A117" s="24" t="str">
        <f t="shared" si="1"/>
        <v/>
      </c>
    </row>
    <row r="118">
      <c r="A118" s="24" t="str">
        <f t="shared" si="1"/>
        <v/>
      </c>
    </row>
    <row r="119">
      <c r="A119" s="24" t="str">
        <f t="shared" si="1"/>
        <v/>
      </c>
    </row>
    <row r="120">
      <c r="A120" s="24" t="str">
        <f t="shared" si="1"/>
        <v/>
      </c>
    </row>
    <row r="121">
      <c r="A121" s="24" t="str">
        <f t="shared" si="1"/>
        <v/>
      </c>
    </row>
    <row r="122">
      <c r="A122" s="24" t="str">
        <f t="shared" si="1"/>
        <v/>
      </c>
    </row>
    <row r="123">
      <c r="A123" s="24" t="str">
        <f t="shared" si="1"/>
        <v/>
      </c>
    </row>
    <row r="124">
      <c r="A124" s="24" t="str">
        <f t="shared" si="1"/>
        <v/>
      </c>
    </row>
    <row r="125">
      <c r="A125" s="24" t="str">
        <f t="shared" si="1"/>
        <v/>
      </c>
    </row>
    <row r="126">
      <c r="A126" s="24" t="str">
        <f t="shared" si="1"/>
        <v/>
      </c>
    </row>
    <row r="127">
      <c r="A127" s="24" t="str">
        <f t="shared" si="1"/>
        <v/>
      </c>
    </row>
    <row r="128">
      <c r="A128" s="24" t="str">
        <f t="shared" si="1"/>
        <v/>
      </c>
    </row>
    <row r="129">
      <c r="A129" s="24" t="str">
        <f t="shared" si="1"/>
        <v/>
      </c>
    </row>
    <row r="130">
      <c r="A130" s="24" t="str">
        <f t="shared" si="1"/>
        <v/>
      </c>
    </row>
    <row r="131">
      <c r="A131" s="24" t="str">
        <f t="shared" si="1"/>
        <v/>
      </c>
    </row>
    <row r="132">
      <c r="A132" s="24" t="str">
        <f t="shared" si="1"/>
        <v/>
      </c>
    </row>
    <row r="133">
      <c r="A133" s="24" t="str">
        <f t="shared" si="1"/>
        <v/>
      </c>
    </row>
    <row r="134">
      <c r="A134" s="24" t="str">
        <f t="shared" si="1"/>
        <v/>
      </c>
    </row>
    <row r="135">
      <c r="A135" s="24" t="str">
        <f t="shared" si="1"/>
        <v/>
      </c>
    </row>
    <row r="136">
      <c r="A136" s="24" t="str">
        <f t="shared" si="1"/>
        <v/>
      </c>
    </row>
    <row r="137">
      <c r="A137" s="24" t="str">
        <f t="shared" si="1"/>
        <v/>
      </c>
    </row>
    <row r="138">
      <c r="A138" s="24" t="str">
        <f t="shared" si="1"/>
        <v/>
      </c>
    </row>
    <row r="139">
      <c r="A139" s="24" t="str">
        <f t="shared" si="1"/>
        <v/>
      </c>
    </row>
    <row r="140">
      <c r="A140" s="24" t="str">
        <f t="shared" si="1"/>
        <v/>
      </c>
    </row>
    <row r="141">
      <c r="A141" s="24" t="str">
        <f t="shared" si="1"/>
        <v/>
      </c>
    </row>
    <row r="142">
      <c r="A142" s="24" t="str">
        <f t="shared" si="1"/>
        <v/>
      </c>
    </row>
    <row r="143">
      <c r="A143" s="24" t="str">
        <f t="shared" si="1"/>
        <v/>
      </c>
    </row>
    <row r="144">
      <c r="A144" s="24" t="str">
        <f t="shared" si="1"/>
        <v/>
      </c>
    </row>
    <row r="145">
      <c r="A145" s="24" t="str">
        <f t="shared" si="1"/>
        <v/>
      </c>
    </row>
    <row r="146">
      <c r="A146" s="24" t="str">
        <f t="shared" si="1"/>
        <v/>
      </c>
    </row>
    <row r="147">
      <c r="A147" s="24" t="str">
        <f t="shared" si="1"/>
        <v/>
      </c>
    </row>
    <row r="148">
      <c r="A148" s="24" t="str">
        <f t="shared" si="1"/>
        <v/>
      </c>
    </row>
    <row r="149">
      <c r="A149" s="24" t="str">
        <f t="shared" si="1"/>
        <v/>
      </c>
    </row>
    <row r="150">
      <c r="A150" s="24" t="str">
        <f t="shared" si="1"/>
        <v/>
      </c>
    </row>
    <row r="151">
      <c r="A151" s="24" t="str">
        <f t="shared" si="1"/>
        <v/>
      </c>
    </row>
    <row r="152">
      <c r="A152" s="24" t="str">
        <f t="shared" si="1"/>
        <v/>
      </c>
    </row>
    <row r="153">
      <c r="A153" s="24" t="str">
        <f t="shared" si="1"/>
        <v/>
      </c>
    </row>
    <row r="154">
      <c r="A154" s="24" t="str">
        <f t="shared" si="1"/>
        <v/>
      </c>
    </row>
    <row r="155">
      <c r="A155" s="24" t="str">
        <f t="shared" si="1"/>
        <v/>
      </c>
    </row>
    <row r="156">
      <c r="A156" s="24" t="str">
        <f t="shared" si="1"/>
        <v/>
      </c>
    </row>
    <row r="157">
      <c r="A157" s="24" t="str">
        <f t="shared" si="1"/>
        <v/>
      </c>
    </row>
    <row r="158">
      <c r="A158" s="24" t="str">
        <f t="shared" si="1"/>
        <v/>
      </c>
    </row>
    <row r="159">
      <c r="A159" s="24" t="str">
        <f t="shared" si="1"/>
        <v/>
      </c>
    </row>
    <row r="160">
      <c r="A160" s="24" t="str">
        <f t="shared" si="1"/>
        <v/>
      </c>
    </row>
    <row r="161">
      <c r="A161" s="24" t="str">
        <f t="shared" si="1"/>
        <v/>
      </c>
    </row>
    <row r="162">
      <c r="A162" s="24" t="str">
        <f t="shared" si="1"/>
        <v/>
      </c>
    </row>
    <row r="163">
      <c r="A163" s="24" t="str">
        <f t="shared" si="1"/>
        <v/>
      </c>
    </row>
    <row r="164">
      <c r="A164" s="24" t="str">
        <f t="shared" si="1"/>
        <v/>
      </c>
    </row>
    <row r="165">
      <c r="A165" s="24" t="str">
        <f t="shared" si="1"/>
        <v/>
      </c>
    </row>
    <row r="166">
      <c r="A166" s="24" t="str">
        <f t="shared" si="1"/>
        <v/>
      </c>
    </row>
    <row r="167">
      <c r="A167" s="24" t="str">
        <f t="shared" si="1"/>
        <v/>
      </c>
    </row>
    <row r="168">
      <c r="A168" s="24" t="str">
        <f t="shared" si="1"/>
        <v/>
      </c>
    </row>
    <row r="169">
      <c r="A169" s="24" t="str">
        <f t="shared" si="1"/>
        <v/>
      </c>
    </row>
    <row r="170">
      <c r="A170" s="24" t="str">
        <f t="shared" si="1"/>
        <v/>
      </c>
    </row>
    <row r="171">
      <c r="A171" s="24" t="str">
        <f t="shared" si="1"/>
        <v/>
      </c>
    </row>
    <row r="172">
      <c r="A172" s="24" t="str">
        <f t="shared" si="1"/>
        <v/>
      </c>
    </row>
    <row r="173">
      <c r="A173" s="24" t="str">
        <f t="shared" si="1"/>
        <v/>
      </c>
    </row>
    <row r="174">
      <c r="A174" s="24" t="str">
        <f t="shared" si="1"/>
        <v/>
      </c>
    </row>
    <row r="175">
      <c r="A175" s="24" t="str">
        <f t="shared" si="1"/>
        <v/>
      </c>
    </row>
    <row r="176">
      <c r="A176" s="24" t="str">
        <f t="shared" si="1"/>
        <v/>
      </c>
    </row>
    <row r="177">
      <c r="A177" s="24" t="str">
        <f t="shared" si="1"/>
        <v/>
      </c>
    </row>
    <row r="178">
      <c r="A178" s="24" t="str">
        <f t="shared" si="1"/>
        <v/>
      </c>
    </row>
    <row r="179">
      <c r="A179" s="24" t="str">
        <f t="shared" si="1"/>
        <v/>
      </c>
    </row>
    <row r="180">
      <c r="A180" s="24" t="str">
        <f t="shared" si="1"/>
        <v/>
      </c>
    </row>
    <row r="181">
      <c r="A181" s="24" t="str">
        <f t="shared" si="1"/>
        <v/>
      </c>
    </row>
    <row r="182">
      <c r="A182" s="24" t="str">
        <f t="shared" si="1"/>
        <v/>
      </c>
    </row>
    <row r="183">
      <c r="A183" s="24" t="str">
        <f t="shared" si="1"/>
        <v/>
      </c>
    </row>
    <row r="184">
      <c r="A184" s="24" t="str">
        <f t="shared" si="1"/>
        <v/>
      </c>
    </row>
    <row r="185">
      <c r="A185" s="24" t="str">
        <f t="shared" si="1"/>
        <v/>
      </c>
    </row>
    <row r="186">
      <c r="A186" s="24" t="str">
        <f t="shared" si="1"/>
        <v/>
      </c>
    </row>
    <row r="187">
      <c r="A187" s="24" t="str">
        <f t="shared" si="1"/>
        <v/>
      </c>
    </row>
    <row r="188">
      <c r="A188" s="24" t="str">
        <f t="shared" si="1"/>
        <v/>
      </c>
    </row>
    <row r="189">
      <c r="A189" s="24" t="str">
        <f t="shared" si="1"/>
        <v/>
      </c>
    </row>
    <row r="190">
      <c r="A190" s="24" t="str">
        <f t="shared" si="1"/>
        <v/>
      </c>
    </row>
    <row r="191">
      <c r="A191" s="24" t="str">
        <f t="shared" si="1"/>
        <v/>
      </c>
    </row>
    <row r="192">
      <c r="A192" s="24" t="str">
        <f t="shared" si="1"/>
        <v/>
      </c>
    </row>
    <row r="193">
      <c r="A193" s="24" t="str">
        <f t="shared" si="1"/>
        <v/>
      </c>
    </row>
    <row r="194">
      <c r="A194" s="24" t="str">
        <f t="shared" si="1"/>
        <v/>
      </c>
    </row>
    <row r="195">
      <c r="A195" s="24" t="str">
        <f t="shared" si="1"/>
        <v/>
      </c>
    </row>
    <row r="196">
      <c r="A196" s="24" t="str">
        <f t="shared" si="1"/>
        <v/>
      </c>
    </row>
    <row r="197">
      <c r="A197" s="24" t="str">
        <f t="shared" si="1"/>
        <v/>
      </c>
    </row>
    <row r="198">
      <c r="A198" s="24" t="str">
        <f t="shared" si="1"/>
        <v/>
      </c>
    </row>
    <row r="199">
      <c r="A199" s="24" t="str">
        <f t="shared" si="1"/>
        <v/>
      </c>
    </row>
    <row r="200">
      <c r="A200" s="24" t="str">
        <f t="shared" si="1"/>
        <v/>
      </c>
    </row>
    <row r="201">
      <c r="A201" s="24" t="str">
        <f t="shared" si="1"/>
        <v/>
      </c>
    </row>
    <row r="202">
      <c r="A202" s="24" t="str">
        <f t="shared" si="1"/>
        <v/>
      </c>
    </row>
    <row r="203">
      <c r="A203" s="24" t="str">
        <f t="shared" si="1"/>
        <v/>
      </c>
    </row>
    <row r="204">
      <c r="A204" s="24" t="str">
        <f t="shared" si="1"/>
        <v/>
      </c>
    </row>
    <row r="205">
      <c r="A205" s="24" t="str">
        <f t="shared" si="1"/>
        <v/>
      </c>
    </row>
    <row r="206">
      <c r="A206" s="24" t="str">
        <f t="shared" si="1"/>
        <v/>
      </c>
    </row>
    <row r="207">
      <c r="A207" s="24" t="str">
        <f t="shared" si="1"/>
        <v/>
      </c>
    </row>
    <row r="208">
      <c r="A208" s="24" t="str">
        <f t="shared" si="1"/>
        <v/>
      </c>
    </row>
    <row r="209">
      <c r="A209" s="24" t="str">
        <f t="shared" si="1"/>
        <v/>
      </c>
    </row>
    <row r="210">
      <c r="A210" s="24" t="str">
        <f t="shared" si="1"/>
        <v/>
      </c>
    </row>
    <row r="211">
      <c r="A211" s="24" t="str">
        <f t="shared" si="1"/>
        <v/>
      </c>
    </row>
    <row r="212">
      <c r="A212" s="24" t="str">
        <f t="shared" si="1"/>
        <v/>
      </c>
    </row>
    <row r="213">
      <c r="A213" s="24" t="str">
        <f t="shared" si="1"/>
        <v/>
      </c>
    </row>
    <row r="214">
      <c r="A214" s="24" t="str">
        <f t="shared" si="1"/>
        <v/>
      </c>
    </row>
    <row r="215">
      <c r="A215" s="24" t="str">
        <f t="shared" si="1"/>
        <v/>
      </c>
    </row>
    <row r="216">
      <c r="A216" s="24" t="str">
        <f t="shared" si="1"/>
        <v/>
      </c>
    </row>
    <row r="217">
      <c r="A217" s="24" t="str">
        <f t="shared" si="1"/>
        <v/>
      </c>
    </row>
    <row r="218">
      <c r="A218" s="24" t="str">
        <f t="shared" si="1"/>
        <v/>
      </c>
    </row>
    <row r="219">
      <c r="A219" s="24" t="str">
        <f t="shared" si="1"/>
        <v/>
      </c>
    </row>
    <row r="220">
      <c r="A220" s="24" t="str">
        <f t="shared" si="1"/>
        <v/>
      </c>
    </row>
    <row r="221">
      <c r="A221" s="24" t="str">
        <f t="shared" si="1"/>
        <v/>
      </c>
    </row>
    <row r="222">
      <c r="A222" s="24" t="str">
        <f t="shared" si="1"/>
        <v/>
      </c>
    </row>
    <row r="223">
      <c r="A223" s="24" t="str">
        <f t="shared" si="1"/>
        <v/>
      </c>
    </row>
    <row r="224">
      <c r="A224" s="24" t="str">
        <f t="shared" si="1"/>
        <v/>
      </c>
    </row>
    <row r="225">
      <c r="A225" s="24" t="str">
        <f t="shared" si="1"/>
        <v/>
      </c>
    </row>
    <row r="226">
      <c r="A226" s="24" t="str">
        <f t="shared" si="1"/>
        <v/>
      </c>
    </row>
    <row r="227">
      <c r="A227" s="24" t="str">
        <f t="shared" si="1"/>
        <v/>
      </c>
    </row>
    <row r="228">
      <c r="A228" s="24" t="str">
        <f t="shared" si="1"/>
        <v/>
      </c>
    </row>
    <row r="229">
      <c r="A229" s="24" t="str">
        <f t="shared" si="1"/>
        <v/>
      </c>
    </row>
    <row r="230">
      <c r="A230" s="24" t="str">
        <f t="shared" si="1"/>
        <v/>
      </c>
    </row>
    <row r="231">
      <c r="A231" s="24" t="str">
        <f t="shared" si="1"/>
        <v/>
      </c>
    </row>
    <row r="232">
      <c r="A232" s="24" t="str">
        <f t="shared" si="1"/>
        <v/>
      </c>
    </row>
    <row r="233">
      <c r="A233" s="24" t="str">
        <f t="shared" si="1"/>
        <v/>
      </c>
    </row>
    <row r="234">
      <c r="A234" s="24" t="str">
        <f t="shared" si="1"/>
        <v/>
      </c>
    </row>
    <row r="235">
      <c r="A235" s="24" t="str">
        <f t="shared" si="1"/>
        <v/>
      </c>
    </row>
    <row r="236">
      <c r="A236" s="24" t="str">
        <f t="shared" si="1"/>
        <v/>
      </c>
    </row>
    <row r="237">
      <c r="A237" s="24" t="str">
        <f t="shared" si="1"/>
        <v/>
      </c>
    </row>
    <row r="238">
      <c r="A238" s="24" t="str">
        <f t="shared" si="1"/>
        <v/>
      </c>
    </row>
    <row r="239">
      <c r="A239" s="24" t="str">
        <f t="shared" si="1"/>
        <v/>
      </c>
    </row>
    <row r="240">
      <c r="A240" s="24" t="str">
        <f t="shared" si="1"/>
        <v/>
      </c>
    </row>
    <row r="241">
      <c r="A241" s="24" t="str">
        <f t="shared" si="1"/>
        <v/>
      </c>
    </row>
    <row r="242">
      <c r="A242" s="24" t="str">
        <f t="shared" si="1"/>
        <v/>
      </c>
    </row>
    <row r="243">
      <c r="A243" s="24" t="str">
        <f t="shared" si="1"/>
        <v/>
      </c>
    </row>
    <row r="244">
      <c r="A244" s="24" t="str">
        <f t="shared" si="1"/>
        <v/>
      </c>
    </row>
    <row r="245">
      <c r="A245" s="24" t="str">
        <f t="shared" si="1"/>
        <v/>
      </c>
    </row>
    <row r="246">
      <c r="A246" s="24" t="str">
        <f t="shared" si="1"/>
        <v/>
      </c>
    </row>
    <row r="247">
      <c r="A247" s="24" t="str">
        <f t="shared" si="1"/>
        <v/>
      </c>
    </row>
    <row r="248">
      <c r="A248" s="24" t="str">
        <f t="shared" si="1"/>
        <v/>
      </c>
    </row>
    <row r="249">
      <c r="A249" s="24" t="str">
        <f t="shared" si="1"/>
        <v/>
      </c>
    </row>
    <row r="250">
      <c r="A250" s="24" t="str">
        <f t="shared" si="1"/>
        <v/>
      </c>
    </row>
    <row r="251">
      <c r="A251" s="24" t="str">
        <f t="shared" si="1"/>
        <v/>
      </c>
    </row>
    <row r="252">
      <c r="A252" s="24" t="str">
        <f t="shared" si="1"/>
        <v/>
      </c>
    </row>
    <row r="253">
      <c r="A253" s="24" t="str">
        <f t="shared" si="1"/>
        <v/>
      </c>
    </row>
    <row r="254">
      <c r="A254" s="24" t="str">
        <f t="shared" si="1"/>
        <v/>
      </c>
    </row>
    <row r="255">
      <c r="A255" s="24" t="str">
        <f t="shared" si="1"/>
        <v/>
      </c>
    </row>
    <row r="256">
      <c r="A256" s="24" t="str">
        <f t="shared" si="1"/>
        <v/>
      </c>
    </row>
    <row r="257">
      <c r="A257" s="24" t="str">
        <f t="shared" si="1"/>
        <v/>
      </c>
    </row>
    <row r="258">
      <c r="A258" s="24" t="str">
        <f t="shared" si="1"/>
        <v/>
      </c>
    </row>
    <row r="259">
      <c r="A259" s="24" t="str">
        <f t="shared" si="1"/>
        <v/>
      </c>
    </row>
    <row r="260">
      <c r="A260" s="24" t="str">
        <f t="shared" si="1"/>
        <v/>
      </c>
    </row>
    <row r="261">
      <c r="A261" s="24" t="str">
        <f t="shared" si="1"/>
        <v/>
      </c>
    </row>
    <row r="262">
      <c r="A262" s="24" t="str">
        <f t="shared" si="1"/>
        <v/>
      </c>
    </row>
    <row r="263">
      <c r="A263" s="24" t="str">
        <f t="shared" si="1"/>
        <v/>
      </c>
    </row>
    <row r="264">
      <c r="A264" s="24" t="str">
        <f t="shared" si="1"/>
        <v/>
      </c>
    </row>
    <row r="265">
      <c r="A265" s="24" t="str">
        <f t="shared" si="1"/>
        <v/>
      </c>
    </row>
    <row r="266">
      <c r="A266" s="24" t="str">
        <f t="shared" si="1"/>
        <v/>
      </c>
    </row>
    <row r="267">
      <c r="A267" s="24" t="str">
        <f t="shared" si="1"/>
        <v/>
      </c>
    </row>
    <row r="268">
      <c r="A268" s="24" t="str">
        <f t="shared" si="1"/>
        <v/>
      </c>
    </row>
    <row r="269">
      <c r="A269" s="24" t="str">
        <f t="shared" si="1"/>
        <v/>
      </c>
    </row>
    <row r="270">
      <c r="A270" s="24" t="str">
        <f t="shared" si="1"/>
        <v/>
      </c>
    </row>
    <row r="271">
      <c r="A271" s="24" t="str">
        <f t="shared" si="1"/>
        <v/>
      </c>
    </row>
    <row r="272">
      <c r="A272" s="24" t="str">
        <f t="shared" si="1"/>
        <v/>
      </c>
    </row>
    <row r="273">
      <c r="A273" s="24" t="str">
        <f t="shared" si="1"/>
        <v/>
      </c>
    </row>
    <row r="274">
      <c r="A274" s="24" t="str">
        <f t="shared" si="1"/>
        <v/>
      </c>
    </row>
    <row r="275">
      <c r="A275" s="24" t="str">
        <f t="shared" si="1"/>
        <v/>
      </c>
    </row>
    <row r="276">
      <c r="A276" s="24" t="str">
        <f t="shared" si="1"/>
        <v/>
      </c>
    </row>
    <row r="277">
      <c r="A277" s="24" t="str">
        <f t="shared" si="1"/>
        <v/>
      </c>
    </row>
    <row r="278">
      <c r="A278" s="24" t="str">
        <f t="shared" si="1"/>
        <v/>
      </c>
    </row>
    <row r="279">
      <c r="A279" s="24" t="str">
        <f t="shared" si="1"/>
        <v/>
      </c>
    </row>
    <row r="280">
      <c r="A280" s="24" t="str">
        <f t="shared" si="1"/>
        <v/>
      </c>
    </row>
    <row r="281">
      <c r="A281" s="24" t="str">
        <f t="shared" si="1"/>
        <v/>
      </c>
    </row>
    <row r="282">
      <c r="A282" s="24" t="str">
        <f t="shared" si="1"/>
        <v/>
      </c>
    </row>
    <row r="283">
      <c r="A283" s="24" t="str">
        <f t="shared" si="1"/>
        <v/>
      </c>
    </row>
    <row r="284">
      <c r="A284" s="24" t="str">
        <f t="shared" si="1"/>
        <v/>
      </c>
    </row>
    <row r="285">
      <c r="A285" s="24" t="str">
        <f t="shared" si="1"/>
        <v/>
      </c>
    </row>
    <row r="286">
      <c r="A286" s="24" t="str">
        <f t="shared" si="1"/>
        <v/>
      </c>
    </row>
    <row r="287">
      <c r="A287" s="24" t="str">
        <f t="shared" si="1"/>
        <v/>
      </c>
    </row>
    <row r="288">
      <c r="A288" s="24" t="str">
        <f t="shared" si="1"/>
        <v/>
      </c>
    </row>
    <row r="289">
      <c r="A289" s="24" t="str">
        <f t="shared" si="1"/>
        <v/>
      </c>
    </row>
    <row r="290">
      <c r="A290" s="24" t="str">
        <f t="shared" si="1"/>
        <v/>
      </c>
    </row>
    <row r="291">
      <c r="A291" s="24" t="str">
        <f t="shared" si="1"/>
        <v/>
      </c>
    </row>
    <row r="292">
      <c r="A292" s="24" t="str">
        <f t="shared" si="1"/>
        <v/>
      </c>
    </row>
    <row r="293">
      <c r="A293" s="24" t="str">
        <f t="shared" si="1"/>
        <v/>
      </c>
    </row>
    <row r="294">
      <c r="A294" s="24" t="str">
        <f t="shared" si="1"/>
        <v/>
      </c>
    </row>
    <row r="295">
      <c r="A295" s="24" t="str">
        <f t="shared" si="1"/>
        <v/>
      </c>
    </row>
    <row r="296">
      <c r="A296" s="24" t="str">
        <f t="shared" si="1"/>
        <v/>
      </c>
    </row>
    <row r="297">
      <c r="A297" s="24" t="str">
        <f t="shared" si="1"/>
        <v/>
      </c>
    </row>
    <row r="298">
      <c r="A298" s="24" t="str">
        <f t="shared" si="1"/>
        <v/>
      </c>
    </row>
    <row r="299">
      <c r="A299" s="24" t="str">
        <f t="shared" si="1"/>
        <v/>
      </c>
    </row>
    <row r="300">
      <c r="A300" s="24" t="str">
        <f t="shared" si="1"/>
        <v/>
      </c>
    </row>
    <row r="301">
      <c r="A301" s="24" t="str">
        <f t="shared" si="1"/>
        <v/>
      </c>
    </row>
    <row r="302">
      <c r="A302" s="24" t="str">
        <f t="shared" si="1"/>
        <v/>
      </c>
    </row>
    <row r="303">
      <c r="A303" s="24" t="str">
        <f t="shared" si="1"/>
        <v/>
      </c>
    </row>
    <row r="304">
      <c r="A304" s="24" t="str">
        <f t="shared" si="1"/>
        <v/>
      </c>
    </row>
    <row r="305">
      <c r="A305" s="24" t="str">
        <f t="shared" si="1"/>
        <v/>
      </c>
    </row>
    <row r="306">
      <c r="A306" s="24" t="str">
        <f t="shared" si="1"/>
        <v/>
      </c>
    </row>
    <row r="307">
      <c r="A307" s="24" t="str">
        <f t="shared" si="1"/>
        <v/>
      </c>
    </row>
    <row r="308">
      <c r="A308" s="24" t="str">
        <f t="shared" si="1"/>
        <v/>
      </c>
    </row>
    <row r="309">
      <c r="A309" s="24" t="str">
        <f t="shared" si="1"/>
        <v/>
      </c>
    </row>
    <row r="310">
      <c r="A310" s="24" t="str">
        <f t="shared" si="1"/>
        <v/>
      </c>
    </row>
    <row r="311">
      <c r="A311" s="24" t="str">
        <f t="shared" si="1"/>
        <v/>
      </c>
    </row>
    <row r="312">
      <c r="A312" s="24" t="str">
        <f t="shared" si="1"/>
        <v/>
      </c>
    </row>
    <row r="313">
      <c r="A313" s="24" t="str">
        <f t="shared" si="1"/>
        <v/>
      </c>
    </row>
    <row r="314">
      <c r="A314" s="24" t="str">
        <f t="shared" si="1"/>
        <v/>
      </c>
    </row>
    <row r="315">
      <c r="A315" s="24" t="str">
        <f t="shared" si="1"/>
        <v/>
      </c>
    </row>
    <row r="316">
      <c r="A316" s="24" t="str">
        <f t="shared" si="1"/>
        <v/>
      </c>
    </row>
    <row r="317">
      <c r="A317" s="24" t="str">
        <f t="shared" si="1"/>
        <v/>
      </c>
    </row>
    <row r="318">
      <c r="A318" s="24" t="str">
        <f t="shared" si="1"/>
        <v/>
      </c>
    </row>
    <row r="319">
      <c r="A319" s="24" t="str">
        <f t="shared" si="1"/>
        <v/>
      </c>
    </row>
    <row r="320">
      <c r="A320" s="24" t="str">
        <f t="shared" si="1"/>
        <v/>
      </c>
    </row>
    <row r="321">
      <c r="A321" s="24" t="str">
        <f t="shared" si="1"/>
        <v/>
      </c>
    </row>
    <row r="322">
      <c r="A322" s="24" t="str">
        <f t="shared" si="1"/>
        <v/>
      </c>
    </row>
    <row r="323">
      <c r="A323" s="24" t="str">
        <f t="shared" si="1"/>
        <v/>
      </c>
    </row>
    <row r="324">
      <c r="A324" s="24" t="str">
        <f t="shared" si="1"/>
        <v/>
      </c>
    </row>
    <row r="325">
      <c r="A325" s="24" t="str">
        <f t="shared" si="1"/>
        <v/>
      </c>
    </row>
    <row r="326">
      <c r="A326" s="24" t="str">
        <f t="shared" si="1"/>
        <v/>
      </c>
    </row>
    <row r="327">
      <c r="A327" s="24" t="str">
        <f t="shared" si="1"/>
        <v/>
      </c>
    </row>
    <row r="328">
      <c r="A328" s="24" t="str">
        <f t="shared" si="1"/>
        <v/>
      </c>
    </row>
    <row r="329">
      <c r="A329" s="24" t="str">
        <f t="shared" si="1"/>
        <v/>
      </c>
    </row>
    <row r="330">
      <c r="A330" s="24" t="str">
        <f t="shared" si="1"/>
        <v/>
      </c>
    </row>
    <row r="331">
      <c r="A331" s="24" t="str">
        <f t="shared" si="1"/>
        <v/>
      </c>
    </row>
    <row r="332">
      <c r="A332" s="24" t="str">
        <f t="shared" si="1"/>
        <v/>
      </c>
    </row>
    <row r="333">
      <c r="A333" s="24" t="str">
        <f t="shared" si="1"/>
        <v/>
      </c>
    </row>
    <row r="334">
      <c r="A334" s="24" t="str">
        <f t="shared" si="1"/>
        <v/>
      </c>
    </row>
    <row r="335">
      <c r="A335" s="24" t="str">
        <f t="shared" si="1"/>
        <v/>
      </c>
    </row>
    <row r="336">
      <c r="A336" s="24" t="str">
        <f t="shared" si="1"/>
        <v/>
      </c>
    </row>
    <row r="337">
      <c r="A337" s="24" t="str">
        <f t="shared" si="1"/>
        <v/>
      </c>
    </row>
    <row r="338">
      <c r="A338" s="24" t="str">
        <f t="shared" si="1"/>
        <v/>
      </c>
    </row>
    <row r="339">
      <c r="A339" s="24" t="str">
        <f t="shared" si="1"/>
        <v/>
      </c>
    </row>
    <row r="340">
      <c r="A340" s="24" t="str">
        <f t="shared" si="1"/>
        <v/>
      </c>
    </row>
    <row r="341">
      <c r="A341" s="24" t="str">
        <f t="shared" si="1"/>
        <v/>
      </c>
    </row>
    <row r="342">
      <c r="A342" s="24" t="str">
        <f t="shared" si="1"/>
        <v/>
      </c>
    </row>
    <row r="343">
      <c r="A343" s="24" t="str">
        <f t="shared" si="1"/>
        <v/>
      </c>
    </row>
    <row r="344">
      <c r="A344" s="24" t="str">
        <f t="shared" si="1"/>
        <v/>
      </c>
    </row>
    <row r="345">
      <c r="A345" s="24" t="str">
        <f t="shared" si="1"/>
        <v/>
      </c>
    </row>
    <row r="346">
      <c r="A346" s="24" t="str">
        <f t="shared" si="1"/>
        <v/>
      </c>
    </row>
    <row r="347">
      <c r="A347" s="24" t="str">
        <f t="shared" si="1"/>
        <v/>
      </c>
    </row>
    <row r="348">
      <c r="A348" s="24" t="str">
        <f t="shared" si="1"/>
        <v/>
      </c>
    </row>
    <row r="349">
      <c r="A349" s="24" t="str">
        <f t="shared" si="1"/>
        <v/>
      </c>
    </row>
    <row r="350">
      <c r="A350" s="24" t="str">
        <f t="shared" si="1"/>
        <v/>
      </c>
    </row>
    <row r="351">
      <c r="A351" s="24" t="str">
        <f t="shared" si="1"/>
        <v/>
      </c>
    </row>
    <row r="352">
      <c r="A352" s="24" t="str">
        <f t="shared" si="1"/>
        <v/>
      </c>
    </row>
    <row r="353">
      <c r="A353" s="24" t="str">
        <f t="shared" si="1"/>
        <v/>
      </c>
    </row>
    <row r="354">
      <c r="A354" s="24" t="str">
        <f t="shared" si="1"/>
        <v/>
      </c>
    </row>
    <row r="355">
      <c r="A355" s="24" t="str">
        <f t="shared" si="1"/>
        <v/>
      </c>
    </row>
    <row r="356">
      <c r="A356" s="24" t="str">
        <f t="shared" si="1"/>
        <v/>
      </c>
    </row>
    <row r="357">
      <c r="A357" s="24" t="str">
        <f t="shared" si="1"/>
        <v/>
      </c>
    </row>
    <row r="358">
      <c r="A358" s="24" t="str">
        <f t="shared" si="1"/>
        <v/>
      </c>
    </row>
    <row r="359">
      <c r="A359" s="24" t="str">
        <f t="shared" si="1"/>
        <v/>
      </c>
    </row>
    <row r="360">
      <c r="A360" s="24" t="str">
        <f t="shared" si="1"/>
        <v/>
      </c>
    </row>
    <row r="361">
      <c r="A361" s="24" t="str">
        <f t="shared" si="1"/>
        <v/>
      </c>
    </row>
    <row r="362">
      <c r="A362" s="24" t="str">
        <f t="shared" si="1"/>
        <v/>
      </c>
    </row>
    <row r="363">
      <c r="A363" s="24" t="str">
        <f t="shared" si="1"/>
        <v/>
      </c>
    </row>
    <row r="364">
      <c r="A364" s="24" t="str">
        <f t="shared" si="1"/>
        <v/>
      </c>
    </row>
    <row r="365">
      <c r="A365" s="24" t="str">
        <f t="shared" si="1"/>
        <v/>
      </c>
    </row>
    <row r="366">
      <c r="A366" s="24" t="str">
        <f t="shared" si="1"/>
        <v/>
      </c>
    </row>
    <row r="367">
      <c r="A367" s="24" t="str">
        <f t="shared" si="1"/>
        <v/>
      </c>
    </row>
    <row r="368">
      <c r="A368" s="24" t="str">
        <f t="shared" si="1"/>
        <v/>
      </c>
    </row>
    <row r="369">
      <c r="A369" s="24" t="str">
        <f t="shared" si="1"/>
        <v/>
      </c>
    </row>
    <row r="370">
      <c r="A370" s="24" t="str">
        <f t="shared" si="1"/>
        <v/>
      </c>
    </row>
    <row r="371">
      <c r="A371" s="24" t="str">
        <f t="shared" si="1"/>
        <v/>
      </c>
    </row>
    <row r="372">
      <c r="A372" s="24" t="str">
        <f t="shared" si="1"/>
        <v/>
      </c>
    </row>
    <row r="373">
      <c r="A373" s="24" t="str">
        <f t="shared" si="1"/>
        <v/>
      </c>
    </row>
    <row r="374">
      <c r="A374" s="24" t="str">
        <f t="shared" si="1"/>
        <v/>
      </c>
    </row>
    <row r="375">
      <c r="A375" s="24" t="str">
        <f t="shared" si="1"/>
        <v/>
      </c>
    </row>
    <row r="376">
      <c r="A376" s="24" t="str">
        <f t="shared" si="1"/>
        <v/>
      </c>
    </row>
    <row r="377">
      <c r="A377" s="24" t="str">
        <f t="shared" si="1"/>
        <v/>
      </c>
    </row>
    <row r="378">
      <c r="A378" s="24" t="str">
        <f t="shared" si="1"/>
        <v/>
      </c>
    </row>
    <row r="379">
      <c r="A379" s="24" t="str">
        <f t="shared" si="1"/>
        <v/>
      </c>
    </row>
    <row r="380">
      <c r="A380" s="24" t="str">
        <f t="shared" si="1"/>
        <v/>
      </c>
    </row>
    <row r="381">
      <c r="A381" s="24" t="str">
        <f t="shared" si="1"/>
        <v/>
      </c>
    </row>
    <row r="382">
      <c r="A382" s="24" t="str">
        <f t="shared" si="1"/>
        <v/>
      </c>
    </row>
    <row r="383">
      <c r="A383" s="24" t="str">
        <f t="shared" si="1"/>
        <v/>
      </c>
    </row>
    <row r="384">
      <c r="A384" s="24" t="str">
        <f t="shared" si="1"/>
        <v/>
      </c>
    </row>
    <row r="385">
      <c r="A385" s="24" t="str">
        <f t="shared" si="1"/>
        <v/>
      </c>
    </row>
    <row r="386">
      <c r="A386" s="24" t="str">
        <f t="shared" si="1"/>
        <v/>
      </c>
    </row>
    <row r="387">
      <c r="A387" s="24" t="str">
        <f t="shared" si="1"/>
        <v/>
      </c>
    </row>
    <row r="388">
      <c r="A388" s="24" t="str">
        <f t="shared" si="1"/>
        <v/>
      </c>
    </row>
    <row r="389">
      <c r="A389" s="24" t="str">
        <f t="shared" si="1"/>
        <v/>
      </c>
    </row>
    <row r="390">
      <c r="A390" s="24" t="str">
        <f t="shared" si="1"/>
        <v/>
      </c>
    </row>
    <row r="391">
      <c r="A391" s="24" t="str">
        <f t="shared" si="1"/>
        <v/>
      </c>
    </row>
    <row r="392">
      <c r="A392" s="24" t="str">
        <f t="shared" si="1"/>
        <v/>
      </c>
    </row>
    <row r="393">
      <c r="A393" s="24" t="str">
        <f t="shared" si="1"/>
        <v/>
      </c>
    </row>
    <row r="394">
      <c r="A394" s="24" t="str">
        <f t="shared" si="1"/>
        <v/>
      </c>
    </row>
    <row r="395">
      <c r="A395" s="24" t="str">
        <f t="shared" si="1"/>
        <v/>
      </c>
    </row>
    <row r="396">
      <c r="A396" s="24" t="str">
        <f t="shared" si="1"/>
        <v/>
      </c>
    </row>
    <row r="397">
      <c r="A397" s="24" t="str">
        <f t="shared" si="1"/>
        <v/>
      </c>
    </row>
    <row r="398">
      <c r="A398" s="24" t="str">
        <f t="shared" si="1"/>
        <v/>
      </c>
    </row>
    <row r="399">
      <c r="A399" s="24" t="str">
        <f t="shared" si="1"/>
        <v/>
      </c>
    </row>
    <row r="400">
      <c r="A400" s="24" t="str">
        <f t="shared" si="1"/>
        <v/>
      </c>
    </row>
    <row r="401">
      <c r="A401" s="24" t="str">
        <f t="shared" si="1"/>
        <v/>
      </c>
    </row>
    <row r="402">
      <c r="A402" s="24" t="str">
        <f t="shared" si="1"/>
        <v/>
      </c>
    </row>
    <row r="403">
      <c r="A403" s="24" t="str">
        <f t="shared" si="1"/>
        <v/>
      </c>
    </row>
    <row r="404">
      <c r="A404" s="24" t="str">
        <f t="shared" si="1"/>
        <v/>
      </c>
    </row>
    <row r="405">
      <c r="A405" s="24" t="str">
        <f t="shared" si="1"/>
        <v/>
      </c>
    </row>
    <row r="406">
      <c r="A406" s="24" t="str">
        <f t="shared" si="1"/>
        <v/>
      </c>
    </row>
    <row r="407">
      <c r="A407" s="24" t="str">
        <f t="shared" si="1"/>
        <v/>
      </c>
    </row>
    <row r="408">
      <c r="A408" s="24" t="str">
        <f t="shared" si="1"/>
        <v/>
      </c>
    </row>
    <row r="409">
      <c r="A409" s="24" t="str">
        <f t="shared" si="1"/>
        <v/>
      </c>
    </row>
    <row r="410">
      <c r="A410" s="24" t="str">
        <f t="shared" si="1"/>
        <v/>
      </c>
    </row>
    <row r="411">
      <c r="A411" s="24" t="str">
        <f t="shared" si="1"/>
        <v/>
      </c>
    </row>
    <row r="412">
      <c r="A412" s="24" t="str">
        <f t="shared" si="1"/>
        <v/>
      </c>
    </row>
    <row r="413">
      <c r="A413" s="24" t="str">
        <f t="shared" si="1"/>
        <v/>
      </c>
    </row>
    <row r="414">
      <c r="A414" s="24" t="str">
        <f t="shared" si="1"/>
        <v/>
      </c>
    </row>
    <row r="415">
      <c r="A415" s="24" t="str">
        <f t="shared" si="1"/>
        <v/>
      </c>
    </row>
    <row r="416">
      <c r="A416" s="24" t="str">
        <f t="shared" si="1"/>
        <v/>
      </c>
    </row>
    <row r="417">
      <c r="A417" s="24" t="str">
        <f t="shared" si="1"/>
        <v/>
      </c>
    </row>
    <row r="418">
      <c r="A418" s="24" t="str">
        <f t="shared" si="1"/>
        <v/>
      </c>
    </row>
    <row r="419">
      <c r="A419" s="24" t="str">
        <f t="shared" si="1"/>
        <v/>
      </c>
    </row>
    <row r="420">
      <c r="A420" s="24" t="str">
        <f t="shared" si="1"/>
        <v/>
      </c>
    </row>
    <row r="421">
      <c r="A421" s="24" t="str">
        <f t="shared" si="1"/>
        <v/>
      </c>
    </row>
    <row r="422">
      <c r="A422" s="24" t="str">
        <f t="shared" si="1"/>
        <v/>
      </c>
    </row>
    <row r="423">
      <c r="A423" s="24" t="str">
        <f t="shared" si="1"/>
        <v/>
      </c>
    </row>
    <row r="424">
      <c r="A424" s="24" t="str">
        <f t="shared" si="1"/>
        <v/>
      </c>
    </row>
    <row r="425">
      <c r="A425" s="24" t="str">
        <f t="shared" si="1"/>
        <v/>
      </c>
    </row>
    <row r="426">
      <c r="A426" s="24" t="str">
        <f t="shared" si="1"/>
        <v/>
      </c>
    </row>
    <row r="427">
      <c r="A427" s="24" t="str">
        <f t="shared" si="1"/>
        <v/>
      </c>
    </row>
    <row r="428">
      <c r="A428" s="24" t="str">
        <f t="shared" si="1"/>
        <v/>
      </c>
    </row>
    <row r="429">
      <c r="A429" s="24" t="str">
        <f t="shared" si="1"/>
        <v/>
      </c>
    </row>
    <row r="430">
      <c r="A430" s="24" t="str">
        <f t="shared" si="1"/>
        <v/>
      </c>
    </row>
    <row r="431">
      <c r="A431" s="24" t="str">
        <f t="shared" si="1"/>
        <v/>
      </c>
    </row>
    <row r="432">
      <c r="A432" s="24" t="str">
        <f t="shared" si="1"/>
        <v/>
      </c>
    </row>
    <row r="433">
      <c r="A433" s="24" t="str">
        <f t="shared" si="1"/>
        <v/>
      </c>
    </row>
    <row r="434">
      <c r="A434" s="24" t="str">
        <f t="shared" si="1"/>
        <v/>
      </c>
    </row>
    <row r="435">
      <c r="A435" s="24" t="str">
        <f t="shared" si="1"/>
        <v/>
      </c>
    </row>
    <row r="436">
      <c r="A436" s="24" t="str">
        <f t="shared" si="1"/>
        <v/>
      </c>
    </row>
    <row r="437">
      <c r="A437" s="24" t="str">
        <f t="shared" si="1"/>
        <v/>
      </c>
    </row>
    <row r="438">
      <c r="A438" s="24" t="str">
        <f t="shared" si="1"/>
        <v/>
      </c>
    </row>
    <row r="439">
      <c r="A439" s="24" t="str">
        <f t="shared" si="1"/>
        <v/>
      </c>
    </row>
    <row r="440">
      <c r="A440" s="24" t="str">
        <f t="shared" si="1"/>
        <v/>
      </c>
    </row>
    <row r="441">
      <c r="A441" s="24" t="str">
        <f t="shared" si="1"/>
        <v/>
      </c>
    </row>
    <row r="442">
      <c r="A442" s="24" t="str">
        <f t="shared" si="1"/>
        <v/>
      </c>
    </row>
    <row r="443">
      <c r="A443" s="24" t="str">
        <f t="shared" si="1"/>
        <v/>
      </c>
    </row>
    <row r="444">
      <c r="A444" s="24" t="str">
        <f t="shared" si="1"/>
        <v/>
      </c>
    </row>
    <row r="445">
      <c r="A445" s="24" t="str">
        <f t="shared" si="1"/>
        <v/>
      </c>
    </row>
    <row r="446">
      <c r="A446" s="24" t="str">
        <f t="shared" si="1"/>
        <v/>
      </c>
    </row>
    <row r="447">
      <c r="A447" s="24" t="str">
        <f t="shared" si="1"/>
        <v/>
      </c>
    </row>
    <row r="448">
      <c r="A448" s="24" t="str">
        <f t="shared" si="1"/>
        <v/>
      </c>
    </row>
    <row r="449">
      <c r="A449" s="24" t="str">
        <f t="shared" si="1"/>
        <v/>
      </c>
    </row>
    <row r="450">
      <c r="A450" s="24" t="str">
        <f t="shared" si="1"/>
        <v/>
      </c>
    </row>
    <row r="451">
      <c r="A451" s="24" t="str">
        <f t="shared" si="1"/>
        <v/>
      </c>
    </row>
    <row r="452">
      <c r="A452" s="24" t="str">
        <f t="shared" si="1"/>
        <v/>
      </c>
    </row>
    <row r="453">
      <c r="A453" s="24" t="str">
        <f t="shared" si="1"/>
        <v/>
      </c>
    </row>
    <row r="454">
      <c r="A454" s="24" t="str">
        <f t="shared" si="1"/>
        <v/>
      </c>
    </row>
    <row r="455">
      <c r="A455" s="24" t="str">
        <f t="shared" si="1"/>
        <v/>
      </c>
    </row>
    <row r="456">
      <c r="A456" s="24" t="str">
        <f t="shared" si="1"/>
        <v/>
      </c>
    </row>
    <row r="457">
      <c r="A457" s="24" t="str">
        <f t="shared" si="1"/>
        <v/>
      </c>
    </row>
    <row r="458">
      <c r="A458" s="24" t="str">
        <f t="shared" si="1"/>
        <v/>
      </c>
    </row>
    <row r="459">
      <c r="A459" s="24" t="str">
        <f t="shared" si="1"/>
        <v/>
      </c>
    </row>
    <row r="460">
      <c r="A460" s="24" t="str">
        <f t="shared" si="1"/>
        <v/>
      </c>
    </row>
    <row r="461">
      <c r="A461" s="24" t="str">
        <f t="shared" si="1"/>
        <v/>
      </c>
    </row>
    <row r="462">
      <c r="A462" s="24" t="str">
        <f t="shared" si="1"/>
        <v/>
      </c>
    </row>
    <row r="463">
      <c r="A463" s="24" t="str">
        <f t="shared" si="1"/>
        <v/>
      </c>
    </row>
    <row r="464">
      <c r="A464" s="24" t="str">
        <f t="shared" si="1"/>
        <v/>
      </c>
    </row>
    <row r="465">
      <c r="A465" s="24" t="str">
        <f t="shared" si="1"/>
        <v/>
      </c>
    </row>
    <row r="466">
      <c r="A466" s="24" t="str">
        <f t="shared" si="1"/>
        <v/>
      </c>
    </row>
    <row r="467">
      <c r="A467" s="24" t="str">
        <f t="shared" si="1"/>
        <v/>
      </c>
    </row>
    <row r="468">
      <c r="A468" s="24" t="str">
        <f t="shared" si="1"/>
        <v/>
      </c>
    </row>
    <row r="469">
      <c r="A469" s="24" t="str">
        <f t="shared" si="1"/>
        <v/>
      </c>
    </row>
    <row r="470">
      <c r="A470" s="24" t="str">
        <f t="shared" si="1"/>
        <v/>
      </c>
    </row>
    <row r="471">
      <c r="A471" s="24" t="str">
        <f t="shared" si="1"/>
        <v/>
      </c>
    </row>
    <row r="472">
      <c r="A472" s="24" t="str">
        <f t="shared" si="1"/>
        <v/>
      </c>
    </row>
    <row r="473">
      <c r="A473" s="24" t="str">
        <f t="shared" si="1"/>
        <v/>
      </c>
    </row>
    <row r="474">
      <c r="A474" s="24" t="str">
        <f t="shared" si="1"/>
        <v/>
      </c>
    </row>
    <row r="475">
      <c r="A475" s="24" t="str">
        <f t="shared" si="1"/>
        <v/>
      </c>
    </row>
    <row r="476">
      <c r="A476" s="24" t="str">
        <f t="shared" si="1"/>
        <v/>
      </c>
    </row>
    <row r="477">
      <c r="A477" s="24" t="str">
        <f t="shared" si="1"/>
        <v/>
      </c>
    </row>
    <row r="478">
      <c r="A478" s="24" t="str">
        <f t="shared" si="1"/>
        <v/>
      </c>
    </row>
    <row r="479">
      <c r="A479" s="24" t="str">
        <f t="shared" si="1"/>
        <v/>
      </c>
    </row>
    <row r="480">
      <c r="A480" s="24" t="str">
        <f t="shared" si="1"/>
        <v/>
      </c>
    </row>
    <row r="481">
      <c r="A481" s="24" t="str">
        <f t="shared" si="1"/>
        <v/>
      </c>
    </row>
    <row r="482">
      <c r="A482" s="24" t="str">
        <f t="shared" si="1"/>
        <v/>
      </c>
    </row>
    <row r="483">
      <c r="A483" s="24" t="str">
        <f t="shared" si="1"/>
        <v/>
      </c>
    </row>
    <row r="484">
      <c r="A484" s="24" t="str">
        <f t="shared" si="1"/>
        <v/>
      </c>
    </row>
    <row r="485">
      <c r="A485" s="24" t="str">
        <f t="shared" si="1"/>
        <v/>
      </c>
    </row>
    <row r="486">
      <c r="A486" s="24" t="str">
        <f t="shared" si="1"/>
        <v/>
      </c>
    </row>
    <row r="487">
      <c r="A487" s="24" t="str">
        <f t="shared" si="1"/>
        <v/>
      </c>
    </row>
    <row r="488">
      <c r="A488" s="24" t="str">
        <f t="shared" si="1"/>
        <v/>
      </c>
    </row>
    <row r="489">
      <c r="A489" s="24" t="str">
        <f t="shared" si="1"/>
        <v/>
      </c>
    </row>
    <row r="490">
      <c r="A490" s="24" t="str">
        <f t="shared" si="1"/>
        <v/>
      </c>
    </row>
    <row r="491">
      <c r="A491" s="24" t="str">
        <f t="shared" si="1"/>
        <v/>
      </c>
    </row>
    <row r="492">
      <c r="A492" s="24" t="str">
        <f t="shared" si="1"/>
        <v/>
      </c>
    </row>
    <row r="493">
      <c r="A493" s="24" t="str">
        <f t="shared" si="1"/>
        <v/>
      </c>
    </row>
    <row r="494">
      <c r="A494" s="24" t="str">
        <f t="shared" si="1"/>
        <v/>
      </c>
    </row>
    <row r="495">
      <c r="A495" s="24" t="str">
        <f t="shared" si="1"/>
        <v/>
      </c>
    </row>
    <row r="496">
      <c r="A496" s="24" t="str">
        <f t="shared" si="1"/>
        <v/>
      </c>
    </row>
    <row r="497">
      <c r="A497" s="24" t="str">
        <f t="shared" si="1"/>
        <v/>
      </c>
    </row>
    <row r="498">
      <c r="A498" s="24" t="str">
        <f t="shared" si="1"/>
        <v/>
      </c>
    </row>
    <row r="499">
      <c r="A499" s="24" t="str">
        <f t="shared" si="1"/>
        <v/>
      </c>
    </row>
    <row r="500">
      <c r="A500" s="24" t="str">
        <f t="shared" si="1"/>
        <v/>
      </c>
    </row>
    <row r="501">
      <c r="A501" s="24" t="str">
        <f t="shared" si="1"/>
        <v/>
      </c>
    </row>
    <row r="502">
      <c r="A502" s="24" t="str">
        <f t="shared" si="1"/>
        <v/>
      </c>
    </row>
    <row r="503">
      <c r="A503" s="24" t="str">
        <f t="shared" si="1"/>
        <v/>
      </c>
    </row>
    <row r="504">
      <c r="A504" s="24" t="str">
        <f t="shared" si="1"/>
        <v/>
      </c>
    </row>
    <row r="505">
      <c r="A505" s="24" t="str">
        <f t="shared" si="1"/>
        <v/>
      </c>
    </row>
    <row r="506">
      <c r="A506" s="24" t="str">
        <f t="shared" si="1"/>
        <v/>
      </c>
    </row>
    <row r="507">
      <c r="A507" s="24" t="str">
        <f t="shared" si="1"/>
        <v/>
      </c>
    </row>
    <row r="508">
      <c r="A508" s="24" t="str">
        <f t="shared" si="1"/>
        <v/>
      </c>
    </row>
    <row r="509">
      <c r="A509" s="24" t="str">
        <f t="shared" si="1"/>
        <v/>
      </c>
    </row>
    <row r="510">
      <c r="A510" s="24" t="str">
        <f t="shared" si="1"/>
        <v/>
      </c>
    </row>
    <row r="511">
      <c r="A511" s="24" t="str">
        <f t="shared" si="1"/>
        <v/>
      </c>
    </row>
    <row r="512">
      <c r="A512" s="24" t="str">
        <f t="shared" si="1"/>
        <v/>
      </c>
    </row>
    <row r="513">
      <c r="A513" s="24" t="str">
        <f t="shared" si="1"/>
        <v/>
      </c>
    </row>
    <row r="514">
      <c r="A514" s="24" t="str">
        <f t="shared" si="1"/>
        <v/>
      </c>
    </row>
    <row r="515">
      <c r="A515" s="24" t="str">
        <f t="shared" si="1"/>
        <v/>
      </c>
    </row>
    <row r="516">
      <c r="A516" s="24" t="str">
        <f t="shared" si="1"/>
        <v/>
      </c>
    </row>
    <row r="517">
      <c r="A517" s="24" t="str">
        <f t="shared" si="1"/>
        <v/>
      </c>
    </row>
    <row r="518">
      <c r="A518" s="24" t="str">
        <f t="shared" si="1"/>
        <v/>
      </c>
    </row>
    <row r="519">
      <c r="A519" s="24" t="str">
        <f t="shared" si="1"/>
        <v/>
      </c>
    </row>
    <row r="520">
      <c r="A520" s="24" t="str">
        <f t="shared" si="1"/>
        <v/>
      </c>
    </row>
    <row r="521">
      <c r="A521" s="24" t="str">
        <f t="shared" si="1"/>
        <v/>
      </c>
    </row>
    <row r="522">
      <c r="A522" s="24" t="str">
        <f t="shared" si="1"/>
        <v/>
      </c>
    </row>
    <row r="523">
      <c r="A523" s="24" t="str">
        <f t="shared" si="1"/>
        <v/>
      </c>
    </row>
    <row r="524">
      <c r="A524" s="24" t="str">
        <f t="shared" si="1"/>
        <v/>
      </c>
    </row>
    <row r="525">
      <c r="A525" s="24" t="str">
        <f t="shared" si="1"/>
        <v/>
      </c>
    </row>
    <row r="526">
      <c r="A526" s="24" t="str">
        <f t="shared" si="1"/>
        <v/>
      </c>
    </row>
    <row r="527">
      <c r="A527" s="24" t="str">
        <f t="shared" si="1"/>
        <v/>
      </c>
    </row>
    <row r="528">
      <c r="A528" s="24" t="str">
        <f t="shared" si="1"/>
        <v/>
      </c>
    </row>
    <row r="529">
      <c r="A529" s="24" t="str">
        <f t="shared" si="1"/>
        <v/>
      </c>
    </row>
    <row r="530">
      <c r="A530" s="24" t="str">
        <f t="shared" si="1"/>
        <v/>
      </c>
    </row>
    <row r="531">
      <c r="A531" s="24" t="str">
        <f t="shared" si="1"/>
        <v/>
      </c>
    </row>
    <row r="532">
      <c r="A532" s="24" t="str">
        <f t="shared" si="1"/>
        <v/>
      </c>
    </row>
    <row r="533">
      <c r="A533" s="24" t="str">
        <f t="shared" si="1"/>
        <v/>
      </c>
    </row>
    <row r="534">
      <c r="A534" s="24" t="str">
        <f t="shared" si="1"/>
        <v/>
      </c>
    </row>
    <row r="535">
      <c r="A535" s="24" t="str">
        <f t="shared" si="1"/>
        <v/>
      </c>
    </row>
    <row r="536">
      <c r="A536" s="24" t="str">
        <f t="shared" si="1"/>
        <v/>
      </c>
    </row>
    <row r="537">
      <c r="A537" s="24" t="str">
        <f t="shared" si="1"/>
        <v/>
      </c>
    </row>
    <row r="538">
      <c r="A538" s="24" t="str">
        <f t="shared" si="1"/>
        <v/>
      </c>
    </row>
    <row r="539">
      <c r="A539" s="24" t="str">
        <f t="shared" si="1"/>
        <v/>
      </c>
    </row>
    <row r="540">
      <c r="A540" s="24" t="str">
        <f t="shared" si="1"/>
        <v/>
      </c>
    </row>
    <row r="541">
      <c r="A541" s="24" t="str">
        <f t="shared" si="1"/>
        <v/>
      </c>
    </row>
    <row r="542">
      <c r="A542" s="24" t="str">
        <f t="shared" si="1"/>
        <v/>
      </c>
    </row>
    <row r="543">
      <c r="A543" s="24" t="str">
        <f t="shared" si="1"/>
        <v/>
      </c>
    </row>
    <row r="544">
      <c r="A544" s="24" t="str">
        <f t="shared" si="1"/>
        <v/>
      </c>
    </row>
    <row r="545">
      <c r="A545" s="24" t="str">
        <f t="shared" si="1"/>
        <v/>
      </c>
    </row>
    <row r="546">
      <c r="A546" s="24" t="str">
        <f t="shared" si="1"/>
        <v/>
      </c>
    </row>
    <row r="547">
      <c r="A547" s="24" t="str">
        <f t="shared" si="1"/>
        <v/>
      </c>
    </row>
    <row r="548">
      <c r="A548" s="24" t="str">
        <f t="shared" si="1"/>
        <v/>
      </c>
    </row>
    <row r="549">
      <c r="A549" s="24" t="str">
        <f t="shared" si="1"/>
        <v/>
      </c>
    </row>
    <row r="550">
      <c r="A550" s="24" t="str">
        <f t="shared" si="1"/>
        <v/>
      </c>
    </row>
    <row r="551">
      <c r="A551" s="24" t="str">
        <f t="shared" si="1"/>
        <v/>
      </c>
    </row>
    <row r="552">
      <c r="A552" s="24" t="str">
        <f t="shared" si="1"/>
        <v/>
      </c>
    </row>
    <row r="553">
      <c r="A553" s="24" t="str">
        <f t="shared" si="1"/>
        <v/>
      </c>
    </row>
    <row r="554">
      <c r="A554" s="24" t="str">
        <f t="shared" si="1"/>
        <v/>
      </c>
    </row>
    <row r="555">
      <c r="A555" s="24" t="str">
        <f t="shared" si="1"/>
        <v/>
      </c>
    </row>
    <row r="556">
      <c r="A556" s="24" t="str">
        <f t="shared" si="1"/>
        <v/>
      </c>
    </row>
    <row r="557">
      <c r="A557" s="24" t="str">
        <f t="shared" si="1"/>
        <v/>
      </c>
    </row>
    <row r="558">
      <c r="A558" s="24" t="str">
        <f t="shared" si="1"/>
        <v/>
      </c>
    </row>
    <row r="559">
      <c r="A559" s="24" t="str">
        <f t="shared" si="1"/>
        <v/>
      </c>
    </row>
    <row r="560">
      <c r="A560" s="24" t="str">
        <f t="shared" si="1"/>
        <v/>
      </c>
    </row>
    <row r="561">
      <c r="A561" s="24" t="str">
        <f t="shared" si="1"/>
        <v/>
      </c>
    </row>
    <row r="562">
      <c r="A562" s="24" t="str">
        <f t="shared" si="1"/>
        <v/>
      </c>
    </row>
    <row r="563">
      <c r="A563" s="24" t="str">
        <f t="shared" si="1"/>
        <v/>
      </c>
    </row>
    <row r="564">
      <c r="A564" s="24" t="str">
        <f t="shared" si="1"/>
        <v/>
      </c>
    </row>
    <row r="565">
      <c r="A565" s="24" t="str">
        <f t="shared" si="1"/>
        <v/>
      </c>
    </row>
    <row r="566">
      <c r="A566" s="24" t="str">
        <f t="shared" si="1"/>
        <v/>
      </c>
    </row>
    <row r="567">
      <c r="A567" s="24" t="str">
        <f t="shared" si="1"/>
        <v/>
      </c>
    </row>
    <row r="568">
      <c r="A568" s="24" t="str">
        <f t="shared" si="1"/>
        <v/>
      </c>
    </row>
    <row r="569">
      <c r="A569" s="24" t="str">
        <f t="shared" si="1"/>
        <v/>
      </c>
    </row>
    <row r="570">
      <c r="A570" s="24" t="str">
        <f t="shared" si="1"/>
        <v/>
      </c>
    </row>
    <row r="571">
      <c r="A571" s="24" t="str">
        <f t="shared" si="1"/>
        <v/>
      </c>
    </row>
    <row r="572">
      <c r="A572" s="24" t="str">
        <f t="shared" si="1"/>
        <v/>
      </c>
    </row>
    <row r="573">
      <c r="A573" s="24" t="str">
        <f t="shared" si="1"/>
        <v/>
      </c>
    </row>
    <row r="574">
      <c r="A574" s="24" t="str">
        <f t="shared" si="1"/>
        <v/>
      </c>
    </row>
    <row r="575">
      <c r="A575" s="24" t="str">
        <f t="shared" si="1"/>
        <v/>
      </c>
    </row>
    <row r="576">
      <c r="A576" s="24" t="str">
        <f t="shared" si="1"/>
        <v/>
      </c>
    </row>
    <row r="577">
      <c r="A577" s="24" t="str">
        <f t="shared" si="1"/>
        <v/>
      </c>
    </row>
    <row r="578">
      <c r="A578" s="24" t="str">
        <f t="shared" si="1"/>
        <v/>
      </c>
    </row>
    <row r="579">
      <c r="A579" s="24" t="str">
        <f t="shared" si="1"/>
        <v/>
      </c>
    </row>
    <row r="580">
      <c r="A580" s="24" t="str">
        <f t="shared" si="1"/>
        <v/>
      </c>
    </row>
    <row r="581">
      <c r="A581" s="24" t="str">
        <f t="shared" si="1"/>
        <v/>
      </c>
    </row>
    <row r="582">
      <c r="A582" s="24" t="str">
        <f t="shared" si="1"/>
        <v/>
      </c>
    </row>
    <row r="583">
      <c r="A583" s="24" t="str">
        <f t="shared" si="1"/>
        <v/>
      </c>
    </row>
    <row r="584">
      <c r="A584" s="24" t="str">
        <f t="shared" si="1"/>
        <v/>
      </c>
    </row>
    <row r="585">
      <c r="A585" s="24" t="str">
        <f t="shared" si="1"/>
        <v/>
      </c>
    </row>
    <row r="586">
      <c r="A586" s="24" t="str">
        <f t="shared" si="1"/>
        <v/>
      </c>
    </row>
    <row r="587">
      <c r="A587" s="24" t="str">
        <f t="shared" si="1"/>
        <v/>
      </c>
    </row>
    <row r="588">
      <c r="A588" s="24" t="str">
        <f t="shared" si="1"/>
        <v/>
      </c>
    </row>
    <row r="589">
      <c r="A589" s="24" t="str">
        <f t="shared" si="1"/>
        <v/>
      </c>
    </row>
    <row r="590">
      <c r="A590" s="24" t="str">
        <f t="shared" si="1"/>
        <v/>
      </c>
    </row>
    <row r="591">
      <c r="A591" s="24" t="str">
        <f t="shared" si="1"/>
        <v/>
      </c>
    </row>
    <row r="592">
      <c r="A592" s="24" t="str">
        <f t="shared" si="1"/>
        <v/>
      </c>
    </row>
    <row r="593">
      <c r="A593" s="24" t="str">
        <f t="shared" si="1"/>
        <v/>
      </c>
    </row>
    <row r="594">
      <c r="A594" s="24" t="str">
        <f t="shared" si="1"/>
        <v/>
      </c>
    </row>
    <row r="595">
      <c r="A595" s="24" t="str">
        <f t="shared" si="1"/>
        <v/>
      </c>
    </row>
    <row r="596">
      <c r="A596" s="24" t="str">
        <f t="shared" si="1"/>
        <v/>
      </c>
    </row>
    <row r="597">
      <c r="A597" s="24" t="str">
        <f t="shared" si="1"/>
        <v/>
      </c>
    </row>
    <row r="598">
      <c r="A598" s="24" t="str">
        <f t="shared" si="1"/>
        <v/>
      </c>
    </row>
    <row r="599">
      <c r="A599" s="24" t="str">
        <f t="shared" si="1"/>
        <v/>
      </c>
    </row>
    <row r="600">
      <c r="A600" s="24" t="str">
        <f t="shared" si="1"/>
        <v/>
      </c>
    </row>
    <row r="601">
      <c r="A601" s="24" t="str">
        <f t="shared" si="1"/>
        <v/>
      </c>
    </row>
    <row r="602">
      <c r="A602" s="24" t="str">
        <f t="shared" si="1"/>
        <v/>
      </c>
    </row>
    <row r="603">
      <c r="A603" s="24" t="str">
        <f t="shared" si="1"/>
        <v/>
      </c>
    </row>
    <row r="604">
      <c r="A604" s="24" t="str">
        <f t="shared" si="1"/>
        <v/>
      </c>
    </row>
    <row r="605">
      <c r="A605" s="24" t="str">
        <f t="shared" si="1"/>
        <v/>
      </c>
    </row>
    <row r="606">
      <c r="A606" s="24" t="str">
        <f t="shared" si="1"/>
        <v/>
      </c>
    </row>
    <row r="607">
      <c r="A607" s="24" t="str">
        <f t="shared" si="1"/>
        <v/>
      </c>
    </row>
    <row r="608">
      <c r="A608" s="24" t="str">
        <f t="shared" si="1"/>
        <v/>
      </c>
    </row>
    <row r="609">
      <c r="A609" s="24" t="str">
        <f t="shared" si="1"/>
        <v/>
      </c>
    </row>
    <row r="610">
      <c r="A610" s="24" t="str">
        <f t="shared" si="1"/>
        <v/>
      </c>
    </row>
    <row r="611">
      <c r="A611" s="24" t="str">
        <f t="shared" si="1"/>
        <v/>
      </c>
    </row>
    <row r="612">
      <c r="A612" s="24" t="str">
        <f t="shared" si="1"/>
        <v/>
      </c>
    </row>
    <row r="613">
      <c r="A613" s="24" t="str">
        <f t="shared" si="1"/>
        <v/>
      </c>
    </row>
    <row r="614">
      <c r="A614" s="24" t="str">
        <f t="shared" si="1"/>
        <v/>
      </c>
    </row>
    <row r="615">
      <c r="A615" s="24" t="str">
        <f t="shared" si="1"/>
        <v/>
      </c>
    </row>
    <row r="616">
      <c r="A616" s="24" t="str">
        <f t="shared" si="1"/>
        <v/>
      </c>
    </row>
    <row r="617">
      <c r="A617" s="24" t="str">
        <f t="shared" si="1"/>
        <v/>
      </c>
    </row>
    <row r="618">
      <c r="A618" s="24" t="str">
        <f t="shared" si="1"/>
        <v/>
      </c>
    </row>
    <row r="619">
      <c r="A619" s="24" t="str">
        <f t="shared" si="1"/>
        <v/>
      </c>
    </row>
    <row r="620">
      <c r="A620" s="24" t="str">
        <f t="shared" si="1"/>
        <v/>
      </c>
    </row>
    <row r="621">
      <c r="A621" s="24" t="str">
        <f t="shared" si="1"/>
        <v/>
      </c>
    </row>
    <row r="622">
      <c r="A622" s="24" t="str">
        <f t="shared" si="1"/>
        <v/>
      </c>
    </row>
    <row r="623">
      <c r="A623" s="24" t="str">
        <f t="shared" si="1"/>
        <v/>
      </c>
    </row>
    <row r="624">
      <c r="A624" s="24" t="str">
        <f t="shared" si="1"/>
        <v/>
      </c>
    </row>
    <row r="625">
      <c r="A625" s="24" t="str">
        <f t="shared" si="1"/>
        <v/>
      </c>
    </row>
    <row r="626">
      <c r="A626" s="24" t="str">
        <f t="shared" si="1"/>
        <v/>
      </c>
    </row>
    <row r="627">
      <c r="A627" s="24" t="str">
        <f t="shared" si="1"/>
        <v/>
      </c>
    </row>
    <row r="628">
      <c r="A628" s="24" t="str">
        <f t="shared" si="1"/>
        <v/>
      </c>
    </row>
    <row r="629">
      <c r="A629" s="24" t="str">
        <f t="shared" si="1"/>
        <v/>
      </c>
    </row>
    <row r="630">
      <c r="A630" s="24" t="str">
        <f t="shared" si="1"/>
        <v/>
      </c>
    </row>
    <row r="631">
      <c r="A631" s="24" t="str">
        <f t="shared" si="1"/>
        <v/>
      </c>
    </row>
    <row r="632">
      <c r="A632" s="24" t="str">
        <f t="shared" si="1"/>
        <v/>
      </c>
    </row>
    <row r="633">
      <c r="A633" s="24" t="str">
        <f t="shared" si="1"/>
        <v/>
      </c>
    </row>
    <row r="634">
      <c r="A634" s="24" t="str">
        <f t="shared" si="1"/>
        <v/>
      </c>
    </row>
    <row r="635">
      <c r="A635" s="24" t="str">
        <f t="shared" si="1"/>
        <v/>
      </c>
    </row>
    <row r="636">
      <c r="A636" s="24" t="str">
        <f t="shared" si="1"/>
        <v/>
      </c>
    </row>
    <row r="637">
      <c r="A637" s="24" t="str">
        <f t="shared" si="1"/>
        <v/>
      </c>
    </row>
    <row r="638">
      <c r="A638" s="24" t="str">
        <f t="shared" si="1"/>
        <v/>
      </c>
    </row>
    <row r="639">
      <c r="A639" s="24" t="str">
        <f t="shared" si="1"/>
        <v/>
      </c>
    </row>
    <row r="640">
      <c r="A640" s="24" t="str">
        <f t="shared" si="1"/>
        <v/>
      </c>
    </row>
    <row r="641">
      <c r="A641" s="24" t="str">
        <f t="shared" si="1"/>
        <v/>
      </c>
    </row>
    <row r="642">
      <c r="A642" s="24" t="str">
        <f t="shared" si="1"/>
        <v/>
      </c>
    </row>
    <row r="643">
      <c r="A643" s="24" t="str">
        <f t="shared" si="1"/>
        <v/>
      </c>
    </row>
    <row r="644">
      <c r="A644" s="24" t="str">
        <f t="shared" si="1"/>
        <v/>
      </c>
    </row>
    <row r="645">
      <c r="A645" s="24" t="str">
        <f t="shared" si="1"/>
        <v/>
      </c>
    </row>
    <row r="646">
      <c r="A646" s="24" t="str">
        <f t="shared" si="1"/>
        <v/>
      </c>
    </row>
    <row r="647">
      <c r="A647" s="24" t="str">
        <f t="shared" si="1"/>
        <v/>
      </c>
    </row>
    <row r="648">
      <c r="A648" s="24" t="str">
        <f t="shared" si="1"/>
        <v/>
      </c>
    </row>
    <row r="649">
      <c r="A649" s="24" t="str">
        <f t="shared" si="1"/>
        <v/>
      </c>
    </row>
    <row r="650">
      <c r="A650" s="24" t="str">
        <f t="shared" si="1"/>
        <v/>
      </c>
    </row>
    <row r="651">
      <c r="A651" s="24" t="str">
        <f t="shared" si="1"/>
        <v/>
      </c>
    </row>
    <row r="652">
      <c r="A652" s="24" t="str">
        <f t="shared" si="1"/>
        <v/>
      </c>
    </row>
    <row r="653">
      <c r="A653" s="24" t="str">
        <f t="shared" si="1"/>
        <v/>
      </c>
    </row>
    <row r="654">
      <c r="A654" s="24" t="str">
        <f t="shared" si="1"/>
        <v/>
      </c>
    </row>
    <row r="655">
      <c r="A655" s="24" t="str">
        <f t="shared" si="1"/>
        <v/>
      </c>
    </row>
    <row r="656">
      <c r="A656" s="24" t="str">
        <f t="shared" si="1"/>
        <v/>
      </c>
    </row>
    <row r="657">
      <c r="A657" s="24" t="str">
        <f t="shared" si="1"/>
        <v/>
      </c>
    </row>
    <row r="658">
      <c r="A658" s="24" t="str">
        <f t="shared" si="1"/>
        <v/>
      </c>
    </row>
    <row r="659">
      <c r="A659" s="24" t="str">
        <f t="shared" si="1"/>
        <v/>
      </c>
    </row>
    <row r="660">
      <c r="A660" s="24" t="str">
        <f t="shared" si="1"/>
        <v/>
      </c>
    </row>
    <row r="661">
      <c r="A661" s="24" t="str">
        <f t="shared" si="1"/>
        <v/>
      </c>
    </row>
    <row r="662">
      <c r="A662" s="24" t="str">
        <f t="shared" si="1"/>
        <v/>
      </c>
    </row>
    <row r="663">
      <c r="A663" s="24" t="str">
        <f t="shared" si="1"/>
        <v/>
      </c>
    </row>
    <row r="664">
      <c r="A664" s="24" t="str">
        <f t="shared" si="1"/>
        <v/>
      </c>
    </row>
    <row r="665">
      <c r="A665" s="24" t="str">
        <f t="shared" si="1"/>
        <v/>
      </c>
    </row>
    <row r="666">
      <c r="A666" s="24" t="str">
        <f t="shared" si="1"/>
        <v/>
      </c>
    </row>
    <row r="667">
      <c r="A667" s="24" t="str">
        <f t="shared" si="1"/>
        <v/>
      </c>
    </row>
    <row r="668">
      <c r="A668" s="24" t="str">
        <f t="shared" si="1"/>
        <v/>
      </c>
    </row>
    <row r="669">
      <c r="A669" s="24" t="str">
        <f t="shared" si="1"/>
        <v/>
      </c>
    </row>
    <row r="670">
      <c r="A670" s="24" t="str">
        <f t="shared" si="1"/>
        <v/>
      </c>
    </row>
    <row r="671">
      <c r="A671" s="24" t="str">
        <f t="shared" si="1"/>
        <v/>
      </c>
    </row>
    <row r="672">
      <c r="A672" s="24" t="str">
        <f t="shared" si="1"/>
        <v/>
      </c>
    </row>
    <row r="673">
      <c r="A673" s="24" t="str">
        <f t="shared" si="1"/>
        <v/>
      </c>
    </row>
    <row r="674">
      <c r="A674" s="24" t="str">
        <f t="shared" si="1"/>
        <v/>
      </c>
    </row>
    <row r="675">
      <c r="A675" s="24" t="str">
        <f t="shared" si="1"/>
        <v/>
      </c>
    </row>
    <row r="676">
      <c r="A676" s="24" t="str">
        <f t="shared" si="1"/>
        <v/>
      </c>
    </row>
    <row r="677">
      <c r="A677" s="24" t="str">
        <f t="shared" si="1"/>
        <v/>
      </c>
    </row>
    <row r="678">
      <c r="A678" s="24" t="str">
        <f t="shared" si="1"/>
        <v/>
      </c>
    </row>
    <row r="679">
      <c r="A679" s="24" t="str">
        <f t="shared" si="1"/>
        <v/>
      </c>
    </row>
    <row r="680">
      <c r="A680" s="24" t="str">
        <f t="shared" si="1"/>
        <v/>
      </c>
    </row>
    <row r="681">
      <c r="A681" s="24" t="str">
        <f t="shared" si="1"/>
        <v/>
      </c>
    </row>
    <row r="682">
      <c r="A682" s="24" t="str">
        <f t="shared" si="1"/>
        <v/>
      </c>
    </row>
    <row r="683">
      <c r="A683" s="24" t="str">
        <f t="shared" si="1"/>
        <v/>
      </c>
    </row>
    <row r="684">
      <c r="A684" s="24" t="str">
        <f t="shared" si="1"/>
        <v/>
      </c>
    </row>
    <row r="685">
      <c r="A685" s="24" t="str">
        <f t="shared" si="1"/>
        <v/>
      </c>
    </row>
    <row r="686">
      <c r="A686" s="24" t="str">
        <f t="shared" si="1"/>
        <v/>
      </c>
    </row>
    <row r="687">
      <c r="A687" s="24" t="str">
        <f t="shared" si="1"/>
        <v/>
      </c>
    </row>
    <row r="688">
      <c r="A688" s="24" t="str">
        <f t="shared" si="1"/>
        <v/>
      </c>
    </row>
    <row r="689">
      <c r="A689" s="24" t="str">
        <f t="shared" si="1"/>
        <v/>
      </c>
    </row>
    <row r="690">
      <c r="A690" s="24" t="str">
        <f t="shared" si="1"/>
        <v/>
      </c>
    </row>
    <row r="691">
      <c r="A691" s="24" t="str">
        <f t="shared" si="1"/>
        <v/>
      </c>
    </row>
    <row r="692">
      <c r="A692" s="24" t="str">
        <f t="shared" si="1"/>
        <v/>
      </c>
    </row>
    <row r="693">
      <c r="A693" s="24" t="str">
        <f t="shared" si="1"/>
        <v/>
      </c>
    </row>
    <row r="694">
      <c r="A694" s="24" t="str">
        <f t="shared" si="1"/>
        <v/>
      </c>
    </row>
    <row r="695">
      <c r="A695" s="24" t="str">
        <f t="shared" si="1"/>
        <v/>
      </c>
    </row>
    <row r="696">
      <c r="A696" s="24" t="str">
        <f t="shared" si="1"/>
        <v/>
      </c>
    </row>
    <row r="697">
      <c r="A697" s="24" t="str">
        <f t="shared" si="1"/>
        <v/>
      </c>
    </row>
    <row r="698">
      <c r="A698" s="24" t="str">
        <f t="shared" si="1"/>
        <v/>
      </c>
    </row>
    <row r="699">
      <c r="A699" s="24" t="str">
        <f t="shared" si="1"/>
        <v/>
      </c>
    </row>
    <row r="700">
      <c r="A700" s="24" t="str">
        <f t="shared" si="1"/>
        <v/>
      </c>
    </row>
    <row r="701">
      <c r="A701" s="24" t="str">
        <f t="shared" si="1"/>
        <v/>
      </c>
    </row>
    <row r="702">
      <c r="A702" s="24" t="str">
        <f t="shared" si="1"/>
        <v/>
      </c>
    </row>
    <row r="703">
      <c r="A703" s="24" t="str">
        <f t="shared" si="1"/>
        <v/>
      </c>
    </row>
    <row r="704">
      <c r="A704" s="24" t="str">
        <f t="shared" si="1"/>
        <v/>
      </c>
    </row>
    <row r="705">
      <c r="A705" s="24" t="str">
        <f t="shared" si="1"/>
        <v/>
      </c>
    </row>
    <row r="706">
      <c r="A706" s="24" t="str">
        <f t="shared" si="1"/>
        <v/>
      </c>
    </row>
    <row r="707">
      <c r="A707" s="24" t="str">
        <f t="shared" si="1"/>
        <v/>
      </c>
    </row>
    <row r="708">
      <c r="A708" s="24" t="str">
        <f t="shared" si="1"/>
        <v/>
      </c>
    </row>
    <row r="709">
      <c r="A709" s="24" t="str">
        <f t="shared" si="1"/>
        <v/>
      </c>
    </row>
    <row r="710">
      <c r="A710" s="24" t="str">
        <f t="shared" si="1"/>
        <v/>
      </c>
    </row>
    <row r="711">
      <c r="A711" s="24" t="str">
        <f t="shared" si="1"/>
        <v/>
      </c>
    </row>
    <row r="712">
      <c r="A712" s="24" t="str">
        <f t="shared" si="1"/>
        <v/>
      </c>
    </row>
    <row r="713">
      <c r="A713" s="24" t="str">
        <f t="shared" si="1"/>
        <v/>
      </c>
    </row>
    <row r="714">
      <c r="A714" s="24" t="str">
        <f t="shared" si="1"/>
        <v/>
      </c>
    </row>
    <row r="715">
      <c r="A715" s="24" t="str">
        <f t="shared" si="1"/>
        <v/>
      </c>
    </row>
    <row r="716">
      <c r="A716" s="24" t="str">
        <f t="shared" si="1"/>
        <v/>
      </c>
    </row>
    <row r="717">
      <c r="A717" s="24" t="str">
        <f t="shared" si="1"/>
        <v/>
      </c>
    </row>
    <row r="718">
      <c r="A718" s="24" t="str">
        <f t="shared" si="1"/>
        <v/>
      </c>
    </row>
    <row r="719">
      <c r="A719" s="24" t="str">
        <f t="shared" si="1"/>
        <v/>
      </c>
    </row>
    <row r="720">
      <c r="A720" s="24" t="str">
        <f t="shared" si="1"/>
        <v/>
      </c>
    </row>
    <row r="721">
      <c r="A721" s="24" t="str">
        <f t="shared" si="1"/>
        <v/>
      </c>
    </row>
    <row r="722">
      <c r="A722" s="24" t="str">
        <f t="shared" si="1"/>
        <v/>
      </c>
    </row>
    <row r="723">
      <c r="A723" s="24" t="str">
        <f t="shared" si="1"/>
        <v/>
      </c>
    </row>
    <row r="724">
      <c r="A724" s="24" t="str">
        <f t="shared" si="1"/>
        <v/>
      </c>
    </row>
    <row r="725">
      <c r="A725" s="24" t="str">
        <f t="shared" si="1"/>
        <v/>
      </c>
    </row>
    <row r="726">
      <c r="A726" s="24" t="str">
        <f t="shared" si="1"/>
        <v/>
      </c>
    </row>
    <row r="727">
      <c r="A727" s="24" t="str">
        <f t="shared" si="1"/>
        <v/>
      </c>
    </row>
    <row r="728">
      <c r="A728" s="24" t="str">
        <f t="shared" si="1"/>
        <v/>
      </c>
    </row>
    <row r="729">
      <c r="A729" s="24" t="str">
        <f t="shared" si="1"/>
        <v/>
      </c>
    </row>
    <row r="730">
      <c r="A730" s="24" t="str">
        <f t="shared" si="1"/>
        <v/>
      </c>
    </row>
    <row r="731">
      <c r="A731" s="24" t="str">
        <f t="shared" si="1"/>
        <v/>
      </c>
    </row>
    <row r="732">
      <c r="A732" s="24" t="str">
        <f t="shared" si="1"/>
        <v/>
      </c>
    </row>
    <row r="733">
      <c r="A733" s="24" t="str">
        <f t="shared" si="1"/>
        <v/>
      </c>
    </row>
    <row r="734">
      <c r="A734" s="24" t="str">
        <f t="shared" si="1"/>
        <v/>
      </c>
    </row>
    <row r="735">
      <c r="A735" s="24" t="str">
        <f t="shared" si="1"/>
        <v/>
      </c>
    </row>
    <row r="736">
      <c r="A736" s="24" t="str">
        <f t="shared" si="1"/>
        <v/>
      </c>
    </row>
    <row r="737">
      <c r="A737" s="24" t="str">
        <f t="shared" si="1"/>
        <v/>
      </c>
    </row>
    <row r="738">
      <c r="A738" s="24" t="str">
        <f t="shared" si="1"/>
        <v/>
      </c>
    </row>
    <row r="739">
      <c r="A739" s="24" t="str">
        <f t="shared" si="1"/>
        <v/>
      </c>
    </row>
    <row r="740">
      <c r="A740" s="24" t="str">
        <f t="shared" si="1"/>
        <v/>
      </c>
    </row>
    <row r="741">
      <c r="A741" s="24" t="str">
        <f t="shared" si="1"/>
        <v/>
      </c>
    </row>
    <row r="742">
      <c r="A742" s="24" t="str">
        <f t="shared" si="1"/>
        <v/>
      </c>
    </row>
    <row r="743">
      <c r="A743" s="24" t="str">
        <f t="shared" si="1"/>
        <v/>
      </c>
    </row>
    <row r="744">
      <c r="A744" s="24" t="str">
        <f t="shared" si="1"/>
        <v/>
      </c>
    </row>
    <row r="745">
      <c r="A745" s="24" t="str">
        <f t="shared" si="1"/>
        <v/>
      </c>
    </row>
    <row r="746">
      <c r="A746" s="24" t="str">
        <f t="shared" si="1"/>
        <v/>
      </c>
    </row>
    <row r="747">
      <c r="A747" s="24" t="str">
        <f t="shared" si="1"/>
        <v/>
      </c>
    </row>
    <row r="748">
      <c r="A748" s="24" t="str">
        <f t="shared" si="1"/>
        <v/>
      </c>
    </row>
    <row r="749">
      <c r="A749" s="24" t="str">
        <f t="shared" si="1"/>
        <v/>
      </c>
    </row>
    <row r="750">
      <c r="A750" s="24" t="str">
        <f t="shared" si="1"/>
        <v/>
      </c>
    </row>
    <row r="751">
      <c r="A751" s="24" t="str">
        <f t="shared" si="1"/>
        <v/>
      </c>
    </row>
    <row r="752">
      <c r="A752" s="24" t="str">
        <f t="shared" si="1"/>
        <v/>
      </c>
    </row>
    <row r="753">
      <c r="A753" s="24" t="str">
        <f t="shared" si="1"/>
        <v/>
      </c>
    </row>
    <row r="754">
      <c r="A754" s="24" t="str">
        <f t="shared" si="1"/>
        <v/>
      </c>
    </row>
    <row r="755">
      <c r="A755" s="24" t="str">
        <f t="shared" si="1"/>
        <v/>
      </c>
    </row>
    <row r="756">
      <c r="A756" s="24" t="str">
        <f t="shared" si="1"/>
        <v/>
      </c>
    </row>
    <row r="757">
      <c r="A757" s="24" t="str">
        <f t="shared" si="1"/>
        <v/>
      </c>
    </row>
    <row r="758">
      <c r="A758" s="24" t="str">
        <f t="shared" si="1"/>
        <v/>
      </c>
    </row>
    <row r="759">
      <c r="A759" s="24" t="str">
        <f t="shared" si="1"/>
        <v/>
      </c>
    </row>
    <row r="760">
      <c r="A760" s="24" t="str">
        <f t="shared" si="1"/>
        <v/>
      </c>
    </row>
    <row r="761">
      <c r="A761" s="24" t="str">
        <f t="shared" si="1"/>
        <v/>
      </c>
    </row>
    <row r="762">
      <c r="A762" s="24" t="str">
        <f t="shared" si="1"/>
        <v/>
      </c>
    </row>
    <row r="763">
      <c r="A763" s="24" t="str">
        <f t="shared" si="1"/>
        <v/>
      </c>
    </row>
    <row r="764">
      <c r="A764" s="24" t="str">
        <f t="shared" si="1"/>
        <v/>
      </c>
    </row>
    <row r="765">
      <c r="A765" s="24" t="str">
        <f t="shared" si="1"/>
        <v/>
      </c>
    </row>
    <row r="766">
      <c r="A766" s="24" t="str">
        <f t="shared" si="1"/>
        <v/>
      </c>
    </row>
    <row r="767">
      <c r="A767" s="24" t="str">
        <f t="shared" si="1"/>
        <v/>
      </c>
    </row>
    <row r="768">
      <c r="A768" s="24" t="str">
        <f t="shared" si="1"/>
        <v/>
      </c>
    </row>
    <row r="769">
      <c r="A769" s="24" t="str">
        <f t="shared" si="1"/>
        <v/>
      </c>
    </row>
    <row r="770">
      <c r="A770" s="24" t="str">
        <f t="shared" si="1"/>
        <v/>
      </c>
    </row>
    <row r="771">
      <c r="A771" s="24" t="str">
        <f t="shared" si="1"/>
        <v/>
      </c>
    </row>
    <row r="772">
      <c r="A772" s="24" t="str">
        <f t="shared" si="1"/>
        <v/>
      </c>
    </row>
    <row r="773">
      <c r="A773" s="24" t="str">
        <f t="shared" si="1"/>
        <v/>
      </c>
    </row>
    <row r="774">
      <c r="A774" s="24" t="str">
        <f t="shared" si="1"/>
        <v/>
      </c>
    </row>
    <row r="775">
      <c r="A775" s="24" t="str">
        <f t="shared" si="1"/>
        <v/>
      </c>
    </row>
    <row r="776">
      <c r="A776" s="24" t="str">
        <f t="shared" si="1"/>
        <v/>
      </c>
    </row>
    <row r="777">
      <c r="A777" s="24" t="str">
        <f t="shared" si="1"/>
        <v/>
      </c>
    </row>
    <row r="778">
      <c r="A778" s="24" t="str">
        <f t="shared" si="1"/>
        <v/>
      </c>
    </row>
    <row r="779">
      <c r="A779" s="24" t="str">
        <f t="shared" si="1"/>
        <v/>
      </c>
    </row>
    <row r="780">
      <c r="A780" s="24" t="str">
        <f t="shared" si="1"/>
        <v/>
      </c>
    </row>
    <row r="781">
      <c r="A781" s="24" t="str">
        <f t="shared" si="1"/>
        <v/>
      </c>
    </row>
    <row r="782">
      <c r="A782" s="24" t="str">
        <f t="shared" si="1"/>
        <v/>
      </c>
    </row>
    <row r="783">
      <c r="A783" s="24" t="str">
        <f t="shared" si="1"/>
        <v/>
      </c>
    </row>
    <row r="784">
      <c r="A784" s="24" t="str">
        <f t="shared" si="1"/>
        <v/>
      </c>
    </row>
    <row r="785">
      <c r="A785" s="24" t="str">
        <f t="shared" si="1"/>
        <v/>
      </c>
    </row>
    <row r="786">
      <c r="A786" s="24" t="str">
        <f t="shared" si="1"/>
        <v/>
      </c>
    </row>
    <row r="787">
      <c r="A787" s="24" t="str">
        <f t="shared" si="1"/>
        <v/>
      </c>
    </row>
    <row r="788">
      <c r="A788" s="24" t="str">
        <f t="shared" si="1"/>
        <v/>
      </c>
    </row>
    <row r="789">
      <c r="A789" s="24" t="str">
        <f t="shared" si="1"/>
        <v/>
      </c>
    </row>
    <row r="790">
      <c r="A790" s="24" t="str">
        <f t="shared" si="1"/>
        <v/>
      </c>
    </row>
    <row r="791">
      <c r="A791" s="24" t="str">
        <f t="shared" si="1"/>
        <v/>
      </c>
    </row>
    <row r="792">
      <c r="A792" s="24" t="str">
        <f t="shared" si="1"/>
        <v/>
      </c>
    </row>
    <row r="793">
      <c r="A793" s="24" t="str">
        <f t="shared" si="1"/>
        <v/>
      </c>
    </row>
    <row r="794">
      <c r="A794" s="24" t="str">
        <f t="shared" si="1"/>
        <v/>
      </c>
    </row>
    <row r="795">
      <c r="A795" s="24" t="str">
        <f t="shared" si="1"/>
        <v/>
      </c>
    </row>
    <row r="796">
      <c r="A796" s="24" t="str">
        <f t="shared" si="1"/>
        <v/>
      </c>
    </row>
    <row r="797">
      <c r="A797" s="24" t="str">
        <f t="shared" si="1"/>
        <v/>
      </c>
    </row>
    <row r="798">
      <c r="A798" s="24" t="str">
        <f t="shared" si="1"/>
        <v/>
      </c>
    </row>
    <row r="799">
      <c r="A799" s="24" t="str">
        <f t="shared" si="1"/>
        <v/>
      </c>
    </row>
    <row r="800">
      <c r="A800" s="24" t="str">
        <f t="shared" si="1"/>
        <v/>
      </c>
    </row>
    <row r="801">
      <c r="A801" s="24" t="str">
        <f t="shared" si="1"/>
        <v/>
      </c>
    </row>
    <row r="802">
      <c r="A802" s="24" t="str">
        <f t="shared" si="1"/>
        <v/>
      </c>
    </row>
    <row r="803">
      <c r="A803" s="24" t="str">
        <f t="shared" si="1"/>
        <v/>
      </c>
    </row>
    <row r="804">
      <c r="A804" s="24" t="str">
        <f t="shared" si="1"/>
        <v/>
      </c>
    </row>
    <row r="805">
      <c r="A805" s="24" t="str">
        <f t="shared" si="1"/>
        <v/>
      </c>
    </row>
    <row r="806">
      <c r="A806" s="24" t="str">
        <f t="shared" si="1"/>
        <v/>
      </c>
    </row>
    <row r="807">
      <c r="A807" s="24" t="str">
        <f t="shared" si="1"/>
        <v/>
      </c>
    </row>
    <row r="808">
      <c r="A808" s="24" t="str">
        <f t="shared" si="1"/>
        <v/>
      </c>
    </row>
    <row r="809">
      <c r="A809" s="24" t="str">
        <f t="shared" si="1"/>
        <v/>
      </c>
    </row>
    <row r="810">
      <c r="A810" s="24" t="str">
        <f t="shared" si="1"/>
        <v/>
      </c>
    </row>
    <row r="811">
      <c r="A811" s="24" t="str">
        <f t="shared" si="1"/>
        <v/>
      </c>
    </row>
    <row r="812">
      <c r="A812" s="24" t="str">
        <f t="shared" si="1"/>
        <v/>
      </c>
    </row>
    <row r="813">
      <c r="A813" s="24" t="str">
        <f t="shared" si="1"/>
        <v/>
      </c>
    </row>
    <row r="814">
      <c r="A814" s="24" t="str">
        <f t="shared" si="1"/>
        <v/>
      </c>
    </row>
    <row r="815">
      <c r="A815" s="24" t="str">
        <f t="shared" si="1"/>
        <v/>
      </c>
    </row>
    <row r="816">
      <c r="A816" s="24" t="str">
        <f t="shared" si="1"/>
        <v/>
      </c>
    </row>
    <row r="817">
      <c r="A817" s="24" t="str">
        <f t="shared" si="1"/>
        <v/>
      </c>
    </row>
    <row r="818">
      <c r="A818" s="24" t="str">
        <f t="shared" si="1"/>
        <v/>
      </c>
    </row>
    <row r="819">
      <c r="A819" s="24" t="str">
        <f t="shared" si="1"/>
        <v/>
      </c>
    </row>
    <row r="820">
      <c r="A820" s="24" t="str">
        <f t="shared" si="1"/>
        <v/>
      </c>
    </row>
    <row r="821">
      <c r="A821" s="24" t="str">
        <f t="shared" si="1"/>
        <v/>
      </c>
    </row>
    <row r="822">
      <c r="A822" s="24" t="str">
        <f t="shared" si="1"/>
        <v/>
      </c>
    </row>
    <row r="823">
      <c r="A823" s="24" t="str">
        <f t="shared" si="1"/>
        <v/>
      </c>
    </row>
    <row r="824">
      <c r="A824" s="24" t="str">
        <f t="shared" si="1"/>
        <v/>
      </c>
    </row>
    <row r="825">
      <c r="A825" s="24" t="str">
        <f t="shared" si="1"/>
        <v/>
      </c>
    </row>
    <row r="826">
      <c r="A826" s="24" t="str">
        <f t="shared" si="1"/>
        <v/>
      </c>
    </row>
    <row r="827">
      <c r="A827" s="24" t="str">
        <f t="shared" si="1"/>
        <v/>
      </c>
    </row>
    <row r="828">
      <c r="A828" s="24" t="str">
        <f t="shared" si="1"/>
        <v/>
      </c>
    </row>
    <row r="829">
      <c r="A829" s="24" t="str">
        <f t="shared" si="1"/>
        <v/>
      </c>
    </row>
    <row r="830">
      <c r="A830" s="24" t="str">
        <f t="shared" si="1"/>
        <v/>
      </c>
    </row>
    <row r="831">
      <c r="A831" s="24" t="str">
        <f t="shared" si="1"/>
        <v/>
      </c>
    </row>
    <row r="832">
      <c r="A832" s="24" t="str">
        <f t="shared" si="1"/>
        <v/>
      </c>
    </row>
    <row r="833">
      <c r="A833" s="24" t="str">
        <f t="shared" si="1"/>
        <v/>
      </c>
    </row>
    <row r="834">
      <c r="A834" s="24" t="str">
        <f t="shared" si="1"/>
        <v/>
      </c>
    </row>
    <row r="835">
      <c r="A835" s="24" t="str">
        <f t="shared" si="1"/>
        <v/>
      </c>
    </row>
    <row r="836">
      <c r="A836" s="24" t="str">
        <f t="shared" si="1"/>
        <v/>
      </c>
    </row>
    <row r="837">
      <c r="A837" s="24" t="str">
        <f t="shared" si="1"/>
        <v/>
      </c>
    </row>
    <row r="838">
      <c r="A838" s="24" t="str">
        <f t="shared" si="1"/>
        <v/>
      </c>
    </row>
    <row r="839">
      <c r="A839" s="24" t="str">
        <f t="shared" si="1"/>
        <v/>
      </c>
    </row>
    <row r="840">
      <c r="A840" s="24" t="str">
        <f t="shared" si="1"/>
        <v/>
      </c>
    </row>
    <row r="841">
      <c r="A841" s="24" t="str">
        <f t="shared" si="1"/>
        <v/>
      </c>
    </row>
    <row r="842">
      <c r="A842" s="24" t="str">
        <f t="shared" si="1"/>
        <v/>
      </c>
    </row>
    <row r="843">
      <c r="A843" s="24" t="str">
        <f t="shared" si="1"/>
        <v/>
      </c>
    </row>
    <row r="844">
      <c r="A844" s="24" t="str">
        <f t="shared" si="1"/>
        <v/>
      </c>
    </row>
    <row r="845">
      <c r="A845" s="24" t="str">
        <f t="shared" si="1"/>
        <v/>
      </c>
    </row>
    <row r="846">
      <c r="A846" s="24" t="str">
        <f t="shared" si="1"/>
        <v/>
      </c>
    </row>
    <row r="847">
      <c r="A847" s="24" t="str">
        <f t="shared" si="1"/>
        <v/>
      </c>
    </row>
    <row r="848">
      <c r="A848" s="24" t="str">
        <f t="shared" si="1"/>
        <v/>
      </c>
    </row>
    <row r="849">
      <c r="A849" s="24" t="str">
        <f t="shared" si="1"/>
        <v/>
      </c>
    </row>
    <row r="850">
      <c r="A850" s="24" t="str">
        <f t="shared" si="1"/>
        <v/>
      </c>
    </row>
    <row r="851">
      <c r="A851" s="24" t="str">
        <f t="shared" si="1"/>
        <v/>
      </c>
    </row>
    <row r="852">
      <c r="A852" s="24" t="str">
        <f t="shared" si="1"/>
        <v/>
      </c>
    </row>
    <row r="853">
      <c r="A853" s="24" t="str">
        <f t="shared" si="1"/>
        <v/>
      </c>
    </row>
    <row r="854">
      <c r="A854" s="24" t="str">
        <f t="shared" si="1"/>
        <v/>
      </c>
    </row>
    <row r="855">
      <c r="A855" s="24" t="str">
        <f t="shared" si="1"/>
        <v/>
      </c>
    </row>
    <row r="856">
      <c r="A856" s="24" t="str">
        <f t="shared" si="1"/>
        <v/>
      </c>
    </row>
    <row r="857">
      <c r="A857" s="24" t="str">
        <f t="shared" si="1"/>
        <v/>
      </c>
    </row>
    <row r="858">
      <c r="A858" s="24" t="str">
        <f t="shared" si="1"/>
        <v/>
      </c>
    </row>
    <row r="859">
      <c r="A859" s="24" t="str">
        <f t="shared" si="1"/>
        <v/>
      </c>
    </row>
    <row r="860">
      <c r="A860" s="24" t="str">
        <f t="shared" si="1"/>
        <v/>
      </c>
    </row>
    <row r="861">
      <c r="A861" s="24" t="str">
        <f t="shared" si="1"/>
        <v/>
      </c>
    </row>
    <row r="862">
      <c r="A862" s="24" t="str">
        <f t="shared" si="1"/>
        <v/>
      </c>
    </row>
    <row r="863">
      <c r="A863" s="24" t="str">
        <f t="shared" si="1"/>
        <v/>
      </c>
    </row>
    <row r="864">
      <c r="A864" s="24" t="str">
        <f t="shared" si="1"/>
        <v/>
      </c>
    </row>
    <row r="865">
      <c r="A865" s="24" t="str">
        <f t="shared" si="1"/>
        <v/>
      </c>
    </row>
    <row r="866">
      <c r="A866" s="24" t="str">
        <f t="shared" si="1"/>
        <v/>
      </c>
    </row>
    <row r="867">
      <c r="A867" s="24" t="str">
        <f t="shared" si="1"/>
        <v/>
      </c>
    </row>
    <row r="868">
      <c r="A868" s="24" t="str">
        <f t="shared" si="1"/>
        <v/>
      </c>
    </row>
    <row r="869">
      <c r="A869" s="24" t="str">
        <f t="shared" si="1"/>
        <v/>
      </c>
    </row>
    <row r="870">
      <c r="A870" s="24" t="str">
        <f t="shared" si="1"/>
        <v/>
      </c>
    </row>
    <row r="871">
      <c r="A871" s="24" t="str">
        <f t="shared" si="1"/>
        <v/>
      </c>
    </row>
    <row r="872">
      <c r="A872" s="24" t="str">
        <f t="shared" si="1"/>
        <v/>
      </c>
    </row>
    <row r="873">
      <c r="A873" s="24" t="str">
        <f t="shared" si="1"/>
        <v/>
      </c>
    </row>
    <row r="874">
      <c r="A874" s="24" t="str">
        <f t="shared" si="1"/>
        <v/>
      </c>
    </row>
    <row r="875">
      <c r="A875" s="24" t="str">
        <f t="shared" si="1"/>
        <v/>
      </c>
    </row>
    <row r="876">
      <c r="A876" s="24" t="str">
        <f t="shared" si="1"/>
        <v/>
      </c>
    </row>
    <row r="877">
      <c r="A877" s="24" t="str">
        <f t="shared" si="1"/>
        <v/>
      </c>
    </row>
    <row r="878">
      <c r="A878" s="24" t="str">
        <f t="shared" si="1"/>
        <v/>
      </c>
    </row>
    <row r="879">
      <c r="A879" s="24" t="str">
        <f t="shared" si="1"/>
        <v/>
      </c>
    </row>
    <row r="880">
      <c r="A880" s="24" t="str">
        <f t="shared" si="1"/>
        <v/>
      </c>
    </row>
    <row r="881">
      <c r="A881" s="24" t="str">
        <f t="shared" si="1"/>
        <v/>
      </c>
    </row>
    <row r="882">
      <c r="A882" s="24" t="str">
        <f t="shared" si="1"/>
        <v/>
      </c>
    </row>
    <row r="883">
      <c r="A883" s="24" t="str">
        <f t="shared" si="1"/>
        <v/>
      </c>
    </row>
    <row r="884">
      <c r="A884" s="24" t="str">
        <f t="shared" si="1"/>
        <v/>
      </c>
    </row>
    <row r="885">
      <c r="A885" s="24" t="str">
        <f t="shared" si="1"/>
        <v/>
      </c>
    </row>
    <row r="886">
      <c r="A886" s="24" t="str">
        <f t="shared" si="1"/>
        <v/>
      </c>
    </row>
    <row r="887">
      <c r="A887" s="24" t="str">
        <f t="shared" si="1"/>
        <v/>
      </c>
    </row>
    <row r="888">
      <c r="A888" s="24" t="str">
        <f t="shared" si="1"/>
        <v/>
      </c>
    </row>
    <row r="889">
      <c r="A889" s="24" t="str">
        <f t="shared" si="1"/>
        <v/>
      </c>
    </row>
    <row r="890">
      <c r="A890" s="24" t="str">
        <f t="shared" si="1"/>
        <v/>
      </c>
    </row>
    <row r="891">
      <c r="A891" s="24" t="str">
        <f t="shared" si="1"/>
        <v/>
      </c>
    </row>
    <row r="892">
      <c r="A892" s="24" t="str">
        <f t="shared" si="1"/>
        <v/>
      </c>
    </row>
    <row r="893">
      <c r="A893" s="24" t="str">
        <f t="shared" si="1"/>
        <v/>
      </c>
    </row>
    <row r="894">
      <c r="A894" s="24" t="str">
        <f t="shared" si="1"/>
        <v/>
      </c>
    </row>
    <row r="895">
      <c r="A895" s="24" t="str">
        <f t="shared" si="1"/>
        <v/>
      </c>
    </row>
    <row r="896">
      <c r="A896" s="24" t="str">
        <f t="shared" si="1"/>
        <v/>
      </c>
    </row>
    <row r="897">
      <c r="A897" s="24" t="str">
        <f t="shared" si="1"/>
        <v/>
      </c>
    </row>
    <row r="898">
      <c r="A898" s="24" t="str">
        <f t="shared" si="1"/>
        <v/>
      </c>
    </row>
    <row r="899">
      <c r="A899" s="24" t="str">
        <f t="shared" si="1"/>
        <v/>
      </c>
    </row>
    <row r="900">
      <c r="A900" s="24" t="str">
        <f t="shared" si="1"/>
        <v/>
      </c>
    </row>
    <row r="901">
      <c r="A901" s="24" t="str">
        <f t="shared" si="1"/>
        <v/>
      </c>
    </row>
    <row r="902">
      <c r="A902" s="24" t="str">
        <f t="shared" si="1"/>
        <v/>
      </c>
    </row>
    <row r="903">
      <c r="A903" s="24" t="str">
        <f t="shared" si="1"/>
        <v/>
      </c>
    </row>
    <row r="904">
      <c r="A904" s="24" t="str">
        <f t="shared" si="1"/>
        <v/>
      </c>
    </row>
    <row r="905">
      <c r="A905" s="24" t="str">
        <f t="shared" si="1"/>
        <v/>
      </c>
    </row>
    <row r="906">
      <c r="A906" s="24" t="str">
        <f t="shared" si="1"/>
        <v/>
      </c>
    </row>
    <row r="907">
      <c r="A907" s="24" t="str">
        <f t="shared" si="1"/>
        <v/>
      </c>
    </row>
    <row r="908">
      <c r="A908" s="24" t="str">
        <f t="shared" si="1"/>
        <v/>
      </c>
    </row>
    <row r="909">
      <c r="A909" s="24" t="str">
        <f t="shared" si="1"/>
        <v/>
      </c>
    </row>
    <row r="910">
      <c r="A910" s="24" t="str">
        <f t="shared" si="1"/>
        <v/>
      </c>
    </row>
    <row r="911">
      <c r="A911" s="24" t="str">
        <f t="shared" si="1"/>
        <v/>
      </c>
    </row>
    <row r="912">
      <c r="A912" s="24" t="str">
        <f t="shared" si="1"/>
        <v/>
      </c>
    </row>
    <row r="913">
      <c r="A913" s="24" t="str">
        <f t="shared" si="1"/>
        <v/>
      </c>
    </row>
    <row r="914">
      <c r="A914" s="24" t="str">
        <f t="shared" si="1"/>
        <v/>
      </c>
    </row>
    <row r="915">
      <c r="A915" s="24" t="str">
        <f t="shared" si="1"/>
        <v/>
      </c>
    </row>
    <row r="916">
      <c r="A916" s="24" t="str">
        <f t="shared" si="1"/>
        <v/>
      </c>
    </row>
    <row r="917">
      <c r="A917" s="24" t="str">
        <f t="shared" si="1"/>
        <v/>
      </c>
    </row>
    <row r="918">
      <c r="A918" s="24" t="str">
        <f t="shared" si="1"/>
        <v/>
      </c>
    </row>
    <row r="919">
      <c r="A919" s="24" t="str">
        <f t="shared" si="1"/>
        <v/>
      </c>
    </row>
    <row r="920">
      <c r="A920" s="24" t="str">
        <f t="shared" si="1"/>
        <v/>
      </c>
    </row>
    <row r="921">
      <c r="A921" s="24" t="str">
        <f t="shared" si="1"/>
        <v/>
      </c>
    </row>
    <row r="922">
      <c r="A922" s="24" t="str">
        <f t="shared" si="1"/>
        <v/>
      </c>
    </row>
    <row r="923">
      <c r="A923" s="24" t="str">
        <f t="shared" si="1"/>
        <v/>
      </c>
    </row>
    <row r="924">
      <c r="A924" s="24" t="str">
        <f t="shared" si="1"/>
        <v/>
      </c>
    </row>
    <row r="925">
      <c r="A925" s="24" t="str">
        <f t="shared" si="1"/>
        <v/>
      </c>
    </row>
    <row r="926">
      <c r="A926" s="24" t="str">
        <f t="shared" si="1"/>
        <v/>
      </c>
    </row>
    <row r="927">
      <c r="A927" s="24" t="str">
        <f t="shared" si="1"/>
        <v/>
      </c>
    </row>
    <row r="928">
      <c r="A928" s="24" t="str">
        <f t="shared" si="1"/>
        <v/>
      </c>
    </row>
    <row r="929">
      <c r="A929" s="24" t="str">
        <f t="shared" si="1"/>
        <v/>
      </c>
    </row>
    <row r="930">
      <c r="A930" s="24" t="str">
        <f t="shared" si="1"/>
        <v/>
      </c>
    </row>
    <row r="931">
      <c r="A931" s="24" t="str">
        <f t="shared" si="1"/>
        <v/>
      </c>
    </row>
    <row r="932">
      <c r="A932" s="24" t="str">
        <f t="shared" si="1"/>
        <v/>
      </c>
    </row>
    <row r="933">
      <c r="A933" s="24" t="str">
        <f t="shared" si="1"/>
        <v/>
      </c>
    </row>
    <row r="934">
      <c r="A934" s="24" t="str">
        <f t="shared" si="1"/>
        <v/>
      </c>
    </row>
    <row r="935">
      <c r="A935" s="24" t="str">
        <f t="shared" si="1"/>
        <v/>
      </c>
    </row>
    <row r="936">
      <c r="A936" s="24" t="str">
        <f t="shared" si="1"/>
        <v/>
      </c>
    </row>
    <row r="937">
      <c r="A937" s="24" t="str">
        <f t="shared" si="1"/>
        <v/>
      </c>
    </row>
    <row r="938">
      <c r="A938" s="24" t="str">
        <f t="shared" si="1"/>
        <v/>
      </c>
    </row>
    <row r="939">
      <c r="A939" s="24" t="str">
        <f t="shared" si="1"/>
        <v/>
      </c>
    </row>
    <row r="940">
      <c r="A940" s="24" t="str">
        <f t="shared" si="1"/>
        <v/>
      </c>
    </row>
    <row r="941">
      <c r="A941" s="24" t="str">
        <f t="shared" si="1"/>
        <v/>
      </c>
    </row>
    <row r="942">
      <c r="A942" s="24" t="str">
        <f t="shared" si="1"/>
        <v/>
      </c>
    </row>
    <row r="943">
      <c r="A943" s="24" t="str">
        <f t="shared" si="1"/>
        <v/>
      </c>
    </row>
    <row r="944">
      <c r="A944" s="24" t="str">
        <f t="shared" si="1"/>
        <v/>
      </c>
    </row>
    <row r="945">
      <c r="A945" s="24" t="str">
        <f t="shared" si="1"/>
        <v/>
      </c>
    </row>
    <row r="946">
      <c r="A946" s="24" t="str">
        <f t="shared" si="1"/>
        <v/>
      </c>
    </row>
    <row r="947">
      <c r="A947" s="24" t="str">
        <f t="shared" si="1"/>
        <v/>
      </c>
    </row>
    <row r="948">
      <c r="A948" s="24" t="str">
        <f t="shared" si="1"/>
        <v/>
      </c>
    </row>
    <row r="949">
      <c r="A949" s="24" t="str">
        <f t="shared" si="1"/>
        <v/>
      </c>
    </row>
    <row r="950">
      <c r="A950" s="24" t="str">
        <f t="shared" si="1"/>
        <v/>
      </c>
    </row>
    <row r="951">
      <c r="A951" s="24" t="str">
        <f t="shared" si="1"/>
        <v/>
      </c>
    </row>
    <row r="952">
      <c r="A952" s="24" t="str">
        <f t="shared" si="1"/>
        <v/>
      </c>
    </row>
    <row r="953">
      <c r="A953" s="24" t="str">
        <f t="shared" si="1"/>
        <v/>
      </c>
    </row>
    <row r="954">
      <c r="A954" s="24" t="str">
        <f t="shared" si="1"/>
        <v/>
      </c>
    </row>
    <row r="955">
      <c r="A955" s="24" t="str">
        <f t="shared" si="1"/>
        <v/>
      </c>
    </row>
    <row r="956">
      <c r="A956" s="24" t="str">
        <f t="shared" si="1"/>
        <v/>
      </c>
    </row>
    <row r="957">
      <c r="A957" s="24" t="str">
        <f t="shared" si="1"/>
        <v/>
      </c>
    </row>
    <row r="958">
      <c r="A958" s="24" t="str">
        <f t="shared" si="1"/>
        <v/>
      </c>
    </row>
    <row r="959">
      <c r="A959" s="24" t="str">
        <f t="shared" si="1"/>
        <v/>
      </c>
    </row>
    <row r="960">
      <c r="A960" s="24" t="str">
        <f t="shared" si="1"/>
        <v/>
      </c>
    </row>
    <row r="961">
      <c r="A961" s="24" t="str">
        <f t="shared" si="1"/>
        <v/>
      </c>
    </row>
    <row r="962">
      <c r="A962" s="24" t="str">
        <f t="shared" si="1"/>
        <v/>
      </c>
    </row>
    <row r="963">
      <c r="A963" s="24" t="str">
        <f t="shared" si="1"/>
        <v/>
      </c>
    </row>
    <row r="964">
      <c r="A964" s="24" t="str">
        <f t="shared" si="1"/>
        <v/>
      </c>
    </row>
    <row r="965">
      <c r="A965" s="24" t="str">
        <f t="shared" si="1"/>
        <v/>
      </c>
    </row>
    <row r="966">
      <c r="A966" s="24" t="str">
        <f t="shared" si="1"/>
        <v/>
      </c>
    </row>
    <row r="967">
      <c r="A967" s="24" t="str">
        <f t="shared" si="1"/>
        <v/>
      </c>
    </row>
    <row r="968">
      <c r="A968" s="24" t="str">
        <f t="shared" si="1"/>
        <v/>
      </c>
    </row>
    <row r="969">
      <c r="A969" s="24" t="str">
        <f t="shared" si="1"/>
        <v/>
      </c>
    </row>
    <row r="970">
      <c r="A970" s="24" t="str">
        <f t="shared" si="1"/>
        <v/>
      </c>
    </row>
    <row r="971">
      <c r="A971" s="24" t="str">
        <f t="shared" si="1"/>
        <v/>
      </c>
    </row>
    <row r="972">
      <c r="A972" s="24" t="str">
        <f t="shared" si="1"/>
        <v/>
      </c>
    </row>
    <row r="973">
      <c r="A973" s="24" t="str">
        <f t="shared" si="1"/>
        <v/>
      </c>
    </row>
    <row r="974">
      <c r="A974" s="24" t="str">
        <f t="shared" si="1"/>
        <v/>
      </c>
    </row>
    <row r="975">
      <c r="A975" s="24" t="str">
        <f t="shared" si="1"/>
        <v/>
      </c>
    </row>
    <row r="976">
      <c r="A976" s="24" t="str">
        <f t="shared" si="1"/>
        <v/>
      </c>
    </row>
    <row r="977">
      <c r="A977" s="24" t="str">
        <f t="shared" si="1"/>
        <v/>
      </c>
    </row>
    <row r="978">
      <c r="A978" s="24" t="str">
        <f t="shared" si="1"/>
        <v/>
      </c>
    </row>
    <row r="979">
      <c r="A979" s="24" t="str">
        <f t="shared" si="1"/>
        <v/>
      </c>
    </row>
    <row r="980">
      <c r="A980" s="24" t="str">
        <f t="shared" si="1"/>
        <v/>
      </c>
    </row>
    <row r="981">
      <c r="A981" s="24" t="str">
        <f t="shared" si="1"/>
        <v/>
      </c>
    </row>
    <row r="982">
      <c r="A982" s="24" t="str">
        <f t="shared" si="1"/>
        <v/>
      </c>
    </row>
    <row r="983">
      <c r="A983" s="24" t="str">
        <f t="shared" si="1"/>
        <v/>
      </c>
    </row>
    <row r="984">
      <c r="A984" s="24" t="str">
        <f t="shared" si="1"/>
        <v/>
      </c>
    </row>
    <row r="985">
      <c r="A985" s="24" t="str">
        <f t="shared" si="1"/>
        <v/>
      </c>
    </row>
    <row r="986">
      <c r="A986" s="24" t="str">
        <f t="shared" si="1"/>
        <v/>
      </c>
    </row>
    <row r="987">
      <c r="A987" s="24" t="str">
        <f t="shared" si="1"/>
        <v/>
      </c>
    </row>
    <row r="988">
      <c r="A988" s="24" t="str">
        <f t="shared" si="1"/>
        <v/>
      </c>
    </row>
    <row r="989">
      <c r="A989" s="24" t="str">
        <f t="shared" si="1"/>
        <v/>
      </c>
    </row>
    <row r="990">
      <c r="A990" s="24" t="str">
        <f t="shared" si="1"/>
        <v/>
      </c>
    </row>
    <row r="991">
      <c r="A991" s="24" t="str">
        <f t="shared" si="1"/>
        <v/>
      </c>
    </row>
    <row r="992">
      <c r="A992" s="24" t="str">
        <f t="shared" si="1"/>
        <v/>
      </c>
    </row>
    <row r="993">
      <c r="A993" s="24" t="str">
        <f t="shared" si="1"/>
        <v/>
      </c>
    </row>
    <row r="994">
      <c r="A994" s="24" t="str">
        <f t="shared" si="1"/>
        <v/>
      </c>
    </row>
    <row r="995">
      <c r="A995" s="24" t="str">
        <f t="shared" si="1"/>
        <v/>
      </c>
    </row>
    <row r="996">
      <c r="A996" s="24" t="str">
        <f t="shared" si="1"/>
        <v/>
      </c>
    </row>
    <row r="997">
      <c r="A997" s="24" t="str">
        <f t="shared" si="1"/>
        <v/>
      </c>
    </row>
    <row r="998">
      <c r="A998" s="24" t="str">
        <f t="shared" si="1"/>
        <v/>
      </c>
    </row>
    <row r="999">
      <c r="A999" s="24" t="str">
        <f t="shared" si="1"/>
        <v/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86"/>
    <col customWidth="1" min="2" max="3" width="19.14"/>
  </cols>
  <sheetData>
    <row r="1">
      <c r="B1" s="1" t="s">
        <v>0</v>
      </c>
      <c r="C1" s="2" t="s">
        <v>27</v>
      </c>
    </row>
    <row r="3">
      <c r="A3" s="5" t="s">
        <v>1</v>
      </c>
      <c r="B3" s="5" t="s">
        <v>7</v>
      </c>
      <c r="C3" s="5" t="s">
        <v>8</v>
      </c>
    </row>
    <row r="4">
      <c r="B4" s="12"/>
      <c r="C4" s="12"/>
    </row>
    <row r="5">
      <c r="A5" s="8" t="str">
        <f t="shared" ref="A5:A994" si="1">IF(B5="","",$C$1)</f>
        <v/>
      </c>
      <c r="B5" s="10"/>
      <c r="C5" s="22"/>
    </row>
    <row r="6">
      <c r="A6" s="8" t="str">
        <f t="shared" si="1"/>
        <v/>
      </c>
      <c r="B6" s="10"/>
      <c r="C6" s="10"/>
    </row>
    <row r="7">
      <c r="A7" s="8" t="str">
        <f t="shared" si="1"/>
        <v/>
      </c>
      <c r="B7" s="10"/>
      <c r="C7" s="10"/>
    </row>
    <row r="8">
      <c r="A8" s="8" t="str">
        <f t="shared" si="1"/>
        <v/>
      </c>
      <c r="B8" s="10"/>
      <c r="C8" s="10"/>
    </row>
    <row r="9">
      <c r="A9" s="8" t="str">
        <f t="shared" si="1"/>
        <v/>
      </c>
      <c r="B9" s="10"/>
      <c r="C9" s="22"/>
    </row>
    <row r="10">
      <c r="A10" s="8" t="str">
        <f t="shared" si="1"/>
        <v/>
      </c>
      <c r="B10" s="10"/>
      <c r="C10" s="10"/>
    </row>
    <row r="11">
      <c r="A11" s="8" t="str">
        <f t="shared" si="1"/>
        <v/>
      </c>
      <c r="B11" s="10"/>
      <c r="C11" s="10"/>
    </row>
    <row r="12">
      <c r="A12" s="8" t="str">
        <f t="shared" si="1"/>
        <v/>
      </c>
      <c r="B12" s="10"/>
      <c r="C12" s="10"/>
    </row>
    <row r="13">
      <c r="A13" s="8" t="str">
        <f t="shared" si="1"/>
        <v/>
      </c>
      <c r="B13" s="10"/>
      <c r="C13" s="10"/>
    </row>
    <row r="14">
      <c r="A14" s="8" t="str">
        <f t="shared" si="1"/>
        <v/>
      </c>
    </row>
    <row r="15">
      <c r="A15" s="8" t="str">
        <f t="shared" si="1"/>
        <v/>
      </c>
    </row>
    <row r="16">
      <c r="A16" s="8" t="str">
        <f t="shared" si="1"/>
        <v/>
      </c>
    </row>
    <row r="17">
      <c r="A17" s="8" t="str">
        <f t="shared" si="1"/>
        <v/>
      </c>
    </row>
    <row r="18">
      <c r="A18" s="8" t="str">
        <f t="shared" si="1"/>
        <v/>
      </c>
    </row>
    <row r="19">
      <c r="A19" s="8" t="str">
        <f t="shared" si="1"/>
        <v/>
      </c>
    </row>
    <row r="20">
      <c r="A20" s="8" t="str">
        <f t="shared" si="1"/>
        <v/>
      </c>
    </row>
    <row r="21">
      <c r="A21" s="8" t="str">
        <f t="shared" si="1"/>
        <v/>
      </c>
    </row>
    <row r="22">
      <c r="A22" s="8" t="str">
        <f t="shared" si="1"/>
        <v/>
      </c>
    </row>
    <row r="23">
      <c r="A23" s="8" t="str">
        <f t="shared" si="1"/>
        <v/>
      </c>
    </row>
    <row r="24">
      <c r="A24" s="8" t="str">
        <f t="shared" si="1"/>
        <v/>
      </c>
    </row>
    <row r="25">
      <c r="A25" s="8" t="str">
        <f t="shared" si="1"/>
        <v/>
      </c>
    </row>
    <row r="26">
      <c r="A26" s="8" t="str">
        <f t="shared" si="1"/>
        <v/>
      </c>
    </row>
    <row r="27">
      <c r="A27" s="8" t="str">
        <f t="shared" si="1"/>
        <v/>
      </c>
    </row>
    <row r="28">
      <c r="A28" s="8" t="str">
        <f t="shared" si="1"/>
        <v/>
      </c>
    </row>
    <row r="29">
      <c r="A29" s="8" t="str">
        <f t="shared" si="1"/>
        <v/>
      </c>
    </row>
    <row r="30">
      <c r="A30" s="8" t="str">
        <f t="shared" si="1"/>
        <v/>
      </c>
    </row>
    <row r="31">
      <c r="A31" s="8" t="str">
        <f t="shared" si="1"/>
        <v/>
      </c>
    </row>
    <row r="32">
      <c r="A32" s="8" t="str">
        <f t="shared" si="1"/>
        <v/>
      </c>
    </row>
    <row r="33">
      <c r="A33" s="8" t="str">
        <f t="shared" si="1"/>
        <v/>
      </c>
    </row>
    <row r="34">
      <c r="A34" s="8" t="str">
        <f t="shared" si="1"/>
        <v/>
      </c>
    </row>
    <row r="35">
      <c r="A35" s="8" t="str">
        <f t="shared" si="1"/>
        <v/>
      </c>
    </row>
    <row r="36">
      <c r="A36" s="8" t="str">
        <f t="shared" si="1"/>
        <v/>
      </c>
    </row>
    <row r="37">
      <c r="A37" s="8" t="str">
        <f t="shared" si="1"/>
        <v/>
      </c>
    </row>
    <row r="38">
      <c r="A38" s="8" t="str">
        <f t="shared" si="1"/>
        <v/>
      </c>
    </row>
    <row r="39">
      <c r="A39" s="8" t="str">
        <f t="shared" si="1"/>
        <v/>
      </c>
    </row>
    <row r="40">
      <c r="A40" s="8" t="str">
        <f t="shared" si="1"/>
        <v/>
      </c>
    </row>
    <row r="41">
      <c r="A41" s="8" t="str">
        <f t="shared" si="1"/>
        <v/>
      </c>
    </row>
    <row r="42">
      <c r="A42" s="8" t="str">
        <f t="shared" si="1"/>
        <v/>
      </c>
    </row>
    <row r="43">
      <c r="A43" s="8" t="str">
        <f t="shared" si="1"/>
        <v/>
      </c>
    </row>
    <row r="44">
      <c r="A44" s="8" t="str">
        <f t="shared" si="1"/>
        <v/>
      </c>
    </row>
    <row r="45">
      <c r="A45" s="8" t="str">
        <f t="shared" si="1"/>
        <v/>
      </c>
    </row>
    <row r="46">
      <c r="A46" s="8" t="str">
        <f t="shared" si="1"/>
        <v/>
      </c>
    </row>
    <row r="47">
      <c r="A47" s="8" t="str">
        <f t="shared" si="1"/>
        <v/>
      </c>
    </row>
    <row r="48">
      <c r="A48" s="8" t="str">
        <f t="shared" si="1"/>
        <v/>
      </c>
    </row>
    <row r="49">
      <c r="A49" s="8" t="str">
        <f t="shared" si="1"/>
        <v/>
      </c>
    </row>
    <row r="50">
      <c r="A50" s="8" t="str">
        <f t="shared" si="1"/>
        <v/>
      </c>
    </row>
    <row r="51">
      <c r="A51" s="8" t="str">
        <f t="shared" si="1"/>
        <v/>
      </c>
    </row>
    <row r="52">
      <c r="A52" s="8" t="str">
        <f t="shared" si="1"/>
        <v/>
      </c>
    </row>
    <row r="53">
      <c r="A53" s="8" t="str">
        <f t="shared" si="1"/>
        <v/>
      </c>
    </row>
    <row r="54">
      <c r="A54" s="8" t="str">
        <f t="shared" si="1"/>
        <v/>
      </c>
    </row>
    <row r="55">
      <c r="A55" s="8" t="str">
        <f t="shared" si="1"/>
        <v/>
      </c>
    </row>
    <row r="56">
      <c r="A56" s="8" t="str">
        <f t="shared" si="1"/>
        <v/>
      </c>
    </row>
    <row r="57">
      <c r="A57" s="8" t="str">
        <f t="shared" si="1"/>
        <v/>
      </c>
    </row>
    <row r="58">
      <c r="A58" s="8" t="str">
        <f t="shared" si="1"/>
        <v/>
      </c>
    </row>
    <row r="59">
      <c r="A59" s="8" t="str">
        <f t="shared" si="1"/>
        <v/>
      </c>
    </row>
    <row r="60">
      <c r="A60" s="8" t="str">
        <f t="shared" si="1"/>
        <v/>
      </c>
    </row>
    <row r="61">
      <c r="A61" s="8" t="str">
        <f t="shared" si="1"/>
        <v/>
      </c>
    </row>
    <row r="62">
      <c r="A62" s="8" t="str">
        <f t="shared" si="1"/>
        <v/>
      </c>
    </row>
    <row r="63">
      <c r="A63" s="8" t="str">
        <f t="shared" si="1"/>
        <v/>
      </c>
    </row>
    <row r="64">
      <c r="A64" s="8" t="str">
        <f t="shared" si="1"/>
        <v/>
      </c>
    </row>
    <row r="65">
      <c r="A65" s="8" t="str">
        <f t="shared" si="1"/>
        <v/>
      </c>
    </row>
    <row r="66">
      <c r="A66" s="8" t="str">
        <f t="shared" si="1"/>
        <v/>
      </c>
    </row>
    <row r="67">
      <c r="A67" s="8" t="str">
        <f t="shared" si="1"/>
        <v/>
      </c>
    </row>
    <row r="68">
      <c r="A68" s="8" t="str">
        <f t="shared" si="1"/>
        <v/>
      </c>
    </row>
    <row r="69">
      <c r="A69" s="8" t="str">
        <f t="shared" si="1"/>
        <v/>
      </c>
    </row>
    <row r="70">
      <c r="A70" s="8" t="str">
        <f t="shared" si="1"/>
        <v/>
      </c>
    </row>
    <row r="71">
      <c r="A71" s="8" t="str">
        <f t="shared" si="1"/>
        <v/>
      </c>
    </row>
    <row r="72">
      <c r="A72" s="8" t="str">
        <f t="shared" si="1"/>
        <v/>
      </c>
    </row>
    <row r="73">
      <c r="A73" s="8" t="str">
        <f t="shared" si="1"/>
        <v/>
      </c>
    </row>
    <row r="74">
      <c r="A74" s="8" t="str">
        <f t="shared" si="1"/>
        <v/>
      </c>
    </row>
    <row r="75">
      <c r="A75" s="8" t="str">
        <f t="shared" si="1"/>
        <v/>
      </c>
    </row>
    <row r="76">
      <c r="A76" s="8" t="str">
        <f t="shared" si="1"/>
        <v/>
      </c>
    </row>
    <row r="77">
      <c r="A77" s="8" t="str">
        <f t="shared" si="1"/>
        <v/>
      </c>
    </row>
    <row r="78">
      <c r="A78" s="8" t="str">
        <f t="shared" si="1"/>
        <v/>
      </c>
    </row>
    <row r="79">
      <c r="A79" s="8" t="str">
        <f t="shared" si="1"/>
        <v/>
      </c>
    </row>
    <row r="80">
      <c r="A80" s="8" t="str">
        <f t="shared" si="1"/>
        <v/>
      </c>
    </row>
    <row r="81">
      <c r="A81" s="8" t="str">
        <f t="shared" si="1"/>
        <v/>
      </c>
    </row>
    <row r="82">
      <c r="A82" s="8" t="str">
        <f t="shared" si="1"/>
        <v/>
      </c>
    </row>
    <row r="83">
      <c r="A83" s="8" t="str">
        <f t="shared" si="1"/>
        <v/>
      </c>
    </row>
    <row r="84">
      <c r="A84" s="8" t="str">
        <f t="shared" si="1"/>
        <v/>
      </c>
    </row>
    <row r="85">
      <c r="A85" s="8" t="str">
        <f t="shared" si="1"/>
        <v/>
      </c>
    </row>
    <row r="86">
      <c r="A86" s="8" t="str">
        <f t="shared" si="1"/>
        <v/>
      </c>
    </row>
    <row r="87">
      <c r="A87" s="8" t="str">
        <f t="shared" si="1"/>
        <v/>
      </c>
    </row>
    <row r="88">
      <c r="A88" s="8" t="str">
        <f t="shared" si="1"/>
        <v/>
      </c>
    </row>
    <row r="89">
      <c r="A89" s="8" t="str">
        <f t="shared" si="1"/>
        <v/>
      </c>
    </row>
    <row r="90">
      <c r="A90" s="8" t="str">
        <f t="shared" si="1"/>
        <v/>
      </c>
    </row>
    <row r="91">
      <c r="A91" s="8" t="str">
        <f t="shared" si="1"/>
        <v/>
      </c>
    </row>
    <row r="92">
      <c r="A92" s="8" t="str">
        <f t="shared" si="1"/>
        <v/>
      </c>
    </row>
    <row r="93">
      <c r="A93" s="8" t="str">
        <f t="shared" si="1"/>
        <v/>
      </c>
    </row>
    <row r="94">
      <c r="A94" s="8" t="str">
        <f t="shared" si="1"/>
        <v/>
      </c>
    </row>
    <row r="95">
      <c r="A95" s="8" t="str">
        <f t="shared" si="1"/>
        <v/>
      </c>
    </row>
    <row r="96">
      <c r="A96" s="8" t="str">
        <f t="shared" si="1"/>
        <v/>
      </c>
    </row>
    <row r="97">
      <c r="A97" s="8" t="str">
        <f t="shared" si="1"/>
        <v/>
      </c>
    </row>
    <row r="98">
      <c r="A98" s="8" t="str">
        <f t="shared" si="1"/>
        <v/>
      </c>
    </row>
    <row r="99">
      <c r="A99" s="8" t="str">
        <f t="shared" si="1"/>
        <v/>
      </c>
    </row>
    <row r="100">
      <c r="A100" s="8" t="str">
        <f t="shared" si="1"/>
        <v/>
      </c>
    </row>
    <row r="101">
      <c r="A101" s="8" t="str">
        <f t="shared" si="1"/>
        <v/>
      </c>
    </row>
    <row r="102">
      <c r="A102" s="8" t="str">
        <f t="shared" si="1"/>
        <v/>
      </c>
    </row>
    <row r="103">
      <c r="A103" s="8" t="str">
        <f t="shared" si="1"/>
        <v/>
      </c>
    </row>
    <row r="104">
      <c r="A104" s="8" t="str">
        <f t="shared" si="1"/>
        <v/>
      </c>
    </row>
    <row r="105">
      <c r="A105" s="8" t="str">
        <f t="shared" si="1"/>
        <v/>
      </c>
    </row>
    <row r="106">
      <c r="A106" s="8" t="str">
        <f t="shared" si="1"/>
        <v/>
      </c>
    </row>
    <row r="107">
      <c r="A107" s="8" t="str">
        <f t="shared" si="1"/>
        <v/>
      </c>
    </row>
    <row r="108">
      <c r="A108" s="8" t="str">
        <f t="shared" si="1"/>
        <v/>
      </c>
    </row>
    <row r="109">
      <c r="A109" s="8" t="str">
        <f t="shared" si="1"/>
        <v/>
      </c>
    </row>
    <row r="110">
      <c r="A110" s="8" t="str">
        <f t="shared" si="1"/>
        <v/>
      </c>
    </row>
    <row r="111">
      <c r="A111" s="8" t="str">
        <f t="shared" si="1"/>
        <v/>
      </c>
    </row>
    <row r="112">
      <c r="A112" s="8" t="str">
        <f t="shared" si="1"/>
        <v/>
      </c>
    </row>
    <row r="113">
      <c r="A113" s="8" t="str">
        <f t="shared" si="1"/>
        <v/>
      </c>
    </row>
    <row r="114">
      <c r="A114" s="8" t="str">
        <f t="shared" si="1"/>
        <v/>
      </c>
    </row>
    <row r="115">
      <c r="A115" s="8" t="str">
        <f t="shared" si="1"/>
        <v/>
      </c>
    </row>
    <row r="116">
      <c r="A116" s="8" t="str">
        <f t="shared" si="1"/>
        <v/>
      </c>
    </row>
    <row r="117">
      <c r="A117" s="8" t="str">
        <f t="shared" si="1"/>
        <v/>
      </c>
    </row>
    <row r="118">
      <c r="A118" s="8" t="str">
        <f t="shared" si="1"/>
        <v/>
      </c>
    </row>
    <row r="119">
      <c r="A119" s="8" t="str">
        <f t="shared" si="1"/>
        <v/>
      </c>
    </row>
    <row r="120">
      <c r="A120" s="8" t="str">
        <f t="shared" si="1"/>
        <v/>
      </c>
    </row>
    <row r="121">
      <c r="A121" s="8" t="str">
        <f t="shared" si="1"/>
        <v/>
      </c>
    </row>
    <row r="122">
      <c r="A122" s="8" t="str">
        <f t="shared" si="1"/>
        <v/>
      </c>
    </row>
    <row r="123">
      <c r="A123" s="8" t="str">
        <f t="shared" si="1"/>
        <v/>
      </c>
    </row>
    <row r="124">
      <c r="A124" s="8" t="str">
        <f t="shared" si="1"/>
        <v/>
      </c>
    </row>
    <row r="125">
      <c r="A125" s="8" t="str">
        <f t="shared" si="1"/>
        <v/>
      </c>
    </row>
    <row r="126">
      <c r="A126" s="8" t="str">
        <f t="shared" si="1"/>
        <v/>
      </c>
    </row>
    <row r="127">
      <c r="A127" s="8" t="str">
        <f t="shared" si="1"/>
        <v/>
      </c>
    </row>
    <row r="128">
      <c r="A128" s="8" t="str">
        <f t="shared" si="1"/>
        <v/>
      </c>
    </row>
    <row r="129">
      <c r="A129" s="8" t="str">
        <f t="shared" si="1"/>
        <v/>
      </c>
    </row>
    <row r="130">
      <c r="A130" s="8" t="str">
        <f t="shared" si="1"/>
        <v/>
      </c>
    </row>
    <row r="131">
      <c r="A131" s="8" t="str">
        <f t="shared" si="1"/>
        <v/>
      </c>
    </row>
    <row r="132">
      <c r="A132" s="8" t="str">
        <f t="shared" si="1"/>
        <v/>
      </c>
    </row>
    <row r="133">
      <c r="A133" s="8" t="str">
        <f t="shared" si="1"/>
        <v/>
      </c>
    </row>
    <row r="134">
      <c r="A134" s="8" t="str">
        <f t="shared" si="1"/>
        <v/>
      </c>
    </row>
    <row r="135">
      <c r="A135" s="8" t="str">
        <f t="shared" si="1"/>
        <v/>
      </c>
    </row>
    <row r="136">
      <c r="A136" s="8" t="str">
        <f t="shared" si="1"/>
        <v/>
      </c>
    </row>
    <row r="137">
      <c r="A137" s="8" t="str">
        <f t="shared" si="1"/>
        <v/>
      </c>
    </row>
    <row r="138">
      <c r="A138" s="8" t="str">
        <f t="shared" si="1"/>
        <v/>
      </c>
    </row>
    <row r="139">
      <c r="A139" s="8" t="str">
        <f t="shared" si="1"/>
        <v/>
      </c>
    </row>
    <row r="140">
      <c r="A140" s="8" t="str">
        <f t="shared" si="1"/>
        <v/>
      </c>
    </row>
    <row r="141">
      <c r="A141" s="8" t="str">
        <f t="shared" si="1"/>
        <v/>
      </c>
    </row>
    <row r="142">
      <c r="A142" s="8" t="str">
        <f t="shared" si="1"/>
        <v/>
      </c>
    </row>
    <row r="143">
      <c r="A143" s="8" t="str">
        <f t="shared" si="1"/>
        <v/>
      </c>
    </row>
    <row r="144">
      <c r="A144" s="8" t="str">
        <f t="shared" si="1"/>
        <v/>
      </c>
    </row>
    <row r="145">
      <c r="A145" s="8" t="str">
        <f t="shared" si="1"/>
        <v/>
      </c>
    </row>
    <row r="146">
      <c r="A146" s="8" t="str">
        <f t="shared" si="1"/>
        <v/>
      </c>
    </row>
    <row r="147">
      <c r="A147" s="8" t="str">
        <f t="shared" si="1"/>
        <v/>
      </c>
    </row>
    <row r="148">
      <c r="A148" s="8" t="str">
        <f t="shared" si="1"/>
        <v/>
      </c>
    </row>
    <row r="149">
      <c r="A149" s="8" t="str">
        <f t="shared" si="1"/>
        <v/>
      </c>
    </row>
    <row r="150">
      <c r="A150" s="8" t="str">
        <f t="shared" si="1"/>
        <v/>
      </c>
    </row>
    <row r="151">
      <c r="A151" s="8" t="str">
        <f t="shared" si="1"/>
        <v/>
      </c>
    </row>
    <row r="152">
      <c r="A152" s="8" t="str">
        <f t="shared" si="1"/>
        <v/>
      </c>
    </row>
    <row r="153">
      <c r="A153" s="8" t="str">
        <f t="shared" si="1"/>
        <v/>
      </c>
    </row>
    <row r="154">
      <c r="A154" s="8" t="str">
        <f t="shared" si="1"/>
        <v/>
      </c>
    </row>
    <row r="155">
      <c r="A155" s="8" t="str">
        <f t="shared" si="1"/>
        <v/>
      </c>
    </row>
    <row r="156">
      <c r="A156" s="8" t="str">
        <f t="shared" si="1"/>
        <v/>
      </c>
    </row>
    <row r="157">
      <c r="A157" s="8" t="str">
        <f t="shared" si="1"/>
        <v/>
      </c>
    </row>
    <row r="158">
      <c r="A158" s="8" t="str">
        <f t="shared" si="1"/>
        <v/>
      </c>
    </row>
    <row r="159">
      <c r="A159" s="8" t="str">
        <f t="shared" si="1"/>
        <v/>
      </c>
    </row>
    <row r="160">
      <c r="A160" s="8" t="str">
        <f t="shared" si="1"/>
        <v/>
      </c>
    </row>
    <row r="161">
      <c r="A161" s="8" t="str">
        <f t="shared" si="1"/>
        <v/>
      </c>
    </row>
    <row r="162">
      <c r="A162" s="8" t="str">
        <f t="shared" si="1"/>
        <v/>
      </c>
    </row>
    <row r="163">
      <c r="A163" s="8" t="str">
        <f t="shared" si="1"/>
        <v/>
      </c>
    </row>
    <row r="164">
      <c r="A164" s="8" t="str">
        <f t="shared" si="1"/>
        <v/>
      </c>
    </row>
    <row r="165">
      <c r="A165" s="8" t="str">
        <f t="shared" si="1"/>
        <v/>
      </c>
    </row>
    <row r="166">
      <c r="A166" s="8" t="str">
        <f t="shared" si="1"/>
        <v/>
      </c>
    </row>
    <row r="167">
      <c r="A167" s="8" t="str">
        <f t="shared" si="1"/>
        <v/>
      </c>
    </row>
    <row r="168">
      <c r="A168" s="8" t="str">
        <f t="shared" si="1"/>
        <v/>
      </c>
    </row>
    <row r="169">
      <c r="A169" s="8" t="str">
        <f t="shared" si="1"/>
        <v/>
      </c>
    </row>
    <row r="170">
      <c r="A170" s="8" t="str">
        <f t="shared" si="1"/>
        <v/>
      </c>
    </row>
    <row r="171">
      <c r="A171" s="8" t="str">
        <f t="shared" si="1"/>
        <v/>
      </c>
    </row>
    <row r="172">
      <c r="A172" s="8" t="str">
        <f t="shared" si="1"/>
        <v/>
      </c>
    </row>
    <row r="173">
      <c r="A173" s="8" t="str">
        <f t="shared" si="1"/>
        <v/>
      </c>
    </row>
    <row r="174">
      <c r="A174" s="8" t="str">
        <f t="shared" si="1"/>
        <v/>
      </c>
    </row>
    <row r="175">
      <c r="A175" s="8" t="str">
        <f t="shared" si="1"/>
        <v/>
      </c>
    </row>
    <row r="176">
      <c r="A176" s="8" t="str">
        <f t="shared" si="1"/>
        <v/>
      </c>
    </row>
    <row r="177">
      <c r="A177" s="8" t="str">
        <f t="shared" si="1"/>
        <v/>
      </c>
    </row>
    <row r="178">
      <c r="A178" s="8" t="str">
        <f t="shared" si="1"/>
        <v/>
      </c>
    </row>
    <row r="179">
      <c r="A179" s="8" t="str">
        <f t="shared" si="1"/>
        <v/>
      </c>
    </row>
    <row r="180">
      <c r="A180" s="8" t="str">
        <f t="shared" si="1"/>
        <v/>
      </c>
    </row>
    <row r="181">
      <c r="A181" s="8" t="str">
        <f t="shared" si="1"/>
        <v/>
      </c>
    </row>
    <row r="182">
      <c r="A182" s="8" t="str">
        <f t="shared" si="1"/>
        <v/>
      </c>
    </row>
    <row r="183">
      <c r="A183" s="8" t="str">
        <f t="shared" si="1"/>
        <v/>
      </c>
    </row>
    <row r="184">
      <c r="A184" s="8" t="str">
        <f t="shared" si="1"/>
        <v/>
      </c>
    </row>
    <row r="185">
      <c r="A185" s="8" t="str">
        <f t="shared" si="1"/>
        <v/>
      </c>
    </row>
    <row r="186">
      <c r="A186" s="8" t="str">
        <f t="shared" si="1"/>
        <v/>
      </c>
    </row>
    <row r="187">
      <c r="A187" s="8" t="str">
        <f t="shared" si="1"/>
        <v/>
      </c>
    </row>
    <row r="188">
      <c r="A188" s="8" t="str">
        <f t="shared" si="1"/>
        <v/>
      </c>
    </row>
    <row r="189">
      <c r="A189" s="8" t="str">
        <f t="shared" si="1"/>
        <v/>
      </c>
    </row>
    <row r="190">
      <c r="A190" s="8" t="str">
        <f t="shared" si="1"/>
        <v/>
      </c>
    </row>
    <row r="191">
      <c r="A191" s="8" t="str">
        <f t="shared" si="1"/>
        <v/>
      </c>
    </row>
    <row r="192">
      <c r="A192" s="8" t="str">
        <f t="shared" si="1"/>
        <v/>
      </c>
    </row>
    <row r="193">
      <c r="A193" s="8" t="str">
        <f t="shared" si="1"/>
        <v/>
      </c>
    </row>
    <row r="194">
      <c r="A194" s="8" t="str">
        <f t="shared" si="1"/>
        <v/>
      </c>
    </row>
    <row r="195">
      <c r="A195" s="8" t="str">
        <f t="shared" si="1"/>
        <v/>
      </c>
    </row>
    <row r="196">
      <c r="A196" s="8" t="str">
        <f t="shared" si="1"/>
        <v/>
      </c>
    </row>
    <row r="197">
      <c r="A197" s="8" t="str">
        <f t="shared" si="1"/>
        <v/>
      </c>
    </row>
    <row r="198">
      <c r="A198" s="8" t="str">
        <f t="shared" si="1"/>
        <v/>
      </c>
    </row>
    <row r="199">
      <c r="A199" s="8" t="str">
        <f t="shared" si="1"/>
        <v/>
      </c>
    </row>
    <row r="200">
      <c r="A200" s="8" t="str">
        <f t="shared" si="1"/>
        <v/>
      </c>
    </row>
    <row r="201">
      <c r="A201" s="8" t="str">
        <f t="shared" si="1"/>
        <v/>
      </c>
    </row>
    <row r="202">
      <c r="A202" s="8" t="str">
        <f t="shared" si="1"/>
        <v/>
      </c>
    </row>
    <row r="203">
      <c r="A203" s="8" t="str">
        <f t="shared" si="1"/>
        <v/>
      </c>
    </row>
    <row r="204">
      <c r="A204" s="8" t="str">
        <f t="shared" si="1"/>
        <v/>
      </c>
    </row>
    <row r="205">
      <c r="A205" s="8" t="str">
        <f t="shared" si="1"/>
        <v/>
      </c>
    </row>
    <row r="206">
      <c r="A206" s="8" t="str">
        <f t="shared" si="1"/>
        <v/>
      </c>
    </row>
    <row r="207">
      <c r="A207" s="8" t="str">
        <f t="shared" si="1"/>
        <v/>
      </c>
    </row>
    <row r="208">
      <c r="A208" s="8" t="str">
        <f t="shared" si="1"/>
        <v/>
      </c>
    </row>
    <row r="209">
      <c r="A209" s="8" t="str">
        <f t="shared" si="1"/>
        <v/>
      </c>
    </row>
    <row r="210">
      <c r="A210" s="8" t="str">
        <f t="shared" si="1"/>
        <v/>
      </c>
    </row>
    <row r="211">
      <c r="A211" s="8" t="str">
        <f t="shared" si="1"/>
        <v/>
      </c>
    </row>
    <row r="212">
      <c r="A212" s="8" t="str">
        <f t="shared" si="1"/>
        <v/>
      </c>
    </row>
    <row r="213">
      <c r="A213" s="8" t="str">
        <f t="shared" si="1"/>
        <v/>
      </c>
    </row>
    <row r="214">
      <c r="A214" s="8" t="str">
        <f t="shared" si="1"/>
        <v/>
      </c>
    </row>
    <row r="215">
      <c r="A215" s="8" t="str">
        <f t="shared" si="1"/>
        <v/>
      </c>
    </row>
    <row r="216">
      <c r="A216" s="8" t="str">
        <f t="shared" si="1"/>
        <v/>
      </c>
    </row>
    <row r="217">
      <c r="A217" s="8" t="str">
        <f t="shared" si="1"/>
        <v/>
      </c>
    </row>
    <row r="218">
      <c r="A218" s="8" t="str">
        <f t="shared" si="1"/>
        <v/>
      </c>
    </row>
    <row r="219">
      <c r="A219" s="8" t="str">
        <f t="shared" si="1"/>
        <v/>
      </c>
    </row>
    <row r="220">
      <c r="A220" s="8" t="str">
        <f t="shared" si="1"/>
        <v/>
      </c>
    </row>
    <row r="221">
      <c r="A221" s="8" t="str">
        <f t="shared" si="1"/>
        <v/>
      </c>
    </row>
    <row r="222">
      <c r="A222" s="8" t="str">
        <f t="shared" si="1"/>
        <v/>
      </c>
    </row>
    <row r="223">
      <c r="A223" s="8" t="str">
        <f t="shared" si="1"/>
        <v/>
      </c>
    </row>
    <row r="224">
      <c r="A224" s="8" t="str">
        <f t="shared" si="1"/>
        <v/>
      </c>
    </row>
    <row r="225">
      <c r="A225" s="8" t="str">
        <f t="shared" si="1"/>
        <v/>
      </c>
    </row>
    <row r="226">
      <c r="A226" s="8" t="str">
        <f t="shared" si="1"/>
        <v/>
      </c>
    </row>
    <row r="227">
      <c r="A227" s="8" t="str">
        <f t="shared" si="1"/>
        <v/>
      </c>
    </row>
    <row r="228">
      <c r="A228" s="8" t="str">
        <f t="shared" si="1"/>
        <v/>
      </c>
    </row>
    <row r="229">
      <c r="A229" s="8" t="str">
        <f t="shared" si="1"/>
        <v/>
      </c>
    </row>
    <row r="230">
      <c r="A230" s="8" t="str">
        <f t="shared" si="1"/>
        <v/>
      </c>
    </row>
    <row r="231">
      <c r="A231" s="8" t="str">
        <f t="shared" si="1"/>
        <v/>
      </c>
    </row>
    <row r="232">
      <c r="A232" s="8" t="str">
        <f t="shared" si="1"/>
        <v/>
      </c>
    </row>
    <row r="233">
      <c r="A233" s="8" t="str">
        <f t="shared" si="1"/>
        <v/>
      </c>
    </row>
    <row r="234">
      <c r="A234" s="8" t="str">
        <f t="shared" si="1"/>
        <v/>
      </c>
    </row>
    <row r="235">
      <c r="A235" s="8" t="str">
        <f t="shared" si="1"/>
        <v/>
      </c>
    </row>
    <row r="236">
      <c r="A236" s="8" t="str">
        <f t="shared" si="1"/>
        <v/>
      </c>
    </row>
    <row r="237">
      <c r="A237" s="8" t="str">
        <f t="shared" si="1"/>
        <v/>
      </c>
    </row>
    <row r="238">
      <c r="A238" s="8" t="str">
        <f t="shared" si="1"/>
        <v/>
      </c>
    </row>
    <row r="239">
      <c r="A239" s="8" t="str">
        <f t="shared" si="1"/>
        <v/>
      </c>
    </row>
    <row r="240">
      <c r="A240" s="8" t="str">
        <f t="shared" si="1"/>
        <v/>
      </c>
    </row>
    <row r="241">
      <c r="A241" s="8" t="str">
        <f t="shared" si="1"/>
        <v/>
      </c>
    </row>
    <row r="242">
      <c r="A242" s="8" t="str">
        <f t="shared" si="1"/>
        <v/>
      </c>
    </row>
    <row r="243">
      <c r="A243" s="8" t="str">
        <f t="shared" si="1"/>
        <v/>
      </c>
    </row>
    <row r="244">
      <c r="A244" s="8" t="str">
        <f t="shared" si="1"/>
        <v/>
      </c>
    </row>
    <row r="245">
      <c r="A245" s="8" t="str">
        <f t="shared" si="1"/>
        <v/>
      </c>
    </row>
    <row r="246">
      <c r="A246" s="8" t="str">
        <f t="shared" si="1"/>
        <v/>
      </c>
    </row>
    <row r="247">
      <c r="A247" s="8" t="str">
        <f t="shared" si="1"/>
        <v/>
      </c>
    </row>
    <row r="248">
      <c r="A248" s="8" t="str">
        <f t="shared" si="1"/>
        <v/>
      </c>
    </row>
    <row r="249">
      <c r="A249" s="8" t="str">
        <f t="shared" si="1"/>
        <v/>
      </c>
    </row>
    <row r="250">
      <c r="A250" s="8" t="str">
        <f t="shared" si="1"/>
        <v/>
      </c>
    </row>
    <row r="251">
      <c r="A251" s="8" t="str">
        <f t="shared" si="1"/>
        <v/>
      </c>
    </row>
    <row r="252">
      <c r="A252" s="8" t="str">
        <f t="shared" si="1"/>
        <v/>
      </c>
    </row>
    <row r="253">
      <c r="A253" s="8" t="str">
        <f t="shared" si="1"/>
        <v/>
      </c>
    </row>
    <row r="254">
      <c r="A254" s="8" t="str">
        <f t="shared" si="1"/>
        <v/>
      </c>
    </row>
    <row r="255">
      <c r="A255" s="8" t="str">
        <f t="shared" si="1"/>
        <v/>
      </c>
    </row>
    <row r="256">
      <c r="A256" s="8" t="str">
        <f t="shared" si="1"/>
        <v/>
      </c>
    </row>
    <row r="257">
      <c r="A257" s="8" t="str">
        <f t="shared" si="1"/>
        <v/>
      </c>
    </row>
    <row r="258">
      <c r="A258" s="8" t="str">
        <f t="shared" si="1"/>
        <v/>
      </c>
    </row>
    <row r="259">
      <c r="A259" s="8" t="str">
        <f t="shared" si="1"/>
        <v/>
      </c>
    </row>
    <row r="260">
      <c r="A260" s="8" t="str">
        <f t="shared" si="1"/>
        <v/>
      </c>
    </row>
    <row r="261">
      <c r="A261" s="8" t="str">
        <f t="shared" si="1"/>
        <v/>
      </c>
    </row>
    <row r="262">
      <c r="A262" s="8" t="str">
        <f t="shared" si="1"/>
        <v/>
      </c>
    </row>
    <row r="263">
      <c r="A263" s="8" t="str">
        <f t="shared" si="1"/>
        <v/>
      </c>
    </row>
    <row r="264">
      <c r="A264" s="8" t="str">
        <f t="shared" si="1"/>
        <v/>
      </c>
    </row>
    <row r="265">
      <c r="A265" s="8" t="str">
        <f t="shared" si="1"/>
        <v/>
      </c>
    </row>
    <row r="266">
      <c r="A266" s="8" t="str">
        <f t="shared" si="1"/>
        <v/>
      </c>
    </row>
    <row r="267">
      <c r="A267" s="8" t="str">
        <f t="shared" si="1"/>
        <v/>
      </c>
    </row>
    <row r="268">
      <c r="A268" s="8" t="str">
        <f t="shared" si="1"/>
        <v/>
      </c>
    </row>
    <row r="269">
      <c r="A269" s="8" t="str">
        <f t="shared" si="1"/>
        <v/>
      </c>
    </row>
    <row r="270">
      <c r="A270" s="8" t="str">
        <f t="shared" si="1"/>
        <v/>
      </c>
    </row>
    <row r="271">
      <c r="A271" s="8" t="str">
        <f t="shared" si="1"/>
        <v/>
      </c>
    </row>
    <row r="272">
      <c r="A272" s="8" t="str">
        <f t="shared" si="1"/>
        <v/>
      </c>
    </row>
    <row r="273">
      <c r="A273" s="8" t="str">
        <f t="shared" si="1"/>
        <v/>
      </c>
    </row>
    <row r="274">
      <c r="A274" s="8" t="str">
        <f t="shared" si="1"/>
        <v/>
      </c>
    </row>
    <row r="275">
      <c r="A275" s="8" t="str">
        <f t="shared" si="1"/>
        <v/>
      </c>
    </row>
    <row r="276">
      <c r="A276" s="8" t="str">
        <f t="shared" si="1"/>
        <v/>
      </c>
    </row>
    <row r="277">
      <c r="A277" s="8" t="str">
        <f t="shared" si="1"/>
        <v/>
      </c>
    </row>
    <row r="278">
      <c r="A278" s="8" t="str">
        <f t="shared" si="1"/>
        <v/>
      </c>
    </row>
    <row r="279">
      <c r="A279" s="8" t="str">
        <f t="shared" si="1"/>
        <v/>
      </c>
    </row>
    <row r="280">
      <c r="A280" s="8" t="str">
        <f t="shared" si="1"/>
        <v/>
      </c>
    </row>
    <row r="281">
      <c r="A281" s="8" t="str">
        <f t="shared" si="1"/>
        <v/>
      </c>
    </row>
    <row r="282">
      <c r="A282" s="8" t="str">
        <f t="shared" si="1"/>
        <v/>
      </c>
    </row>
    <row r="283">
      <c r="A283" s="8" t="str">
        <f t="shared" si="1"/>
        <v/>
      </c>
    </row>
    <row r="284">
      <c r="A284" s="8" t="str">
        <f t="shared" si="1"/>
        <v/>
      </c>
    </row>
    <row r="285">
      <c r="A285" s="8" t="str">
        <f t="shared" si="1"/>
        <v/>
      </c>
    </row>
    <row r="286">
      <c r="A286" s="8" t="str">
        <f t="shared" si="1"/>
        <v/>
      </c>
    </row>
    <row r="287">
      <c r="A287" s="8" t="str">
        <f t="shared" si="1"/>
        <v/>
      </c>
    </row>
    <row r="288">
      <c r="A288" s="8" t="str">
        <f t="shared" si="1"/>
        <v/>
      </c>
    </row>
    <row r="289">
      <c r="A289" s="8" t="str">
        <f t="shared" si="1"/>
        <v/>
      </c>
    </row>
    <row r="290">
      <c r="A290" s="8" t="str">
        <f t="shared" si="1"/>
        <v/>
      </c>
    </row>
    <row r="291">
      <c r="A291" s="8" t="str">
        <f t="shared" si="1"/>
        <v/>
      </c>
    </row>
    <row r="292">
      <c r="A292" s="8" t="str">
        <f t="shared" si="1"/>
        <v/>
      </c>
    </row>
    <row r="293">
      <c r="A293" s="8" t="str">
        <f t="shared" si="1"/>
        <v/>
      </c>
    </row>
    <row r="294">
      <c r="A294" s="8" t="str">
        <f t="shared" si="1"/>
        <v/>
      </c>
    </row>
    <row r="295">
      <c r="A295" s="8" t="str">
        <f t="shared" si="1"/>
        <v/>
      </c>
    </row>
    <row r="296">
      <c r="A296" s="8" t="str">
        <f t="shared" si="1"/>
        <v/>
      </c>
    </row>
    <row r="297">
      <c r="A297" s="8" t="str">
        <f t="shared" si="1"/>
        <v/>
      </c>
    </row>
    <row r="298">
      <c r="A298" s="8" t="str">
        <f t="shared" si="1"/>
        <v/>
      </c>
    </row>
    <row r="299">
      <c r="A299" s="8" t="str">
        <f t="shared" si="1"/>
        <v/>
      </c>
    </row>
    <row r="300">
      <c r="A300" s="8" t="str">
        <f t="shared" si="1"/>
        <v/>
      </c>
    </row>
    <row r="301">
      <c r="A301" s="8" t="str">
        <f t="shared" si="1"/>
        <v/>
      </c>
    </row>
    <row r="302">
      <c r="A302" s="8" t="str">
        <f t="shared" si="1"/>
        <v/>
      </c>
    </row>
    <row r="303">
      <c r="A303" s="8" t="str">
        <f t="shared" si="1"/>
        <v/>
      </c>
    </row>
    <row r="304">
      <c r="A304" s="8" t="str">
        <f t="shared" si="1"/>
        <v/>
      </c>
    </row>
    <row r="305">
      <c r="A305" s="8" t="str">
        <f t="shared" si="1"/>
        <v/>
      </c>
    </row>
    <row r="306">
      <c r="A306" s="8" t="str">
        <f t="shared" si="1"/>
        <v/>
      </c>
    </row>
    <row r="307">
      <c r="A307" s="8" t="str">
        <f t="shared" si="1"/>
        <v/>
      </c>
    </row>
    <row r="308">
      <c r="A308" s="8" t="str">
        <f t="shared" si="1"/>
        <v/>
      </c>
    </row>
    <row r="309">
      <c r="A309" s="8" t="str">
        <f t="shared" si="1"/>
        <v/>
      </c>
    </row>
    <row r="310">
      <c r="A310" s="8" t="str">
        <f t="shared" si="1"/>
        <v/>
      </c>
    </row>
    <row r="311">
      <c r="A311" s="8" t="str">
        <f t="shared" si="1"/>
        <v/>
      </c>
    </row>
    <row r="312">
      <c r="A312" s="8" t="str">
        <f t="shared" si="1"/>
        <v/>
      </c>
    </row>
    <row r="313">
      <c r="A313" s="8" t="str">
        <f t="shared" si="1"/>
        <v/>
      </c>
    </row>
    <row r="314">
      <c r="A314" s="8" t="str">
        <f t="shared" si="1"/>
        <v/>
      </c>
    </row>
    <row r="315">
      <c r="A315" s="8" t="str">
        <f t="shared" si="1"/>
        <v/>
      </c>
    </row>
    <row r="316">
      <c r="A316" s="8" t="str">
        <f t="shared" si="1"/>
        <v/>
      </c>
    </row>
    <row r="317">
      <c r="A317" s="8" t="str">
        <f t="shared" si="1"/>
        <v/>
      </c>
    </row>
    <row r="318">
      <c r="A318" s="8" t="str">
        <f t="shared" si="1"/>
        <v/>
      </c>
    </row>
    <row r="319">
      <c r="A319" s="8" t="str">
        <f t="shared" si="1"/>
        <v/>
      </c>
    </row>
    <row r="320">
      <c r="A320" s="8" t="str">
        <f t="shared" si="1"/>
        <v/>
      </c>
    </row>
    <row r="321">
      <c r="A321" s="8" t="str">
        <f t="shared" si="1"/>
        <v/>
      </c>
    </row>
    <row r="322">
      <c r="A322" s="8" t="str">
        <f t="shared" si="1"/>
        <v/>
      </c>
    </row>
    <row r="323">
      <c r="A323" s="8" t="str">
        <f t="shared" si="1"/>
        <v/>
      </c>
    </row>
    <row r="324">
      <c r="A324" s="8" t="str">
        <f t="shared" si="1"/>
        <v/>
      </c>
    </row>
    <row r="325">
      <c r="A325" s="8" t="str">
        <f t="shared" si="1"/>
        <v/>
      </c>
    </row>
    <row r="326">
      <c r="A326" s="8" t="str">
        <f t="shared" si="1"/>
        <v/>
      </c>
    </row>
    <row r="327">
      <c r="A327" s="8" t="str">
        <f t="shared" si="1"/>
        <v/>
      </c>
    </row>
    <row r="328">
      <c r="A328" s="8" t="str">
        <f t="shared" si="1"/>
        <v/>
      </c>
    </row>
    <row r="329">
      <c r="A329" s="8" t="str">
        <f t="shared" si="1"/>
        <v/>
      </c>
    </row>
    <row r="330">
      <c r="A330" s="8" t="str">
        <f t="shared" si="1"/>
        <v/>
      </c>
    </row>
    <row r="331">
      <c r="A331" s="8" t="str">
        <f t="shared" si="1"/>
        <v/>
      </c>
    </row>
    <row r="332">
      <c r="A332" s="8" t="str">
        <f t="shared" si="1"/>
        <v/>
      </c>
    </row>
    <row r="333">
      <c r="A333" s="8" t="str">
        <f t="shared" si="1"/>
        <v/>
      </c>
    </row>
    <row r="334">
      <c r="A334" s="8" t="str">
        <f t="shared" si="1"/>
        <v/>
      </c>
    </row>
    <row r="335">
      <c r="A335" s="8" t="str">
        <f t="shared" si="1"/>
        <v/>
      </c>
    </row>
    <row r="336">
      <c r="A336" s="8" t="str">
        <f t="shared" si="1"/>
        <v/>
      </c>
    </row>
    <row r="337">
      <c r="A337" s="8" t="str">
        <f t="shared" si="1"/>
        <v/>
      </c>
    </row>
    <row r="338">
      <c r="A338" s="8" t="str">
        <f t="shared" si="1"/>
        <v/>
      </c>
    </row>
    <row r="339">
      <c r="A339" s="8" t="str">
        <f t="shared" si="1"/>
        <v/>
      </c>
    </row>
    <row r="340">
      <c r="A340" s="8" t="str">
        <f t="shared" si="1"/>
        <v/>
      </c>
    </row>
    <row r="341">
      <c r="A341" s="8" t="str">
        <f t="shared" si="1"/>
        <v/>
      </c>
    </row>
    <row r="342">
      <c r="A342" s="8" t="str">
        <f t="shared" si="1"/>
        <v/>
      </c>
    </row>
    <row r="343">
      <c r="A343" s="8" t="str">
        <f t="shared" si="1"/>
        <v/>
      </c>
    </row>
    <row r="344">
      <c r="A344" s="8" t="str">
        <f t="shared" si="1"/>
        <v/>
      </c>
    </row>
    <row r="345">
      <c r="A345" s="8" t="str">
        <f t="shared" si="1"/>
        <v/>
      </c>
    </row>
    <row r="346">
      <c r="A346" s="8" t="str">
        <f t="shared" si="1"/>
        <v/>
      </c>
    </row>
    <row r="347">
      <c r="A347" s="8" t="str">
        <f t="shared" si="1"/>
        <v/>
      </c>
    </row>
    <row r="348">
      <c r="A348" s="8" t="str">
        <f t="shared" si="1"/>
        <v/>
      </c>
    </row>
    <row r="349">
      <c r="A349" s="8" t="str">
        <f t="shared" si="1"/>
        <v/>
      </c>
    </row>
    <row r="350">
      <c r="A350" s="8" t="str">
        <f t="shared" si="1"/>
        <v/>
      </c>
    </row>
    <row r="351">
      <c r="A351" s="8" t="str">
        <f t="shared" si="1"/>
        <v/>
      </c>
    </row>
    <row r="352">
      <c r="A352" s="8" t="str">
        <f t="shared" si="1"/>
        <v/>
      </c>
    </row>
    <row r="353">
      <c r="A353" s="8" t="str">
        <f t="shared" si="1"/>
        <v/>
      </c>
    </row>
    <row r="354">
      <c r="A354" s="8" t="str">
        <f t="shared" si="1"/>
        <v/>
      </c>
    </row>
    <row r="355">
      <c r="A355" s="8" t="str">
        <f t="shared" si="1"/>
        <v/>
      </c>
    </row>
    <row r="356">
      <c r="A356" s="8" t="str">
        <f t="shared" si="1"/>
        <v/>
      </c>
    </row>
    <row r="357">
      <c r="A357" s="8" t="str">
        <f t="shared" si="1"/>
        <v/>
      </c>
    </row>
    <row r="358">
      <c r="A358" s="8" t="str">
        <f t="shared" si="1"/>
        <v/>
      </c>
    </row>
    <row r="359">
      <c r="A359" s="8" t="str">
        <f t="shared" si="1"/>
        <v/>
      </c>
    </row>
    <row r="360">
      <c r="A360" s="8" t="str">
        <f t="shared" si="1"/>
        <v/>
      </c>
    </row>
    <row r="361">
      <c r="A361" s="8" t="str">
        <f t="shared" si="1"/>
        <v/>
      </c>
    </row>
    <row r="362">
      <c r="A362" s="8" t="str">
        <f t="shared" si="1"/>
        <v/>
      </c>
    </row>
    <row r="363">
      <c r="A363" s="8" t="str">
        <f t="shared" si="1"/>
        <v/>
      </c>
    </row>
    <row r="364">
      <c r="A364" s="8" t="str">
        <f t="shared" si="1"/>
        <v/>
      </c>
    </row>
    <row r="365">
      <c r="A365" s="8" t="str">
        <f t="shared" si="1"/>
        <v/>
      </c>
    </row>
    <row r="366">
      <c r="A366" s="8" t="str">
        <f t="shared" si="1"/>
        <v/>
      </c>
    </row>
    <row r="367">
      <c r="A367" s="8" t="str">
        <f t="shared" si="1"/>
        <v/>
      </c>
    </row>
    <row r="368">
      <c r="A368" s="8" t="str">
        <f t="shared" si="1"/>
        <v/>
      </c>
    </row>
    <row r="369">
      <c r="A369" s="8" t="str">
        <f t="shared" si="1"/>
        <v/>
      </c>
    </row>
    <row r="370">
      <c r="A370" s="8" t="str">
        <f t="shared" si="1"/>
        <v/>
      </c>
    </row>
    <row r="371">
      <c r="A371" s="8" t="str">
        <f t="shared" si="1"/>
        <v/>
      </c>
    </row>
    <row r="372">
      <c r="A372" s="8" t="str">
        <f t="shared" si="1"/>
        <v/>
      </c>
    </row>
    <row r="373">
      <c r="A373" s="8" t="str">
        <f t="shared" si="1"/>
        <v/>
      </c>
    </row>
    <row r="374">
      <c r="A374" s="8" t="str">
        <f t="shared" si="1"/>
        <v/>
      </c>
    </row>
    <row r="375">
      <c r="A375" s="8" t="str">
        <f t="shared" si="1"/>
        <v/>
      </c>
    </row>
    <row r="376">
      <c r="A376" s="8" t="str">
        <f t="shared" si="1"/>
        <v/>
      </c>
    </row>
    <row r="377">
      <c r="A377" s="8" t="str">
        <f t="shared" si="1"/>
        <v/>
      </c>
    </row>
    <row r="378">
      <c r="A378" s="8" t="str">
        <f t="shared" si="1"/>
        <v/>
      </c>
    </row>
    <row r="379">
      <c r="A379" s="8" t="str">
        <f t="shared" si="1"/>
        <v/>
      </c>
    </row>
    <row r="380">
      <c r="A380" s="8" t="str">
        <f t="shared" si="1"/>
        <v/>
      </c>
    </row>
    <row r="381">
      <c r="A381" s="8" t="str">
        <f t="shared" si="1"/>
        <v/>
      </c>
    </row>
    <row r="382">
      <c r="A382" s="8" t="str">
        <f t="shared" si="1"/>
        <v/>
      </c>
    </row>
    <row r="383">
      <c r="A383" s="8" t="str">
        <f t="shared" si="1"/>
        <v/>
      </c>
    </row>
    <row r="384">
      <c r="A384" s="8" t="str">
        <f t="shared" si="1"/>
        <v/>
      </c>
    </row>
    <row r="385">
      <c r="A385" s="8" t="str">
        <f t="shared" si="1"/>
        <v/>
      </c>
    </row>
    <row r="386">
      <c r="A386" s="8" t="str">
        <f t="shared" si="1"/>
        <v/>
      </c>
    </row>
    <row r="387">
      <c r="A387" s="8" t="str">
        <f t="shared" si="1"/>
        <v/>
      </c>
    </row>
    <row r="388">
      <c r="A388" s="8" t="str">
        <f t="shared" si="1"/>
        <v/>
      </c>
    </row>
    <row r="389">
      <c r="A389" s="8" t="str">
        <f t="shared" si="1"/>
        <v/>
      </c>
    </row>
    <row r="390">
      <c r="A390" s="8" t="str">
        <f t="shared" si="1"/>
        <v/>
      </c>
    </row>
    <row r="391">
      <c r="A391" s="8" t="str">
        <f t="shared" si="1"/>
        <v/>
      </c>
    </row>
    <row r="392">
      <c r="A392" s="8" t="str">
        <f t="shared" si="1"/>
        <v/>
      </c>
    </row>
    <row r="393">
      <c r="A393" s="8" t="str">
        <f t="shared" si="1"/>
        <v/>
      </c>
    </row>
    <row r="394">
      <c r="A394" s="8" t="str">
        <f t="shared" si="1"/>
        <v/>
      </c>
    </row>
    <row r="395">
      <c r="A395" s="8" t="str">
        <f t="shared" si="1"/>
        <v/>
      </c>
    </row>
    <row r="396">
      <c r="A396" s="8" t="str">
        <f t="shared" si="1"/>
        <v/>
      </c>
    </row>
    <row r="397">
      <c r="A397" s="8" t="str">
        <f t="shared" si="1"/>
        <v/>
      </c>
    </row>
    <row r="398">
      <c r="A398" s="8" t="str">
        <f t="shared" si="1"/>
        <v/>
      </c>
    </row>
    <row r="399">
      <c r="A399" s="8" t="str">
        <f t="shared" si="1"/>
        <v/>
      </c>
    </row>
    <row r="400">
      <c r="A400" s="8" t="str">
        <f t="shared" si="1"/>
        <v/>
      </c>
    </row>
    <row r="401">
      <c r="A401" s="8" t="str">
        <f t="shared" si="1"/>
        <v/>
      </c>
    </row>
    <row r="402">
      <c r="A402" s="8" t="str">
        <f t="shared" si="1"/>
        <v/>
      </c>
    </row>
    <row r="403">
      <c r="A403" s="8" t="str">
        <f t="shared" si="1"/>
        <v/>
      </c>
    </row>
    <row r="404">
      <c r="A404" s="8" t="str">
        <f t="shared" si="1"/>
        <v/>
      </c>
    </row>
    <row r="405">
      <c r="A405" s="8" t="str">
        <f t="shared" si="1"/>
        <v/>
      </c>
    </row>
    <row r="406">
      <c r="A406" s="8" t="str">
        <f t="shared" si="1"/>
        <v/>
      </c>
    </row>
    <row r="407">
      <c r="A407" s="8" t="str">
        <f t="shared" si="1"/>
        <v/>
      </c>
    </row>
    <row r="408">
      <c r="A408" s="8" t="str">
        <f t="shared" si="1"/>
        <v/>
      </c>
    </row>
    <row r="409">
      <c r="A409" s="8" t="str">
        <f t="shared" si="1"/>
        <v/>
      </c>
    </row>
    <row r="410">
      <c r="A410" s="8" t="str">
        <f t="shared" si="1"/>
        <v/>
      </c>
    </row>
    <row r="411">
      <c r="A411" s="8" t="str">
        <f t="shared" si="1"/>
        <v/>
      </c>
    </row>
    <row r="412">
      <c r="A412" s="8" t="str">
        <f t="shared" si="1"/>
        <v/>
      </c>
    </row>
    <row r="413">
      <c r="A413" s="8" t="str">
        <f t="shared" si="1"/>
        <v/>
      </c>
    </row>
    <row r="414">
      <c r="A414" s="8" t="str">
        <f t="shared" si="1"/>
        <v/>
      </c>
    </row>
    <row r="415">
      <c r="A415" s="8" t="str">
        <f t="shared" si="1"/>
        <v/>
      </c>
    </row>
    <row r="416">
      <c r="A416" s="8" t="str">
        <f t="shared" si="1"/>
        <v/>
      </c>
    </row>
    <row r="417">
      <c r="A417" s="8" t="str">
        <f t="shared" si="1"/>
        <v/>
      </c>
    </row>
    <row r="418">
      <c r="A418" s="8" t="str">
        <f t="shared" si="1"/>
        <v/>
      </c>
    </row>
    <row r="419">
      <c r="A419" s="8" t="str">
        <f t="shared" si="1"/>
        <v/>
      </c>
    </row>
    <row r="420">
      <c r="A420" s="8" t="str">
        <f t="shared" si="1"/>
        <v/>
      </c>
    </row>
    <row r="421">
      <c r="A421" s="8" t="str">
        <f t="shared" si="1"/>
        <v/>
      </c>
    </row>
    <row r="422">
      <c r="A422" s="8" t="str">
        <f t="shared" si="1"/>
        <v/>
      </c>
    </row>
    <row r="423">
      <c r="A423" s="8" t="str">
        <f t="shared" si="1"/>
        <v/>
      </c>
    </row>
    <row r="424">
      <c r="A424" s="8" t="str">
        <f t="shared" si="1"/>
        <v/>
      </c>
    </row>
    <row r="425">
      <c r="A425" s="8" t="str">
        <f t="shared" si="1"/>
        <v/>
      </c>
    </row>
    <row r="426">
      <c r="A426" s="8" t="str">
        <f t="shared" si="1"/>
        <v/>
      </c>
    </row>
    <row r="427">
      <c r="A427" s="8" t="str">
        <f t="shared" si="1"/>
        <v/>
      </c>
    </row>
    <row r="428">
      <c r="A428" s="8" t="str">
        <f t="shared" si="1"/>
        <v/>
      </c>
    </row>
    <row r="429">
      <c r="A429" s="8" t="str">
        <f t="shared" si="1"/>
        <v/>
      </c>
    </row>
    <row r="430">
      <c r="A430" s="8" t="str">
        <f t="shared" si="1"/>
        <v/>
      </c>
    </row>
    <row r="431">
      <c r="A431" s="8" t="str">
        <f t="shared" si="1"/>
        <v/>
      </c>
    </row>
    <row r="432">
      <c r="A432" s="8" t="str">
        <f t="shared" si="1"/>
        <v/>
      </c>
    </row>
    <row r="433">
      <c r="A433" s="8" t="str">
        <f t="shared" si="1"/>
        <v/>
      </c>
    </row>
    <row r="434">
      <c r="A434" s="8" t="str">
        <f t="shared" si="1"/>
        <v/>
      </c>
    </row>
    <row r="435">
      <c r="A435" s="8" t="str">
        <f t="shared" si="1"/>
        <v/>
      </c>
    </row>
    <row r="436">
      <c r="A436" s="8" t="str">
        <f t="shared" si="1"/>
        <v/>
      </c>
    </row>
    <row r="437">
      <c r="A437" s="8" t="str">
        <f t="shared" si="1"/>
        <v/>
      </c>
    </row>
    <row r="438">
      <c r="A438" s="8" t="str">
        <f t="shared" si="1"/>
        <v/>
      </c>
    </row>
    <row r="439">
      <c r="A439" s="8" t="str">
        <f t="shared" si="1"/>
        <v/>
      </c>
    </row>
    <row r="440">
      <c r="A440" s="8" t="str">
        <f t="shared" si="1"/>
        <v/>
      </c>
    </row>
    <row r="441">
      <c r="A441" s="8" t="str">
        <f t="shared" si="1"/>
        <v/>
      </c>
    </row>
    <row r="442">
      <c r="A442" s="8" t="str">
        <f t="shared" si="1"/>
        <v/>
      </c>
    </row>
    <row r="443">
      <c r="A443" s="8" t="str">
        <f t="shared" si="1"/>
        <v/>
      </c>
    </row>
    <row r="444">
      <c r="A444" s="8" t="str">
        <f t="shared" si="1"/>
        <v/>
      </c>
    </row>
    <row r="445">
      <c r="A445" s="8" t="str">
        <f t="shared" si="1"/>
        <v/>
      </c>
    </row>
    <row r="446">
      <c r="A446" s="8" t="str">
        <f t="shared" si="1"/>
        <v/>
      </c>
    </row>
    <row r="447">
      <c r="A447" s="8" t="str">
        <f t="shared" si="1"/>
        <v/>
      </c>
    </row>
    <row r="448">
      <c r="A448" s="8" t="str">
        <f t="shared" si="1"/>
        <v/>
      </c>
    </row>
    <row r="449">
      <c r="A449" s="8" t="str">
        <f t="shared" si="1"/>
        <v/>
      </c>
    </row>
    <row r="450">
      <c r="A450" s="8" t="str">
        <f t="shared" si="1"/>
        <v/>
      </c>
    </row>
    <row r="451">
      <c r="A451" s="8" t="str">
        <f t="shared" si="1"/>
        <v/>
      </c>
    </row>
    <row r="452">
      <c r="A452" s="8" t="str">
        <f t="shared" si="1"/>
        <v/>
      </c>
    </row>
    <row r="453">
      <c r="A453" s="8" t="str">
        <f t="shared" si="1"/>
        <v/>
      </c>
    </row>
    <row r="454">
      <c r="A454" s="8" t="str">
        <f t="shared" si="1"/>
        <v/>
      </c>
    </row>
    <row r="455">
      <c r="A455" s="8" t="str">
        <f t="shared" si="1"/>
        <v/>
      </c>
    </row>
    <row r="456">
      <c r="A456" s="8" t="str">
        <f t="shared" si="1"/>
        <v/>
      </c>
    </row>
    <row r="457">
      <c r="A457" s="8" t="str">
        <f t="shared" si="1"/>
        <v/>
      </c>
    </row>
    <row r="458">
      <c r="A458" s="8" t="str">
        <f t="shared" si="1"/>
        <v/>
      </c>
    </row>
    <row r="459">
      <c r="A459" s="8" t="str">
        <f t="shared" si="1"/>
        <v/>
      </c>
    </row>
    <row r="460">
      <c r="A460" s="8" t="str">
        <f t="shared" si="1"/>
        <v/>
      </c>
    </row>
    <row r="461">
      <c r="A461" s="8" t="str">
        <f t="shared" si="1"/>
        <v/>
      </c>
    </row>
    <row r="462">
      <c r="A462" s="8" t="str">
        <f t="shared" si="1"/>
        <v/>
      </c>
    </row>
    <row r="463">
      <c r="A463" s="8" t="str">
        <f t="shared" si="1"/>
        <v/>
      </c>
    </row>
    <row r="464">
      <c r="A464" s="8" t="str">
        <f t="shared" si="1"/>
        <v/>
      </c>
    </row>
    <row r="465">
      <c r="A465" s="8" t="str">
        <f t="shared" si="1"/>
        <v/>
      </c>
    </row>
    <row r="466">
      <c r="A466" s="8" t="str">
        <f t="shared" si="1"/>
        <v/>
      </c>
    </row>
    <row r="467">
      <c r="A467" s="8" t="str">
        <f t="shared" si="1"/>
        <v/>
      </c>
    </row>
    <row r="468">
      <c r="A468" s="8" t="str">
        <f t="shared" si="1"/>
        <v/>
      </c>
    </row>
    <row r="469">
      <c r="A469" s="8" t="str">
        <f t="shared" si="1"/>
        <v/>
      </c>
    </row>
    <row r="470">
      <c r="A470" s="8" t="str">
        <f t="shared" si="1"/>
        <v/>
      </c>
    </row>
    <row r="471">
      <c r="A471" s="8" t="str">
        <f t="shared" si="1"/>
        <v/>
      </c>
    </row>
    <row r="472">
      <c r="A472" s="8" t="str">
        <f t="shared" si="1"/>
        <v/>
      </c>
    </row>
    <row r="473">
      <c r="A473" s="8" t="str">
        <f t="shared" si="1"/>
        <v/>
      </c>
    </row>
    <row r="474">
      <c r="A474" s="8" t="str">
        <f t="shared" si="1"/>
        <v/>
      </c>
    </row>
    <row r="475">
      <c r="A475" s="8" t="str">
        <f t="shared" si="1"/>
        <v/>
      </c>
    </row>
    <row r="476">
      <c r="A476" s="8" t="str">
        <f t="shared" si="1"/>
        <v/>
      </c>
    </row>
    <row r="477">
      <c r="A477" s="8" t="str">
        <f t="shared" si="1"/>
        <v/>
      </c>
    </row>
    <row r="478">
      <c r="A478" s="8" t="str">
        <f t="shared" si="1"/>
        <v/>
      </c>
    </row>
    <row r="479">
      <c r="A479" s="8" t="str">
        <f t="shared" si="1"/>
        <v/>
      </c>
    </row>
    <row r="480">
      <c r="A480" s="8" t="str">
        <f t="shared" si="1"/>
        <v/>
      </c>
    </row>
    <row r="481">
      <c r="A481" s="8" t="str">
        <f t="shared" si="1"/>
        <v/>
      </c>
    </row>
    <row r="482">
      <c r="A482" s="8" t="str">
        <f t="shared" si="1"/>
        <v/>
      </c>
    </row>
    <row r="483">
      <c r="A483" s="8" t="str">
        <f t="shared" si="1"/>
        <v/>
      </c>
    </row>
    <row r="484">
      <c r="A484" s="8" t="str">
        <f t="shared" si="1"/>
        <v/>
      </c>
    </row>
    <row r="485">
      <c r="A485" s="8" t="str">
        <f t="shared" si="1"/>
        <v/>
      </c>
    </row>
    <row r="486">
      <c r="A486" s="8" t="str">
        <f t="shared" si="1"/>
        <v/>
      </c>
    </row>
    <row r="487">
      <c r="A487" s="8" t="str">
        <f t="shared" si="1"/>
        <v/>
      </c>
    </row>
    <row r="488">
      <c r="A488" s="8" t="str">
        <f t="shared" si="1"/>
        <v/>
      </c>
    </row>
    <row r="489">
      <c r="A489" s="8" t="str">
        <f t="shared" si="1"/>
        <v/>
      </c>
    </row>
    <row r="490">
      <c r="A490" s="8" t="str">
        <f t="shared" si="1"/>
        <v/>
      </c>
    </row>
    <row r="491">
      <c r="A491" s="8" t="str">
        <f t="shared" si="1"/>
        <v/>
      </c>
    </row>
    <row r="492">
      <c r="A492" s="8" t="str">
        <f t="shared" si="1"/>
        <v/>
      </c>
    </row>
    <row r="493">
      <c r="A493" s="8" t="str">
        <f t="shared" si="1"/>
        <v/>
      </c>
    </row>
    <row r="494">
      <c r="A494" s="8" t="str">
        <f t="shared" si="1"/>
        <v/>
      </c>
    </row>
    <row r="495">
      <c r="A495" s="8" t="str">
        <f t="shared" si="1"/>
        <v/>
      </c>
    </row>
    <row r="496">
      <c r="A496" s="8" t="str">
        <f t="shared" si="1"/>
        <v/>
      </c>
    </row>
    <row r="497">
      <c r="A497" s="8" t="str">
        <f t="shared" si="1"/>
        <v/>
      </c>
    </row>
    <row r="498">
      <c r="A498" s="8" t="str">
        <f t="shared" si="1"/>
        <v/>
      </c>
    </row>
    <row r="499">
      <c r="A499" s="8" t="str">
        <f t="shared" si="1"/>
        <v/>
      </c>
    </row>
    <row r="500">
      <c r="A500" s="8" t="str">
        <f t="shared" si="1"/>
        <v/>
      </c>
    </row>
    <row r="501">
      <c r="A501" s="8" t="str">
        <f t="shared" si="1"/>
        <v/>
      </c>
    </row>
    <row r="502">
      <c r="A502" s="8" t="str">
        <f t="shared" si="1"/>
        <v/>
      </c>
    </row>
    <row r="503">
      <c r="A503" s="8" t="str">
        <f t="shared" si="1"/>
        <v/>
      </c>
    </row>
    <row r="504">
      <c r="A504" s="8" t="str">
        <f t="shared" si="1"/>
        <v/>
      </c>
    </row>
    <row r="505">
      <c r="A505" s="8" t="str">
        <f t="shared" si="1"/>
        <v/>
      </c>
    </row>
    <row r="506">
      <c r="A506" s="8" t="str">
        <f t="shared" si="1"/>
        <v/>
      </c>
    </row>
    <row r="507">
      <c r="A507" s="8" t="str">
        <f t="shared" si="1"/>
        <v/>
      </c>
    </row>
    <row r="508">
      <c r="A508" s="8" t="str">
        <f t="shared" si="1"/>
        <v/>
      </c>
    </row>
    <row r="509">
      <c r="A509" s="8" t="str">
        <f t="shared" si="1"/>
        <v/>
      </c>
    </row>
    <row r="510">
      <c r="A510" s="8" t="str">
        <f t="shared" si="1"/>
        <v/>
      </c>
    </row>
    <row r="511">
      <c r="A511" s="8" t="str">
        <f t="shared" si="1"/>
        <v/>
      </c>
    </row>
    <row r="512">
      <c r="A512" s="8" t="str">
        <f t="shared" si="1"/>
        <v/>
      </c>
    </row>
    <row r="513">
      <c r="A513" s="8" t="str">
        <f t="shared" si="1"/>
        <v/>
      </c>
    </row>
    <row r="514">
      <c r="A514" s="8" t="str">
        <f t="shared" si="1"/>
        <v/>
      </c>
    </row>
    <row r="515">
      <c r="A515" s="8" t="str">
        <f t="shared" si="1"/>
        <v/>
      </c>
    </row>
    <row r="516">
      <c r="A516" s="8" t="str">
        <f t="shared" si="1"/>
        <v/>
      </c>
    </row>
    <row r="517">
      <c r="A517" s="8" t="str">
        <f t="shared" si="1"/>
        <v/>
      </c>
    </row>
    <row r="518">
      <c r="A518" s="8" t="str">
        <f t="shared" si="1"/>
        <v/>
      </c>
    </row>
    <row r="519">
      <c r="A519" s="8" t="str">
        <f t="shared" si="1"/>
        <v/>
      </c>
    </row>
    <row r="520">
      <c r="A520" s="8" t="str">
        <f t="shared" si="1"/>
        <v/>
      </c>
    </row>
    <row r="521">
      <c r="A521" s="8" t="str">
        <f t="shared" si="1"/>
        <v/>
      </c>
    </row>
    <row r="522">
      <c r="A522" s="8" t="str">
        <f t="shared" si="1"/>
        <v/>
      </c>
    </row>
    <row r="523">
      <c r="A523" s="8" t="str">
        <f t="shared" si="1"/>
        <v/>
      </c>
    </row>
    <row r="524">
      <c r="A524" s="8" t="str">
        <f t="shared" si="1"/>
        <v/>
      </c>
    </row>
    <row r="525">
      <c r="A525" s="8" t="str">
        <f t="shared" si="1"/>
        <v/>
      </c>
    </row>
    <row r="526">
      <c r="A526" s="8" t="str">
        <f t="shared" si="1"/>
        <v/>
      </c>
    </row>
    <row r="527">
      <c r="A527" s="8" t="str">
        <f t="shared" si="1"/>
        <v/>
      </c>
    </row>
    <row r="528">
      <c r="A528" s="8" t="str">
        <f t="shared" si="1"/>
        <v/>
      </c>
    </row>
    <row r="529">
      <c r="A529" s="8" t="str">
        <f t="shared" si="1"/>
        <v/>
      </c>
    </row>
    <row r="530">
      <c r="A530" s="8" t="str">
        <f t="shared" si="1"/>
        <v/>
      </c>
    </row>
    <row r="531">
      <c r="A531" s="8" t="str">
        <f t="shared" si="1"/>
        <v/>
      </c>
    </row>
    <row r="532">
      <c r="A532" s="8" t="str">
        <f t="shared" si="1"/>
        <v/>
      </c>
    </row>
    <row r="533">
      <c r="A533" s="8" t="str">
        <f t="shared" si="1"/>
        <v/>
      </c>
    </row>
    <row r="534">
      <c r="A534" s="8" t="str">
        <f t="shared" si="1"/>
        <v/>
      </c>
    </row>
    <row r="535">
      <c r="A535" s="8" t="str">
        <f t="shared" si="1"/>
        <v/>
      </c>
    </row>
    <row r="536">
      <c r="A536" s="8" t="str">
        <f t="shared" si="1"/>
        <v/>
      </c>
    </row>
    <row r="537">
      <c r="A537" s="8" t="str">
        <f t="shared" si="1"/>
        <v/>
      </c>
    </row>
    <row r="538">
      <c r="A538" s="8" t="str">
        <f t="shared" si="1"/>
        <v/>
      </c>
    </row>
    <row r="539">
      <c r="A539" s="8" t="str">
        <f t="shared" si="1"/>
        <v/>
      </c>
    </row>
    <row r="540">
      <c r="A540" s="8" t="str">
        <f t="shared" si="1"/>
        <v/>
      </c>
    </row>
    <row r="541">
      <c r="A541" s="8" t="str">
        <f t="shared" si="1"/>
        <v/>
      </c>
    </row>
    <row r="542">
      <c r="A542" s="8" t="str">
        <f t="shared" si="1"/>
        <v/>
      </c>
    </row>
    <row r="543">
      <c r="A543" s="8" t="str">
        <f t="shared" si="1"/>
        <v/>
      </c>
    </row>
    <row r="544">
      <c r="A544" s="8" t="str">
        <f t="shared" si="1"/>
        <v/>
      </c>
    </row>
    <row r="545">
      <c r="A545" s="8" t="str">
        <f t="shared" si="1"/>
        <v/>
      </c>
    </row>
    <row r="546">
      <c r="A546" s="8" t="str">
        <f t="shared" si="1"/>
        <v/>
      </c>
    </row>
    <row r="547">
      <c r="A547" s="8" t="str">
        <f t="shared" si="1"/>
        <v/>
      </c>
    </row>
    <row r="548">
      <c r="A548" s="8" t="str">
        <f t="shared" si="1"/>
        <v/>
      </c>
    </row>
    <row r="549">
      <c r="A549" s="8" t="str">
        <f t="shared" si="1"/>
        <v/>
      </c>
    </row>
    <row r="550">
      <c r="A550" s="8" t="str">
        <f t="shared" si="1"/>
        <v/>
      </c>
    </row>
    <row r="551">
      <c r="A551" s="8" t="str">
        <f t="shared" si="1"/>
        <v/>
      </c>
    </row>
    <row r="552">
      <c r="A552" s="8" t="str">
        <f t="shared" si="1"/>
        <v/>
      </c>
    </row>
    <row r="553">
      <c r="A553" s="8" t="str">
        <f t="shared" si="1"/>
        <v/>
      </c>
    </row>
    <row r="554">
      <c r="A554" s="8" t="str">
        <f t="shared" si="1"/>
        <v/>
      </c>
    </row>
    <row r="555">
      <c r="A555" s="8" t="str">
        <f t="shared" si="1"/>
        <v/>
      </c>
    </row>
    <row r="556">
      <c r="A556" s="8" t="str">
        <f t="shared" si="1"/>
        <v/>
      </c>
    </row>
    <row r="557">
      <c r="A557" s="8" t="str">
        <f t="shared" si="1"/>
        <v/>
      </c>
    </row>
    <row r="558">
      <c r="A558" s="8" t="str">
        <f t="shared" si="1"/>
        <v/>
      </c>
    </row>
    <row r="559">
      <c r="A559" s="8" t="str">
        <f t="shared" si="1"/>
        <v/>
      </c>
    </row>
    <row r="560">
      <c r="A560" s="8" t="str">
        <f t="shared" si="1"/>
        <v/>
      </c>
    </row>
    <row r="561">
      <c r="A561" s="8" t="str">
        <f t="shared" si="1"/>
        <v/>
      </c>
    </row>
    <row r="562">
      <c r="A562" s="8" t="str">
        <f t="shared" si="1"/>
        <v/>
      </c>
    </row>
    <row r="563">
      <c r="A563" s="8" t="str">
        <f t="shared" si="1"/>
        <v/>
      </c>
    </row>
    <row r="564">
      <c r="A564" s="8" t="str">
        <f t="shared" si="1"/>
        <v/>
      </c>
    </row>
    <row r="565">
      <c r="A565" s="8" t="str">
        <f t="shared" si="1"/>
        <v/>
      </c>
    </row>
    <row r="566">
      <c r="A566" s="8" t="str">
        <f t="shared" si="1"/>
        <v/>
      </c>
    </row>
    <row r="567">
      <c r="A567" s="8" t="str">
        <f t="shared" si="1"/>
        <v/>
      </c>
    </row>
    <row r="568">
      <c r="A568" s="8" t="str">
        <f t="shared" si="1"/>
        <v/>
      </c>
    </row>
    <row r="569">
      <c r="A569" s="8" t="str">
        <f t="shared" si="1"/>
        <v/>
      </c>
    </row>
    <row r="570">
      <c r="A570" s="8" t="str">
        <f t="shared" si="1"/>
        <v/>
      </c>
    </row>
    <row r="571">
      <c r="A571" s="8" t="str">
        <f t="shared" si="1"/>
        <v/>
      </c>
    </row>
    <row r="572">
      <c r="A572" s="8" t="str">
        <f t="shared" si="1"/>
        <v/>
      </c>
    </row>
    <row r="573">
      <c r="A573" s="8" t="str">
        <f t="shared" si="1"/>
        <v/>
      </c>
    </row>
    <row r="574">
      <c r="A574" s="8" t="str">
        <f t="shared" si="1"/>
        <v/>
      </c>
    </row>
    <row r="575">
      <c r="A575" s="8" t="str">
        <f t="shared" si="1"/>
        <v/>
      </c>
    </row>
    <row r="576">
      <c r="A576" s="8" t="str">
        <f t="shared" si="1"/>
        <v/>
      </c>
    </row>
    <row r="577">
      <c r="A577" s="8" t="str">
        <f t="shared" si="1"/>
        <v/>
      </c>
    </row>
    <row r="578">
      <c r="A578" s="8" t="str">
        <f t="shared" si="1"/>
        <v/>
      </c>
    </row>
    <row r="579">
      <c r="A579" s="8" t="str">
        <f t="shared" si="1"/>
        <v/>
      </c>
    </row>
    <row r="580">
      <c r="A580" s="8" t="str">
        <f t="shared" si="1"/>
        <v/>
      </c>
    </row>
    <row r="581">
      <c r="A581" s="8" t="str">
        <f t="shared" si="1"/>
        <v/>
      </c>
    </row>
    <row r="582">
      <c r="A582" s="8" t="str">
        <f t="shared" si="1"/>
        <v/>
      </c>
    </row>
    <row r="583">
      <c r="A583" s="8" t="str">
        <f t="shared" si="1"/>
        <v/>
      </c>
    </row>
    <row r="584">
      <c r="A584" s="8" t="str">
        <f t="shared" si="1"/>
        <v/>
      </c>
    </row>
    <row r="585">
      <c r="A585" s="8" t="str">
        <f t="shared" si="1"/>
        <v/>
      </c>
    </row>
    <row r="586">
      <c r="A586" s="8" t="str">
        <f t="shared" si="1"/>
        <v/>
      </c>
    </row>
    <row r="587">
      <c r="A587" s="8" t="str">
        <f t="shared" si="1"/>
        <v/>
      </c>
    </row>
    <row r="588">
      <c r="A588" s="8" t="str">
        <f t="shared" si="1"/>
        <v/>
      </c>
    </row>
    <row r="589">
      <c r="A589" s="8" t="str">
        <f t="shared" si="1"/>
        <v/>
      </c>
    </row>
    <row r="590">
      <c r="A590" s="8" t="str">
        <f t="shared" si="1"/>
        <v/>
      </c>
    </row>
    <row r="591">
      <c r="A591" s="8" t="str">
        <f t="shared" si="1"/>
        <v/>
      </c>
    </row>
    <row r="592">
      <c r="A592" s="8" t="str">
        <f t="shared" si="1"/>
        <v/>
      </c>
    </row>
    <row r="593">
      <c r="A593" s="8" t="str">
        <f t="shared" si="1"/>
        <v/>
      </c>
    </row>
    <row r="594">
      <c r="A594" s="8" t="str">
        <f t="shared" si="1"/>
        <v/>
      </c>
    </row>
    <row r="595">
      <c r="A595" s="8" t="str">
        <f t="shared" si="1"/>
        <v/>
      </c>
    </row>
    <row r="596">
      <c r="A596" s="8" t="str">
        <f t="shared" si="1"/>
        <v/>
      </c>
    </row>
    <row r="597">
      <c r="A597" s="8" t="str">
        <f t="shared" si="1"/>
        <v/>
      </c>
    </row>
    <row r="598">
      <c r="A598" s="8" t="str">
        <f t="shared" si="1"/>
        <v/>
      </c>
    </row>
    <row r="599">
      <c r="A599" s="8" t="str">
        <f t="shared" si="1"/>
        <v/>
      </c>
    </row>
    <row r="600">
      <c r="A600" s="8" t="str">
        <f t="shared" si="1"/>
        <v/>
      </c>
    </row>
    <row r="601">
      <c r="A601" s="8" t="str">
        <f t="shared" si="1"/>
        <v/>
      </c>
    </row>
    <row r="602">
      <c r="A602" s="8" t="str">
        <f t="shared" si="1"/>
        <v/>
      </c>
    </row>
    <row r="603">
      <c r="A603" s="8" t="str">
        <f t="shared" si="1"/>
        <v/>
      </c>
    </row>
    <row r="604">
      <c r="A604" s="8" t="str">
        <f t="shared" si="1"/>
        <v/>
      </c>
    </row>
    <row r="605">
      <c r="A605" s="8" t="str">
        <f t="shared" si="1"/>
        <v/>
      </c>
    </row>
    <row r="606">
      <c r="A606" s="8" t="str">
        <f t="shared" si="1"/>
        <v/>
      </c>
    </row>
    <row r="607">
      <c r="A607" s="8" t="str">
        <f t="shared" si="1"/>
        <v/>
      </c>
    </row>
    <row r="608">
      <c r="A608" s="8" t="str">
        <f t="shared" si="1"/>
        <v/>
      </c>
    </row>
    <row r="609">
      <c r="A609" s="8" t="str">
        <f t="shared" si="1"/>
        <v/>
      </c>
    </row>
    <row r="610">
      <c r="A610" s="8" t="str">
        <f t="shared" si="1"/>
        <v/>
      </c>
    </row>
    <row r="611">
      <c r="A611" s="8" t="str">
        <f t="shared" si="1"/>
        <v/>
      </c>
    </row>
    <row r="612">
      <c r="A612" s="8" t="str">
        <f t="shared" si="1"/>
        <v/>
      </c>
    </row>
    <row r="613">
      <c r="A613" s="8" t="str">
        <f t="shared" si="1"/>
        <v/>
      </c>
    </row>
    <row r="614">
      <c r="A614" s="8" t="str">
        <f t="shared" si="1"/>
        <v/>
      </c>
    </row>
    <row r="615">
      <c r="A615" s="8" t="str">
        <f t="shared" si="1"/>
        <v/>
      </c>
    </row>
    <row r="616">
      <c r="A616" s="8" t="str">
        <f t="shared" si="1"/>
        <v/>
      </c>
    </row>
    <row r="617">
      <c r="A617" s="8" t="str">
        <f t="shared" si="1"/>
        <v/>
      </c>
    </row>
    <row r="618">
      <c r="A618" s="8" t="str">
        <f t="shared" si="1"/>
        <v/>
      </c>
    </row>
    <row r="619">
      <c r="A619" s="8" t="str">
        <f t="shared" si="1"/>
        <v/>
      </c>
    </row>
    <row r="620">
      <c r="A620" s="8" t="str">
        <f t="shared" si="1"/>
        <v/>
      </c>
    </row>
    <row r="621">
      <c r="A621" s="8" t="str">
        <f t="shared" si="1"/>
        <v/>
      </c>
    </row>
    <row r="622">
      <c r="A622" s="8" t="str">
        <f t="shared" si="1"/>
        <v/>
      </c>
    </row>
    <row r="623">
      <c r="A623" s="8" t="str">
        <f t="shared" si="1"/>
        <v/>
      </c>
    </row>
    <row r="624">
      <c r="A624" s="8" t="str">
        <f t="shared" si="1"/>
        <v/>
      </c>
    </row>
    <row r="625">
      <c r="A625" s="8" t="str">
        <f t="shared" si="1"/>
        <v/>
      </c>
    </row>
    <row r="626">
      <c r="A626" s="8" t="str">
        <f t="shared" si="1"/>
        <v/>
      </c>
    </row>
    <row r="627">
      <c r="A627" s="8" t="str">
        <f t="shared" si="1"/>
        <v/>
      </c>
    </row>
    <row r="628">
      <c r="A628" s="8" t="str">
        <f t="shared" si="1"/>
        <v/>
      </c>
    </row>
    <row r="629">
      <c r="A629" s="8" t="str">
        <f t="shared" si="1"/>
        <v/>
      </c>
    </row>
    <row r="630">
      <c r="A630" s="8" t="str">
        <f t="shared" si="1"/>
        <v/>
      </c>
    </row>
    <row r="631">
      <c r="A631" s="8" t="str">
        <f t="shared" si="1"/>
        <v/>
      </c>
    </row>
    <row r="632">
      <c r="A632" s="8" t="str">
        <f t="shared" si="1"/>
        <v/>
      </c>
    </row>
    <row r="633">
      <c r="A633" s="8" t="str">
        <f t="shared" si="1"/>
        <v/>
      </c>
    </row>
    <row r="634">
      <c r="A634" s="8" t="str">
        <f t="shared" si="1"/>
        <v/>
      </c>
    </row>
    <row r="635">
      <c r="A635" s="8" t="str">
        <f t="shared" si="1"/>
        <v/>
      </c>
    </row>
    <row r="636">
      <c r="A636" s="8" t="str">
        <f t="shared" si="1"/>
        <v/>
      </c>
    </row>
    <row r="637">
      <c r="A637" s="8" t="str">
        <f t="shared" si="1"/>
        <v/>
      </c>
    </row>
    <row r="638">
      <c r="A638" s="8" t="str">
        <f t="shared" si="1"/>
        <v/>
      </c>
    </row>
    <row r="639">
      <c r="A639" s="8" t="str">
        <f t="shared" si="1"/>
        <v/>
      </c>
    </row>
    <row r="640">
      <c r="A640" s="8" t="str">
        <f t="shared" si="1"/>
        <v/>
      </c>
    </row>
    <row r="641">
      <c r="A641" s="8" t="str">
        <f t="shared" si="1"/>
        <v/>
      </c>
    </row>
    <row r="642">
      <c r="A642" s="8" t="str">
        <f t="shared" si="1"/>
        <v/>
      </c>
    </row>
    <row r="643">
      <c r="A643" s="8" t="str">
        <f t="shared" si="1"/>
        <v/>
      </c>
    </row>
    <row r="644">
      <c r="A644" s="8" t="str">
        <f t="shared" si="1"/>
        <v/>
      </c>
    </row>
    <row r="645">
      <c r="A645" s="8" t="str">
        <f t="shared" si="1"/>
        <v/>
      </c>
    </row>
    <row r="646">
      <c r="A646" s="8" t="str">
        <f t="shared" si="1"/>
        <v/>
      </c>
    </row>
    <row r="647">
      <c r="A647" s="8" t="str">
        <f t="shared" si="1"/>
        <v/>
      </c>
    </row>
    <row r="648">
      <c r="A648" s="8" t="str">
        <f t="shared" si="1"/>
        <v/>
      </c>
    </row>
    <row r="649">
      <c r="A649" s="8" t="str">
        <f t="shared" si="1"/>
        <v/>
      </c>
    </row>
    <row r="650">
      <c r="A650" s="8" t="str">
        <f t="shared" si="1"/>
        <v/>
      </c>
    </row>
    <row r="651">
      <c r="A651" s="8" t="str">
        <f t="shared" si="1"/>
        <v/>
      </c>
    </row>
    <row r="652">
      <c r="A652" s="8" t="str">
        <f t="shared" si="1"/>
        <v/>
      </c>
    </row>
    <row r="653">
      <c r="A653" s="8" t="str">
        <f t="shared" si="1"/>
        <v/>
      </c>
    </row>
    <row r="654">
      <c r="A654" s="8" t="str">
        <f t="shared" si="1"/>
        <v/>
      </c>
    </row>
    <row r="655">
      <c r="A655" s="8" t="str">
        <f t="shared" si="1"/>
        <v/>
      </c>
    </row>
    <row r="656">
      <c r="A656" s="8" t="str">
        <f t="shared" si="1"/>
        <v/>
      </c>
    </row>
    <row r="657">
      <c r="A657" s="8" t="str">
        <f t="shared" si="1"/>
        <v/>
      </c>
    </row>
    <row r="658">
      <c r="A658" s="8" t="str">
        <f t="shared" si="1"/>
        <v/>
      </c>
    </row>
    <row r="659">
      <c r="A659" s="8" t="str">
        <f t="shared" si="1"/>
        <v/>
      </c>
    </row>
    <row r="660">
      <c r="A660" s="8" t="str">
        <f t="shared" si="1"/>
        <v/>
      </c>
    </row>
    <row r="661">
      <c r="A661" s="8" t="str">
        <f t="shared" si="1"/>
        <v/>
      </c>
    </row>
    <row r="662">
      <c r="A662" s="8" t="str">
        <f t="shared" si="1"/>
        <v/>
      </c>
    </row>
    <row r="663">
      <c r="A663" s="8" t="str">
        <f t="shared" si="1"/>
        <v/>
      </c>
    </row>
    <row r="664">
      <c r="A664" s="8" t="str">
        <f t="shared" si="1"/>
        <v/>
      </c>
    </row>
    <row r="665">
      <c r="A665" s="8" t="str">
        <f t="shared" si="1"/>
        <v/>
      </c>
    </row>
    <row r="666">
      <c r="A666" s="8" t="str">
        <f t="shared" si="1"/>
        <v/>
      </c>
    </row>
    <row r="667">
      <c r="A667" s="8" t="str">
        <f t="shared" si="1"/>
        <v/>
      </c>
    </row>
    <row r="668">
      <c r="A668" s="8" t="str">
        <f t="shared" si="1"/>
        <v/>
      </c>
    </row>
    <row r="669">
      <c r="A669" s="8" t="str">
        <f t="shared" si="1"/>
        <v/>
      </c>
    </row>
    <row r="670">
      <c r="A670" s="8" t="str">
        <f t="shared" si="1"/>
        <v/>
      </c>
    </row>
    <row r="671">
      <c r="A671" s="8" t="str">
        <f t="shared" si="1"/>
        <v/>
      </c>
    </row>
    <row r="672">
      <c r="A672" s="8" t="str">
        <f t="shared" si="1"/>
        <v/>
      </c>
    </row>
    <row r="673">
      <c r="A673" s="8" t="str">
        <f t="shared" si="1"/>
        <v/>
      </c>
    </row>
    <row r="674">
      <c r="A674" s="8" t="str">
        <f t="shared" si="1"/>
        <v/>
      </c>
    </row>
    <row r="675">
      <c r="A675" s="8" t="str">
        <f t="shared" si="1"/>
        <v/>
      </c>
    </row>
    <row r="676">
      <c r="A676" s="8" t="str">
        <f t="shared" si="1"/>
        <v/>
      </c>
    </row>
    <row r="677">
      <c r="A677" s="8" t="str">
        <f t="shared" si="1"/>
        <v/>
      </c>
    </row>
    <row r="678">
      <c r="A678" s="8" t="str">
        <f t="shared" si="1"/>
        <v/>
      </c>
    </row>
    <row r="679">
      <c r="A679" s="8" t="str">
        <f t="shared" si="1"/>
        <v/>
      </c>
    </row>
    <row r="680">
      <c r="A680" s="8" t="str">
        <f t="shared" si="1"/>
        <v/>
      </c>
    </row>
    <row r="681">
      <c r="A681" s="8" t="str">
        <f t="shared" si="1"/>
        <v/>
      </c>
    </row>
    <row r="682">
      <c r="A682" s="8" t="str">
        <f t="shared" si="1"/>
        <v/>
      </c>
    </row>
    <row r="683">
      <c r="A683" s="8" t="str">
        <f t="shared" si="1"/>
        <v/>
      </c>
    </row>
    <row r="684">
      <c r="A684" s="8" t="str">
        <f t="shared" si="1"/>
        <v/>
      </c>
    </row>
    <row r="685">
      <c r="A685" s="8" t="str">
        <f t="shared" si="1"/>
        <v/>
      </c>
    </row>
    <row r="686">
      <c r="A686" s="8" t="str">
        <f t="shared" si="1"/>
        <v/>
      </c>
    </row>
    <row r="687">
      <c r="A687" s="8" t="str">
        <f t="shared" si="1"/>
        <v/>
      </c>
    </row>
    <row r="688">
      <c r="A688" s="8" t="str">
        <f t="shared" si="1"/>
        <v/>
      </c>
    </row>
    <row r="689">
      <c r="A689" s="8" t="str">
        <f t="shared" si="1"/>
        <v/>
      </c>
    </row>
    <row r="690">
      <c r="A690" s="8" t="str">
        <f t="shared" si="1"/>
        <v/>
      </c>
    </row>
    <row r="691">
      <c r="A691" s="8" t="str">
        <f t="shared" si="1"/>
        <v/>
      </c>
    </row>
    <row r="692">
      <c r="A692" s="8" t="str">
        <f t="shared" si="1"/>
        <v/>
      </c>
    </row>
    <row r="693">
      <c r="A693" s="8" t="str">
        <f t="shared" si="1"/>
        <v/>
      </c>
    </row>
    <row r="694">
      <c r="A694" s="8" t="str">
        <f t="shared" si="1"/>
        <v/>
      </c>
    </row>
    <row r="695">
      <c r="A695" s="8" t="str">
        <f t="shared" si="1"/>
        <v/>
      </c>
    </row>
    <row r="696">
      <c r="A696" s="8" t="str">
        <f t="shared" si="1"/>
        <v/>
      </c>
    </row>
    <row r="697">
      <c r="A697" s="8" t="str">
        <f t="shared" si="1"/>
        <v/>
      </c>
    </row>
    <row r="698">
      <c r="A698" s="8" t="str">
        <f t="shared" si="1"/>
        <v/>
      </c>
    </row>
    <row r="699">
      <c r="A699" s="8" t="str">
        <f t="shared" si="1"/>
        <v/>
      </c>
    </row>
    <row r="700">
      <c r="A700" s="8" t="str">
        <f t="shared" si="1"/>
        <v/>
      </c>
    </row>
    <row r="701">
      <c r="A701" s="8" t="str">
        <f t="shared" si="1"/>
        <v/>
      </c>
    </row>
    <row r="702">
      <c r="A702" s="8" t="str">
        <f t="shared" si="1"/>
        <v/>
      </c>
    </row>
    <row r="703">
      <c r="A703" s="8" t="str">
        <f t="shared" si="1"/>
        <v/>
      </c>
    </row>
    <row r="704">
      <c r="A704" s="8" t="str">
        <f t="shared" si="1"/>
        <v/>
      </c>
    </row>
    <row r="705">
      <c r="A705" s="8" t="str">
        <f t="shared" si="1"/>
        <v/>
      </c>
    </row>
    <row r="706">
      <c r="A706" s="8" t="str">
        <f t="shared" si="1"/>
        <v/>
      </c>
    </row>
    <row r="707">
      <c r="A707" s="8" t="str">
        <f t="shared" si="1"/>
        <v/>
      </c>
    </row>
    <row r="708">
      <c r="A708" s="8" t="str">
        <f t="shared" si="1"/>
        <v/>
      </c>
    </row>
    <row r="709">
      <c r="A709" s="8" t="str">
        <f t="shared" si="1"/>
        <v/>
      </c>
    </row>
    <row r="710">
      <c r="A710" s="8" t="str">
        <f t="shared" si="1"/>
        <v/>
      </c>
    </row>
    <row r="711">
      <c r="A711" s="8" t="str">
        <f t="shared" si="1"/>
        <v/>
      </c>
    </row>
    <row r="712">
      <c r="A712" s="8" t="str">
        <f t="shared" si="1"/>
        <v/>
      </c>
    </row>
    <row r="713">
      <c r="A713" s="8" t="str">
        <f t="shared" si="1"/>
        <v/>
      </c>
    </row>
    <row r="714">
      <c r="A714" s="8" t="str">
        <f t="shared" si="1"/>
        <v/>
      </c>
    </row>
    <row r="715">
      <c r="A715" s="8" t="str">
        <f t="shared" si="1"/>
        <v/>
      </c>
    </row>
    <row r="716">
      <c r="A716" s="8" t="str">
        <f t="shared" si="1"/>
        <v/>
      </c>
    </row>
    <row r="717">
      <c r="A717" s="8" t="str">
        <f t="shared" si="1"/>
        <v/>
      </c>
    </row>
    <row r="718">
      <c r="A718" s="8" t="str">
        <f t="shared" si="1"/>
        <v/>
      </c>
    </row>
    <row r="719">
      <c r="A719" s="8" t="str">
        <f t="shared" si="1"/>
        <v/>
      </c>
    </row>
    <row r="720">
      <c r="A720" s="8" t="str">
        <f t="shared" si="1"/>
        <v/>
      </c>
    </row>
    <row r="721">
      <c r="A721" s="8" t="str">
        <f t="shared" si="1"/>
        <v/>
      </c>
    </row>
    <row r="722">
      <c r="A722" s="8" t="str">
        <f t="shared" si="1"/>
        <v/>
      </c>
    </row>
    <row r="723">
      <c r="A723" s="8" t="str">
        <f t="shared" si="1"/>
        <v/>
      </c>
    </row>
    <row r="724">
      <c r="A724" s="8" t="str">
        <f t="shared" si="1"/>
        <v/>
      </c>
    </row>
    <row r="725">
      <c r="A725" s="8" t="str">
        <f t="shared" si="1"/>
        <v/>
      </c>
    </row>
    <row r="726">
      <c r="A726" s="8" t="str">
        <f t="shared" si="1"/>
        <v/>
      </c>
    </row>
    <row r="727">
      <c r="A727" s="8" t="str">
        <f t="shared" si="1"/>
        <v/>
      </c>
    </row>
    <row r="728">
      <c r="A728" s="8" t="str">
        <f t="shared" si="1"/>
        <v/>
      </c>
    </row>
    <row r="729">
      <c r="A729" s="8" t="str">
        <f t="shared" si="1"/>
        <v/>
      </c>
    </row>
    <row r="730">
      <c r="A730" s="8" t="str">
        <f t="shared" si="1"/>
        <v/>
      </c>
    </row>
    <row r="731">
      <c r="A731" s="8" t="str">
        <f t="shared" si="1"/>
        <v/>
      </c>
    </row>
    <row r="732">
      <c r="A732" s="8" t="str">
        <f t="shared" si="1"/>
        <v/>
      </c>
    </row>
    <row r="733">
      <c r="A733" s="8" t="str">
        <f t="shared" si="1"/>
        <v/>
      </c>
    </row>
    <row r="734">
      <c r="A734" s="8" t="str">
        <f t="shared" si="1"/>
        <v/>
      </c>
    </row>
    <row r="735">
      <c r="A735" s="8" t="str">
        <f t="shared" si="1"/>
        <v/>
      </c>
    </row>
    <row r="736">
      <c r="A736" s="8" t="str">
        <f t="shared" si="1"/>
        <v/>
      </c>
    </row>
    <row r="737">
      <c r="A737" s="8" t="str">
        <f t="shared" si="1"/>
        <v/>
      </c>
    </row>
    <row r="738">
      <c r="A738" s="8" t="str">
        <f t="shared" si="1"/>
        <v/>
      </c>
    </row>
    <row r="739">
      <c r="A739" s="8" t="str">
        <f t="shared" si="1"/>
        <v/>
      </c>
    </row>
    <row r="740">
      <c r="A740" s="8" t="str">
        <f t="shared" si="1"/>
        <v/>
      </c>
    </row>
    <row r="741">
      <c r="A741" s="8" t="str">
        <f t="shared" si="1"/>
        <v/>
      </c>
    </row>
    <row r="742">
      <c r="A742" s="8" t="str">
        <f t="shared" si="1"/>
        <v/>
      </c>
    </row>
    <row r="743">
      <c r="A743" s="8" t="str">
        <f t="shared" si="1"/>
        <v/>
      </c>
    </row>
    <row r="744">
      <c r="A744" s="8" t="str">
        <f t="shared" si="1"/>
        <v/>
      </c>
    </row>
    <row r="745">
      <c r="A745" s="8" t="str">
        <f t="shared" si="1"/>
        <v/>
      </c>
    </row>
    <row r="746">
      <c r="A746" s="8" t="str">
        <f t="shared" si="1"/>
        <v/>
      </c>
    </row>
    <row r="747">
      <c r="A747" s="8" t="str">
        <f t="shared" si="1"/>
        <v/>
      </c>
    </row>
    <row r="748">
      <c r="A748" s="8" t="str">
        <f t="shared" si="1"/>
        <v/>
      </c>
    </row>
    <row r="749">
      <c r="A749" s="8" t="str">
        <f t="shared" si="1"/>
        <v/>
      </c>
    </row>
    <row r="750">
      <c r="A750" s="8" t="str">
        <f t="shared" si="1"/>
        <v/>
      </c>
    </row>
    <row r="751">
      <c r="A751" s="8" t="str">
        <f t="shared" si="1"/>
        <v/>
      </c>
    </row>
    <row r="752">
      <c r="A752" s="8" t="str">
        <f t="shared" si="1"/>
        <v/>
      </c>
    </row>
    <row r="753">
      <c r="A753" s="8" t="str">
        <f t="shared" si="1"/>
        <v/>
      </c>
    </row>
    <row r="754">
      <c r="A754" s="8" t="str">
        <f t="shared" si="1"/>
        <v/>
      </c>
    </row>
    <row r="755">
      <c r="A755" s="8" t="str">
        <f t="shared" si="1"/>
        <v/>
      </c>
    </row>
    <row r="756">
      <c r="A756" s="8" t="str">
        <f t="shared" si="1"/>
        <v/>
      </c>
    </row>
    <row r="757">
      <c r="A757" s="8" t="str">
        <f t="shared" si="1"/>
        <v/>
      </c>
    </row>
    <row r="758">
      <c r="A758" s="8" t="str">
        <f t="shared" si="1"/>
        <v/>
      </c>
    </row>
    <row r="759">
      <c r="A759" s="8" t="str">
        <f t="shared" si="1"/>
        <v/>
      </c>
    </row>
    <row r="760">
      <c r="A760" s="8" t="str">
        <f t="shared" si="1"/>
        <v/>
      </c>
    </row>
    <row r="761">
      <c r="A761" s="8" t="str">
        <f t="shared" si="1"/>
        <v/>
      </c>
    </row>
    <row r="762">
      <c r="A762" s="8" t="str">
        <f t="shared" si="1"/>
        <v/>
      </c>
    </row>
    <row r="763">
      <c r="A763" s="8" t="str">
        <f t="shared" si="1"/>
        <v/>
      </c>
    </row>
    <row r="764">
      <c r="A764" s="8" t="str">
        <f t="shared" si="1"/>
        <v/>
      </c>
    </row>
    <row r="765">
      <c r="A765" s="8" t="str">
        <f t="shared" si="1"/>
        <v/>
      </c>
    </row>
    <row r="766">
      <c r="A766" s="8" t="str">
        <f t="shared" si="1"/>
        <v/>
      </c>
    </row>
    <row r="767">
      <c r="A767" s="8" t="str">
        <f t="shared" si="1"/>
        <v/>
      </c>
    </row>
    <row r="768">
      <c r="A768" s="8" t="str">
        <f t="shared" si="1"/>
        <v/>
      </c>
    </row>
    <row r="769">
      <c r="A769" s="8" t="str">
        <f t="shared" si="1"/>
        <v/>
      </c>
    </row>
    <row r="770">
      <c r="A770" s="8" t="str">
        <f t="shared" si="1"/>
        <v/>
      </c>
    </row>
    <row r="771">
      <c r="A771" s="8" t="str">
        <f t="shared" si="1"/>
        <v/>
      </c>
    </row>
    <row r="772">
      <c r="A772" s="8" t="str">
        <f t="shared" si="1"/>
        <v/>
      </c>
    </row>
    <row r="773">
      <c r="A773" s="8" t="str">
        <f t="shared" si="1"/>
        <v/>
      </c>
    </row>
    <row r="774">
      <c r="A774" s="8" t="str">
        <f t="shared" si="1"/>
        <v/>
      </c>
    </row>
    <row r="775">
      <c r="A775" s="8" t="str">
        <f t="shared" si="1"/>
        <v/>
      </c>
    </row>
    <row r="776">
      <c r="A776" s="8" t="str">
        <f t="shared" si="1"/>
        <v/>
      </c>
    </row>
    <row r="777">
      <c r="A777" s="8" t="str">
        <f t="shared" si="1"/>
        <v/>
      </c>
    </row>
    <row r="778">
      <c r="A778" s="8" t="str">
        <f t="shared" si="1"/>
        <v/>
      </c>
    </row>
    <row r="779">
      <c r="A779" s="8" t="str">
        <f t="shared" si="1"/>
        <v/>
      </c>
    </row>
    <row r="780">
      <c r="A780" s="8" t="str">
        <f t="shared" si="1"/>
        <v/>
      </c>
    </row>
    <row r="781">
      <c r="A781" s="8" t="str">
        <f t="shared" si="1"/>
        <v/>
      </c>
    </row>
    <row r="782">
      <c r="A782" s="8" t="str">
        <f t="shared" si="1"/>
        <v/>
      </c>
    </row>
    <row r="783">
      <c r="A783" s="8" t="str">
        <f t="shared" si="1"/>
        <v/>
      </c>
    </row>
    <row r="784">
      <c r="A784" s="8" t="str">
        <f t="shared" si="1"/>
        <v/>
      </c>
    </row>
    <row r="785">
      <c r="A785" s="8" t="str">
        <f t="shared" si="1"/>
        <v/>
      </c>
    </row>
    <row r="786">
      <c r="A786" s="8" t="str">
        <f t="shared" si="1"/>
        <v/>
      </c>
    </row>
    <row r="787">
      <c r="A787" s="8" t="str">
        <f t="shared" si="1"/>
        <v/>
      </c>
    </row>
    <row r="788">
      <c r="A788" s="8" t="str">
        <f t="shared" si="1"/>
        <v/>
      </c>
    </row>
    <row r="789">
      <c r="A789" s="8" t="str">
        <f t="shared" si="1"/>
        <v/>
      </c>
    </row>
    <row r="790">
      <c r="A790" s="8" t="str">
        <f t="shared" si="1"/>
        <v/>
      </c>
    </row>
    <row r="791">
      <c r="A791" s="8" t="str">
        <f t="shared" si="1"/>
        <v/>
      </c>
    </row>
    <row r="792">
      <c r="A792" s="8" t="str">
        <f t="shared" si="1"/>
        <v/>
      </c>
    </row>
    <row r="793">
      <c r="A793" s="8" t="str">
        <f t="shared" si="1"/>
        <v/>
      </c>
    </row>
    <row r="794">
      <c r="A794" s="8" t="str">
        <f t="shared" si="1"/>
        <v/>
      </c>
    </row>
    <row r="795">
      <c r="A795" s="8" t="str">
        <f t="shared" si="1"/>
        <v/>
      </c>
    </row>
    <row r="796">
      <c r="A796" s="8" t="str">
        <f t="shared" si="1"/>
        <v/>
      </c>
    </row>
    <row r="797">
      <c r="A797" s="8" t="str">
        <f t="shared" si="1"/>
        <v/>
      </c>
    </row>
    <row r="798">
      <c r="A798" s="8" t="str">
        <f t="shared" si="1"/>
        <v/>
      </c>
    </row>
    <row r="799">
      <c r="A799" s="8" t="str">
        <f t="shared" si="1"/>
        <v/>
      </c>
    </row>
    <row r="800">
      <c r="A800" s="8" t="str">
        <f t="shared" si="1"/>
        <v/>
      </c>
    </row>
    <row r="801">
      <c r="A801" s="8" t="str">
        <f t="shared" si="1"/>
        <v/>
      </c>
    </row>
    <row r="802">
      <c r="A802" s="8" t="str">
        <f t="shared" si="1"/>
        <v/>
      </c>
    </row>
    <row r="803">
      <c r="A803" s="8" t="str">
        <f t="shared" si="1"/>
        <v/>
      </c>
    </row>
    <row r="804">
      <c r="A804" s="8" t="str">
        <f t="shared" si="1"/>
        <v/>
      </c>
    </row>
    <row r="805">
      <c r="A805" s="8" t="str">
        <f t="shared" si="1"/>
        <v/>
      </c>
    </row>
    <row r="806">
      <c r="A806" s="8" t="str">
        <f t="shared" si="1"/>
        <v/>
      </c>
    </row>
    <row r="807">
      <c r="A807" s="8" t="str">
        <f t="shared" si="1"/>
        <v/>
      </c>
    </row>
    <row r="808">
      <c r="A808" s="8" t="str">
        <f t="shared" si="1"/>
        <v/>
      </c>
    </row>
    <row r="809">
      <c r="A809" s="8" t="str">
        <f t="shared" si="1"/>
        <v/>
      </c>
    </row>
    <row r="810">
      <c r="A810" s="8" t="str">
        <f t="shared" si="1"/>
        <v/>
      </c>
    </row>
    <row r="811">
      <c r="A811" s="8" t="str">
        <f t="shared" si="1"/>
        <v/>
      </c>
    </row>
    <row r="812">
      <c r="A812" s="8" t="str">
        <f t="shared" si="1"/>
        <v/>
      </c>
    </row>
    <row r="813">
      <c r="A813" s="8" t="str">
        <f t="shared" si="1"/>
        <v/>
      </c>
    </row>
    <row r="814">
      <c r="A814" s="8" t="str">
        <f t="shared" si="1"/>
        <v/>
      </c>
    </row>
    <row r="815">
      <c r="A815" s="8" t="str">
        <f t="shared" si="1"/>
        <v/>
      </c>
    </row>
    <row r="816">
      <c r="A816" s="8" t="str">
        <f t="shared" si="1"/>
        <v/>
      </c>
    </row>
    <row r="817">
      <c r="A817" s="8" t="str">
        <f t="shared" si="1"/>
        <v/>
      </c>
    </row>
    <row r="818">
      <c r="A818" s="8" t="str">
        <f t="shared" si="1"/>
        <v/>
      </c>
    </row>
    <row r="819">
      <c r="A819" s="8" t="str">
        <f t="shared" si="1"/>
        <v/>
      </c>
    </row>
    <row r="820">
      <c r="A820" s="8" t="str">
        <f t="shared" si="1"/>
        <v/>
      </c>
    </row>
    <row r="821">
      <c r="A821" s="8" t="str">
        <f t="shared" si="1"/>
        <v/>
      </c>
    </row>
    <row r="822">
      <c r="A822" s="8" t="str">
        <f t="shared" si="1"/>
        <v/>
      </c>
    </row>
    <row r="823">
      <c r="A823" s="8" t="str">
        <f t="shared" si="1"/>
        <v/>
      </c>
    </row>
    <row r="824">
      <c r="A824" s="8" t="str">
        <f t="shared" si="1"/>
        <v/>
      </c>
    </row>
    <row r="825">
      <c r="A825" s="8" t="str">
        <f t="shared" si="1"/>
        <v/>
      </c>
    </row>
    <row r="826">
      <c r="A826" s="8" t="str">
        <f t="shared" si="1"/>
        <v/>
      </c>
    </row>
    <row r="827">
      <c r="A827" s="8" t="str">
        <f t="shared" si="1"/>
        <v/>
      </c>
    </row>
    <row r="828">
      <c r="A828" s="8" t="str">
        <f t="shared" si="1"/>
        <v/>
      </c>
    </row>
    <row r="829">
      <c r="A829" s="8" t="str">
        <f t="shared" si="1"/>
        <v/>
      </c>
    </row>
    <row r="830">
      <c r="A830" s="8" t="str">
        <f t="shared" si="1"/>
        <v/>
      </c>
    </row>
    <row r="831">
      <c r="A831" s="8" t="str">
        <f t="shared" si="1"/>
        <v/>
      </c>
    </row>
    <row r="832">
      <c r="A832" s="8" t="str">
        <f t="shared" si="1"/>
        <v/>
      </c>
    </row>
    <row r="833">
      <c r="A833" s="8" t="str">
        <f t="shared" si="1"/>
        <v/>
      </c>
    </row>
    <row r="834">
      <c r="A834" s="8" t="str">
        <f t="shared" si="1"/>
        <v/>
      </c>
    </row>
    <row r="835">
      <c r="A835" s="8" t="str">
        <f t="shared" si="1"/>
        <v/>
      </c>
    </row>
    <row r="836">
      <c r="A836" s="8" t="str">
        <f t="shared" si="1"/>
        <v/>
      </c>
    </row>
    <row r="837">
      <c r="A837" s="8" t="str">
        <f t="shared" si="1"/>
        <v/>
      </c>
    </row>
    <row r="838">
      <c r="A838" s="8" t="str">
        <f t="shared" si="1"/>
        <v/>
      </c>
    </row>
    <row r="839">
      <c r="A839" s="8" t="str">
        <f t="shared" si="1"/>
        <v/>
      </c>
    </row>
    <row r="840">
      <c r="A840" s="8" t="str">
        <f t="shared" si="1"/>
        <v/>
      </c>
    </row>
    <row r="841">
      <c r="A841" s="8" t="str">
        <f t="shared" si="1"/>
        <v/>
      </c>
    </row>
    <row r="842">
      <c r="A842" s="8" t="str">
        <f t="shared" si="1"/>
        <v/>
      </c>
    </row>
    <row r="843">
      <c r="A843" s="8" t="str">
        <f t="shared" si="1"/>
        <v/>
      </c>
    </row>
    <row r="844">
      <c r="A844" s="8" t="str">
        <f t="shared" si="1"/>
        <v/>
      </c>
    </row>
    <row r="845">
      <c r="A845" s="8" t="str">
        <f t="shared" si="1"/>
        <v/>
      </c>
    </row>
    <row r="846">
      <c r="A846" s="8" t="str">
        <f t="shared" si="1"/>
        <v/>
      </c>
    </row>
    <row r="847">
      <c r="A847" s="8" t="str">
        <f t="shared" si="1"/>
        <v/>
      </c>
    </row>
    <row r="848">
      <c r="A848" s="8" t="str">
        <f t="shared" si="1"/>
        <v/>
      </c>
    </row>
    <row r="849">
      <c r="A849" s="8" t="str">
        <f t="shared" si="1"/>
        <v/>
      </c>
    </row>
    <row r="850">
      <c r="A850" s="8" t="str">
        <f t="shared" si="1"/>
        <v/>
      </c>
    </row>
    <row r="851">
      <c r="A851" s="8" t="str">
        <f t="shared" si="1"/>
        <v/>
      </c>
    </row>
    <row r="852">
      <c r="A852" s="8" t="str">
        <f t="shared" si="1"/>
        <v/>
      </c>
    </row>
    <row r="853">
      <c r="A853" s="8" t="str">
        <f t="shared" si="1"/>
        <v/>
      </c>
    </row>
    <row r="854">
      <c r="A854" s="8" t="str">
        <f t="shared" si="1"/>
        <v/>
      </c>
    </row>
    <row r="855">
      <c r="A855" s="8" t="str">
        <f t="shared" si="1"/>
        <v/>
      </c>
    </row>
    <row r="856">
      <c r="A856" s="8" t="str">
        <f t="shared" si="1"/>
        <v/>
      </c>
    </row>
    <row r="857">
      <c r="A857" s="8" t="str">
        <f t="shared" si="1"/>
        <v/>
      </c>
    </row>
    <row r="858">
      <c r="A858" s="8" t="str">
        <f t="shared" si="1"/>
        <v/>
      </c>
    </row>
    <row r="859">
      <c r="A859" s="8" t="str">
        <f t="shared" si="1"/>
        <v/>
      </c>
    </row>
    <row r="860">
      <c r="A860" s="8" t="str">
        <f t="shared" si="1"/>
        <v/>
      </c>
    </row>
    <row r="861">
      <c r="A861" s="8" t="str">
        <f t="shared" si="1"/>
        <v/>
      </c>
    </row>
    <row r="862">
      <c r="A862" s="8" t="str">
        <f t="shared" si="1"/>
        <v/>
      </c>
    </row>
    <row r="863">
      <c r="A863" s="8" t="str">
        <f t="shared" si="1"/>
        <v/>
      </c>
    </row>
    <row r="864">
      <c r="A864" s="8" t="str">
        <f t="shared" si="1"/>
        <v/>
      </c>
    </row>
    <row r="865">
      <c r="A865" s="8" t="str">
        <f t="shared" si="1"/>
        <v/>
      </c>
    </row>
    <row r="866">
      <c r="A866" s="8" t="str">
        <f t="shared" si="1"/>
        <v/>
      </c>
    </row>
    <row r="867">
      <c r="A867" s="8" t="str">
        <f t="shared" si="1"/>
        <v/>
      </c>
    </row>
    <row r="868">
      <c r="A868" s="8" t="str">
        <f t="shared" si="1"/>
        <v/>
      </c>
    </row>
    <row r="869">
      <c r="A869" s="8" t="str">
        <f t="shared" si="1"/>
        <v/>
      </c>
    </row>
    <row r="870">
      <c r="A870" s="8" t="str">
        <f t="shared" si="1"/>
        <v/>
      </c>
    </row>
    <row r="871">
      <c r="A871" s="8" t="str">
        <f t="shared" si="1"/>
        <v/>
      </c>
    </row>
    <row r="872">
      <c r="A872" s="8" t="str">
        <f t="shared" si="1"/>
        <v/>
      </c>
    </row>
    <row r="873">
      <c r="A873" s="8" t="str">
        <f t="shared" si="1"/>
        <v/>
      </c>
    </row>
    <row r="874">
      <c r="A874" s="8" t="str">
        <f t="shared" si="1"/>
        <v/>
      </c>
    </row>
    <row r="875">
      <c r="A875" s="8" t="str">
        <f t="shared" si="1"/>
        <v/>
      </c>
    </row>
    <row r="876">
      <c r="A876" s="8" t="str">
        <f t="shared" si="1"/>
        <v/>
      </c>
    </row>
    <row r="877">
      <c r="A877" s="8" t="str">
        <f t="shared" si="1"/>
        <v/>
      </c>
    </row>
    <row r="878">
      <c r="A878" s="8" t="str">
        <f t="shared" si="1"/>
        <v/>
      </c>
    </row>
    <row r="879">
      <c r="A879" s="8" t="str">
        <f t="shared" si="1"/>
        <v/>
      </c>
    </row>
    <row r="880">
      <c r="A880" s="8" t="str">
        <f t="shared" si="1"/>
        <v/>
      </c>
    </row>
    <row r="881">
      <c r="A881" s="8" t="str">
        <f t="shared" si="1"/>
        <v/>
      </c>
    </row>
    <row r="882">
      <c r="A882" s="8" t="str">
        <f t="shared" si="1"/>
        <v/>
      </c>
    </row>
    <row r="883">
      <c r="A883" s="8" t="str">
        <f t="shared" si="1"/>
        <v/>
      </c>
    </row>
    <row r="884">
      <c r="A884" s="8" t="str">
        <f t="shared" si="1"/>
        <v/>
      </c>
    </row>
    <row r="885">
      <c r="A885" s="8" t="str">
        <f t="shared" si="1"/>
        <v/>
      </c>
    </row>
    <row r="886">
      <c r="A886" s="8" t="str">
        <f t="shared" si="1"/>
        <v/>
      </c>
    </row>
    <row r="887">
      <c r="A887" s="8" t="str">
        <f t="shared" si="1"/>
        <v/>
      </c>
    </row>
    <row r="888">
      <c r="A888" s="8" t="str">
        <f t="shared" si="1"/>
        <v/>
      </c>
    </row>
    <row r="889">
      <c r="A889" s="8" t="str">
        <f t="shared" si="1"/>
        <v/>
      </c>
    </row>
    <row r="890">
      <c r="A890" s="8" t="str">
        <f t="shared" si="1"/>
        <v/>
      </c>
    </row>
    <row r="891">
      <c r="A891" s="8" t="str">
        <f t="shared" si="1"/>
        <v/>
      </c>
    </row>
    <row r="892">
      <c r="A892" s="8" t="str">
        <f t="shared" si="1"/>
        <v/>
      </c>
    </row>
    <row r="893">
      <c r="A893" s="8" t="str">
        <f t="shared" si="1"/>
        <v/>
      </c>
    </row>
    <row r="894">
      <c r="A894" s="8" t="str">
        <f t="shared" si="1"/>
        <v/>
      </c>
    </row>
    <row r="895">
      <c r="A895" s="8" t="str">
        <f t="shared" si="1"/>
        <v/>
      </c>
    </row>
    <row r="896">
      <c r="A896" s="8" t="str">
        <f t="shared" si="1"/>
        <v/>
      </c>
    </row>
    <row r="897">
      <c r="A897" s="8" t="str">
        <f t="shared" si="1"/>
        <v/>
      </c>
    </row>
    <row r="898">
      <c r="A898" s="8" t="str">
        <f t="shared" si="1"/>
        <v/>
      </c>
    </row>
    <row r="899">
      <c r="A899" s="8" t="str">
        <f t="shared" si="1"/>
        <v/>
      </c>
    </row>
    <row r="900">
      <c r="A900" s="8" t="str">
        <f t="shared" si="1"/>
        <v/>
      </c>
    </row>
    <row r="901">
      <c r="A901" s="8" t="str">
        <f t="shared" si="1"/>
        <v/>
      </c>
    </row>
    <row r="902">
      <c r="A902" s="8" t="str">
        <f t="shared" si="1"/>
        <v/>
      </c>
    </row>
    <row r="903">
      <c r="A903" s="8" t="str">
        <f t="shared" si="1"/>
        <v/>
      </c>
    </row>
    <row r="904">
      <c r="A904" s="8" t="str">
        <f t="shared" si="1"/>
        <v/>
      </c>
    </row>
    <row r="905">
      <c r="A905" s="8" t="str">
        <f t="shared" si="1"/>
        <v/>
      </c>
    </row>
    <row r="906">
      <c r="A906" s="8" t="str">
        <f t="shared" si="1"/>
        <v/>
      </c>
    </row>
    <row r="907">
      <c r="A907" s="8" t="str">
        <f t="shared" si="1"/>
        <v/>
      </c>
    </row>
    <row r="908">
      <c r="A908" s="8" t="str">
        <f t="shared" si="1"/>
        <v/>
      </c>
    </row>
    <row r="909">
      <c r="A909" s="8" t="str">
        <f t="shared" si="1"/>
        <v/>
      </c>
    </row>
    <row r="910">
      <c r="A910" s="8" t="str">
        <f t="shared" si="1"/>
        <v/>
      </c>
    </row>
    <row r="911">
      <c r="A911" s="8" t="str">
        <f t="shared" si="1"/>
        <v/>
      </c>
    </row>
    <row r="912">
      <c r="A912" s="8" t="str">
        <f t="shared" si="1"/>
        <v/>
      </c>
    </row>
    <row r="913">
      <c r="A913" s="8" t="str">
        <f t="shared" si="1"/>
        <v/>
      </c>
    </row>
    <row r="914">
      <c r="A914" s="8" t="str">
        <f t="shared" si="1"/>
        <v/>
      </c>
    </row>
    <row r="915">
      <c r="A915" s="8" t="str">
        <f t="shared" si="1"/>
        <v/>
      </c>
    </row>
    <row r="916">
      <c r="A916" s="8" t="str">
        <f t="shared" si="1"/>
        <v/>
      </c>
    </row>
    <row r="917">
      <c r="A917" s="8" t="str">
        <f t="shared" si="1"/>
        <v/>
      </c>
    </row>
    <row r="918">
      <c r="A918" s="8" t="str">
        <f t="shared" si="1"/>
        <v/>
      </c>
    </row>
    <row r="919">
      <c r="A919" s="8" t="str">
        <f t="shared" si="1"/>
        <v/>
      </c>
    </row>
    <row r="920">
      <c r="A920" s="8" t="str">
        <f t="shared" si="1"/>
        <v/>
      </c>
    </row>
    <row r="921">
      <c r="A921" s="8" t="str">
        <f t="shared" si="1"/>
        <v/>
      </c>
    </row>
    <row r="922">
      <c r="A922" s="8" t="str">
        <f t="shared" si="1"/>
        <v/>
      </c>
    </row>
    <row r="923">
      <c r="A923" s="8" t="str">
        <f t="shared" si="1"/>
        <v/>
      </c>
    </row>
    <row r="924">
      <c r="A924" s="8" t="str">
        <f t="shared" si="1"/>
        <v/>
      </c>
    </row>
    <row r="925">
      <c r="A925" s="8" t="str">
        <f t="shared" si="1"/>
        <v/>
      </c>
    </row>
    <row r="926">
      <c r="A926" s="8" t="str">
        <f t="shared" si="1"/>
        <v/>
      </c>
    </row>
    <row r="927">
      <c r="A927" s="8" t="str">
        <f t="shared" si="1"/>
        <v/>
      </c>
    </row>
    <row r="928">
      <c r="A928" s="8" t="str">
        <f t="shared" si="1"/>
        <v/>
      </c>
    </row>
    <row r="929">
      <c r="A929" s="8" t="str">
        <f t="shared" si="1"/>
        <v/>
      </c>
    </row>
    <row r="930">
      <c r="A930" s="8" t="str">
        <f t="shared" si="1"/>
        <v/>
      </c>
    </row>
    <row r="931">
      <c r="A931" s="8" t="str">
        <f t="shared" si="1"/>
        <v/>
      </c>
    </row>
    <row r="932">
      <c r="A932" s="8" t="str">
        <f t="shared" si="1"/>
        <v/>
      </c>
    </row>
    <row r="933">
      <c r="A933" s="8" t="str">
        <f t="shared" si="1"/>
        <v/>
      </c>
    </row>
    <row r="934">
      <c r="A934" s="8" t="str">
        <f t="shared" si="1"/>
        <v/>
      </c>
    </row>
    <row r="935">
      <c r="A935" s="8" t="str">
        <f t="shared" si="1"/>
        <v/>
      </c>
    </row>
    <row r="936">
      <c r="A936" s="8" t="str">
        <f t="shared" si="1"/>
        <v/>
      </c>
    </row>
    <row r="937">
      <c r="A937" s="8" t="str">
        <f t="shared" si="1"/>
        <v/>
      </c>
    </row>
    <row r="938">
      <c r="A938" s="8" t="str">
        <f t="shared" si="1"/>
        <v/>
      </c>
    </row>
    <row r="939">
      <c r="A939" s="8" t="str">
        <f t="shared" si="1"/>
        <v/>
      </c>
    </row>
    <row r="940">
      <c r="A940" s="8" t="str">
        <f t="shared" si="1"/>
        <v/>
      </c>
    </row>
    <row r="941">
      <c r="A941" s="8" t="str">
        <f t="shared" si="1"/>
        <v/>
      </c>
    </row>
    <row r="942">
      <c r="A942" s="8" t="str">
        <f t="shared" si="1"/>
        <v/>
      </c>
    </row>
    <row r="943">
      <c r="A943" s="8" t="str">
        <f t="shared" si="1"/>
        <v/>
      </c>
    </row>
    <row r="944">
      <c r="A944" s="8" t="str">
        <f t="shared" si="1"/>
        <v/>
      </c>
    </row>
    <row r="945">
      <c r="A945" s="8" t="str">
        <f t="shared" si="1"/>
        <v/>
      </c>
    </row>
    <row r="946">
      <c r="A946" s="8" t="str">
        <f t="shared" si="1"/>
        <v/>
      </c>
    </row>
    <row r="947">
      <c r="A947" s="8" t="str">
        <f t="shared" si="1"/>
        <v/>
      </c>
    </row>
    <row r="948">
      <c r="A948" s="8" t="str">
        <f t="shared" si="1"/>
        <v/>
      </c>
    </row>
    <row r="949">
      <c r="A949" s="8" t="str">
        <f t="shared" si="1"/>
        <v/>
      </c>
    </row>
    <row r="950">
      <c r="A950" s="8" t="str">
        <f t="shared" si="1"/>
        <v/>
      </c>
    </row>
    <row r="951">
      <c r="A951" s="8" t="str">
        <f t="shared" si="1"/>
        <v/>
      </c>
    </row>
    <row r="952">
      <c r="A952" s="8" t="str">
        <f t="shared" si="1"/>
        <v/>
      </c>
    </row>
    <row r="953">
      <c r="A953" s="8" t="str">
        <f t="shared" si="1"/>
        <v/>
      </c>
    </row>
    <row r="954">
      <c r="A954" s="8" t="str">
        <f t="shared" si="1"/>
        <v/>
      </c>
    </row>
    <row r="955">
      <c r="A955" s="8" t="str">
        <f t="shared" si="1"/>
        <v/>
      </c>
    </row>
    <row r="956">
      <c r="A956" s="8" t="str">
        <f t="shared" si="1"/>
        <v/>
      </c>
    </row>
    <row r="957">
      <c r="A957" s="8" t="str">
        <f t="shared" si="1"/>
        <v/>
      </c>
    </row>
    <row r="958">
      <c r="A958" s="8" t="str">
        <f t="shared" si="1"/>
        <v/>
      </c>
    </row>
    <row r="959">
      <c r="A959" s="8" t="str">
        <f t="shared" si="1"/>
        <v/>
      </c>
    </row>
    <row r="960">
      <c r="A960" s="8" t="str">
        <f t="shared" si="1"/>
        <v/>
      </c>
    </row>
    <row r="961">
      <c r="A961" s="8" t="str">
        <f t="shared" si="1"/>
        <v/>
      </c>
    </row>
    <row r="962">
      <c r="A962" s="8" t="str">
        <f t="shared" si="1"/>
        <v/>
      </c>
    </row>
    <row r="963">
      <c r="A963" s="8" t="str">
        <f t="shared" si="1"/>
        <v/>
      </c>
    </row>
    <row r="964">
      <c r="A964" s="8" t="str">
        <f t="shared" si="1"/>
        <v/>
      </c>
    </row>
    <row r="965">
      <c r="A965" s="8" t="str">
        <f t="shared" si="1"/>
        <v/>
      </c>
    </row>
    <row r="966">
      <c r="A966" s="8" t="str">
        <f t="shared" si="1"/>
        <v/>
      </c>
    </row>
    <row r="967">
      <c r="A967" s="8" t="str">
        <f t="shared" si="1"/>
        <v/>
      </c>
    </row>
    <row r="968">
      <c r="A968" s="8" t="str">
        <f t="shared" si="1"/>
        <v/>
      </c>
    </row>
    <row r="969">
      <c r="A969" s="8" t="str">
        <f t="shared" si="1"/>
        <v/>
      </c>
    </row>
    <row r="970">
      <c r="A970" s="8" t="str">
        <f t="shared" si="1"/>
        <v/>
      </c>
    </row>
    <row r="971">
      <c r="A971" s="8" t="str">
        <f t="shared" si="1"/>
        <v/>
      </c>
    </row>
    <row r="972">
      <c r="A972" s="8" t="str">
        <f t="shared" si="1"/>
        <v/>
      </c>
    </row>
    <row r="973">
      <c r="A973" s="8" t="str">
        <f t="shared" si="1"/>
        <v/>
      </c>
    </row>
    <row r="974">
      <c r="A974" s="8" t="str">
        <f t="shared" si="1"/>
        <v/>
      </c>
    </row>
    <row r="975">
      <c r="A975" s="8" t="str">
        <f t="shared" si="1"/>
        <v/>
      </c>
    </row>
    <row r="976">
      <c r="A976" s="8" t="str">
        <f t="shared" si="1"/>
        <v/>
      </c>
    </row>
    <row r="977">
      <c r="A977" s="8" t="str">
        <f t="shared" si="1"/>
        <v/>
      </c>
    </row>
    <row r="978">
      <c r="A978" s="8" t="str">
        <f t="shared" si="1"/>
        <v/>
      </c>
    </row>
    <row r="979">
      <c r="A979" s="8" t="str">
        <f t="shared" si="1"/>
        <v/>
      </c>
    </row>
    <row r="980">
      <c r="A980" s="8" t="str">
        <f t="shared" si="1"/>
        <v/>
      </c>
    </row>
    <row r="981">
      <c r="A981" s="8" t="str">
        <f t="shared" si="1"/>
        <v/>
      </c>
    </row>
    <row r="982">
      <c r="A982" s="8" t="str">
        <f t="shared" si="1"/>
        <v/>
      </c>
    </row>
    <row r="983">
      <c r="A983" s="8" t="str">
        <f t="shared" si="1"/>
        <v/>
      </c>
    </row>
    <row r="984">
      <c r="A984" s="8" t="str">
        <f t="shared" si="1"/>
        <v/>
      </c>
    </row>
    <row r="985">
      <c r="A985" s="8" t="str">
        <f t="shared" si="1"/>
        <v/>
      </c>
    </row>
    <row r="986">
      <c r="A986" s="8" t="str">
        <f t="shared" si="1"/>
        <v/>
      </c>
    </row>
    <row r="987">
      <c r="A987" s="8" t="str">
        <f t="shared" si="1"/>
        <v/>
      </c>
    </row>
    <row r="988">
      <c r="A988" s="8" t="str">
        <f t="shared" si="1"/>
        <v/>
      </c>
    </row>
    <row r="989">
      <c r="A989" s="8" t="str">
        <f t="shared" si="1"/>
        <v/>
      </c>
    </row>
    <row r="990">
      <c r="A990" s="8" t="str">
        <f t="shared" si="1"/>
        <v/>
      </c>
    </row>
    <row r="991">
      <c r="A991" s="8" t="str">
        <f t="shared" si="1"/>
        <v/>
      </c>
    </row>
    <row r="992">
      <c r="A992" s="8" t="str">
        <f t="shared" si="1"/>
        <v/>
      </c>
    </row>
    <row r="993">
      <c r="A993" s="8" t="str">
        <f t="shared" si="1"/>
        <v/>
      </c>
    </row>
    <row r="994">
      <c r="A994" s="8" t="str">
        <f t="shared" si="1"/>
        <v/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hidden="1" min="1" max="1" width="5.0"/>
    <col customWidth="1" min="2" max="3" width="19.14"/>
  </cols>
  <sheetData>
    <row r="1">
      <c r="B1" s="1" t="s">
        <v>0</v>
      </c>
      <c r="C1" s="2" t="s">
        <v>28</v>
      </c>
    </row>
    <row r="3">
      <c r="A3" s="5" t="s">
        <v>1</v>
      </c>
      <c r="B3" s="5" t="s">
        <v>7</v>
      </c>
      <c r="C3" s="5" t="s">
        <v>8</v>
      </c>
    </row>
    <row r="4">
      <c r="A4" s="8" t="str">
        <f t="shared" ref="A4:A1000" si="1">IF(B4="","",$C$1)</f>
        <v/>
      </c>
      <c r="B4" s="10"/>
      <c r="C4" s="10"/>
    </row>
    <row r="5">
      <c r="A5" s="8" t="str">
        <f t="shared" si="1"/>
        <v/>
      </c>
      <c r="B5" s="12"/>
      <c r="C5" s="12"/>
    </row>
    <row r="6">
      <c r="A6" s="8" t="str">
        <f t="shared" si="1"/>
        <v/>
      </c>
      <c r="B6" s="12"/>
      <c r="C6" s="12"/>
    </row>
    <row r="7">
      <c r="A7" s="8" t="str">
        <f t="shared" si="1"/>
        <v/>
      </c>
      <c r="B7" s="12"/>
      <c r="C7" s="12"/>
    </row>
    <row r="8">
      <c r="A8" s="8" t="str">
        <f t="shared" si="1"/>
        <v/>
      </c>
      <c r="B8" s="13"/>
      <c r="C8" s="13"/>
    </row>
    <row r="9">
      <c r="A9" s="8" t="str">
        <f t="shared" si="1"/>
        <v/>
      </c>
      <c r="B9" s="13"/>
      <c r="C9" s="13"/>
    </row>
    <row r="10">
      <c r="A10" s="8" t="str">
        <f t="shared" si="1"/>
        <v/>
      </c>
      <c r="B10" s="13"/>
      <c r="C10" s="13"/>
    </row>
    <row r="11">
      <c r="A11" s="8" t="str">
        <f t="shared" si="1"/>
        <v/>
      </c>
    </row>
    <row r="12">
      <c r="A12" s="8" t="str">
        <f t="shared" si="1"/>
        <v/>
      </c>
    </row>
    <row r="13">
      <c r="A13" s="8" t="str">
        <f t="shared" si="1"/>
        <v/>
      </c>
    </row>
    <row r="14">
      <c r="A14" s="8" t="str">
        <f t="shared" si="1"/>
        <v/>
      </c>
    </row>
    <row r="15">
      <c r="A15" s="8" t="str">
        <f t="shared" si="1"/>
        <v/>
      </c>
    </row>
    <row r="16">
      <c r="A16" s="8" t="str">
        <f t="shared" si="1"/>
        <v/>
      </c>
    </row>
    <row r="17">
      <c r="A17" s="8" t="str">
        <f t="shared" si="1"/>
        <v/>
      </c>
    </row>
    <row r="18">
      <c r="A18" s="8" t="str">
        <f t="shared" si="1"/>
        <v/>
      </c>
    </row>
    <row r="19">
      <c r="A19" s="8" t="str">
        <f t="shared" si="1"/>
        <v/>
      </c>
    </row>
    <row r="20">
      <c r="A20" s="8" t="str">
        <f t="shared" si="1"/>
        <v/>
      </c>
    </row>
    <row r="21">
      <c r="A21" s="8" t="str">
        <f t="shared" si="1"/>
        <v/>
      </c>
    </row>
    <row r="22">
      <c r="A22" s="8" t="str">
        <f t="shared" si="1"/>
        <v/>
      </c>
    </row>
    <row r="23">
      <c r="A23" s="8" t="str">
        <f t="shared" si="1"/>
        <v/>
      </c>
    </row>
    <row r="24">
      <c r="A24" s="8" t="str">
        <f t="shared" si="1"/>
        <v/>
      </c>
    </row>
    <row r="25">
      <c r="A25" s="8" t="str">
        <f t="shared" si="1"/>
        <v/>
      </c>
    </row>
    <row r="26">
      <c r="A26" s="8" t="str">
        <f t="shared" si="1"/>
        <v/>
      </c>
    </row>
    <row r="27">
      <c r="A27" s="8" t="str">
        <f t="shared" si="1"/>
        <v/>
      </c>
    </row>
    <row r="28">
      <c r="A28" s="8" t="str">
        <f t="shared" si="1"/>
        <v/>
      </c>
    </row>
    <row r="29">
      <c r="A29" s="8" t="str">
        <f t="shared" si="1"/>
        <v/>
      </c>
    </row>
    <row r="30">
      <c r="A30" s="8" t="str">
        <f t="shared" si="1"/>
        <v/>
      </c>
    </row>
    <row r="31">
      <c r="A31" s="8" t="str">
        <f t="shared" si="1"/>
        <v/>
      </c>
    </row>
    <row r="32">
      <c r="A32" s="8" t="str">
        <f t="shared" si="1"/>
        <v/>
      </c>
    </row>
    <row r="33">
      <c r="A33" s="8" t="str">
        <f t="shared" si="1"/>
        <v/>
      </c>
    </row>
    <row r="34">
      <c r="A34" s="8" t="str">
        <f t="shared" si="1"/>
        <v/>
      </c>
    </row>
    <row r="35">
      <c r="A35" s="8" t="str">
        <f t="shared" si="1"/>
        <v/>
      </c>
    </row>
    <row r="36">
      <c r="A36" s="8" t="str">
        <f t="shared" si="1"/>
        <v/>
      </c>
    </row>
    <row r="37">
      <c r="A37" s="8" t="str">
        <f t="shared" si="1"/>
        <v/>
      </c>
    </row>
    <row r="38">
      <c r="A38" s="8" t="str">
        <f t="shared" si="1"/>
        <v/>
      </c>
    </row>
    <row r="39">
      <c r="A39" s="8" t="str">
        <f t="shared" si="1"/>
        <v/>
      </c>
    </row>
    <row r="40">
      <c r="A40" s="8" t="str">
        <f t="shared" si="1"/>
        <v/>
      </c>
    </row>
    <row r="41">
      <c r="A41" s="8" t="str">
        <f t="shared" si="1"/>
        <v/>
      </c>
    </row>
    <row r="42">
      <c r="A42" s="8" t="str">
        <f t="shared" si="1"/>
        <v/>
      </c>
    </row>
    <row r="43">
      <c r="A43" s="8" t="str">
        <f t="shared" si="1"/>
        <v/>
      </c>
    </row>
    <row r="44">
      <c r="A44" s="8" t="str">
        <f t="shared" si="1"/>
        <v/>
      </c>
    </row>
    <row r="45">
      <c r="A45" s="8" t="str">
        <f t="shared" si="1"/>
        <v/>
      </c>
    </row>
    <row r="46">
      <c r="A46" s="8" t="str">
        <f t="shared" si="1"/>
        <v/>
      </c>
    </row>
    <row r="47">
      <c r="A47" s="8" t="str">
        <f t="shared" si="1"/>
        <v/>
      </c>
    </row>
    <row r="48">
      <c r="A48" s="8" t="str">
        <f t="shared" si="1"/>
        <v/>
      </c>
    </row>
    <row r="49">
      <c r="A49" s="8" t="str">
        <f t="shared" si="1"/>
        <v/>
      </c>
    </row>
    <row r="50">
      <c r="A50" s="8" t="str">
        <f t="shared" si="1"/>
        <v/>
      </c>
    </row>
    <row r="51">
      <c r="A51" s="8" t="str">
        <f t="shared" si="1"/>
        <v/>
      </c>
    </row>
    <row r="52">
      <c r="A52" s="8" t="str">
        <f t="shared" si="1"/>
        <v/>
      </c>
    </row>
    <row r="53">
      <c r="A53" s="8" t="str">
        <f t="shared" si="1"/>
        <v/>
      </c>
    </row>
    <row r="54">
      <c r="A54" s="8" t="str">
        <f t="shared" si="1"/>
        <v/>
      </c>
    </row>
    <row r="55">
      <c r="A55" s="8" t="str">
        <f t="shared" si="1"/>
        <v/>
      </c>
    </row>
    <row r="56">
      <c r="A56" s="8" t="str">
        <f t="shared" si="1"/>
        <v/>
      </c>
    </row>
    <row r="57">
      <c r="A57" s="8" t="str">
        <f t="shared" si="1"/>
        <v/>
      </c>
    </row>
    <row r="58">
      <c r="A58" s="8" t="str">
        <f t="shared" si="1"/>
        <v/>
      </c>
    </row>
    <row r="59">
      <c r="A59" s="8" t="str">
        <f t="shared" si="1"/>
        <v/>
      </c>
    </row>
    <row r="60">
      <c r="A60" s="8" t="str">
        <f t="shared" si="1"/>
        <v/>
      </c>
    </row>
    <row r="61">
      <c r="A61" s="8" t="str">
        <f t="shared" si="1"/>
        <v/>
      </c>
    </row>
    <row r="62">
      <c r="A62" s="8" t="str">
        <f t="shared" si="1"/>
        <v/>
      </c>
    </row>
    <row r="63">
      <c r="A63" s="8" t="str">
        <f t="shared" si="1"/>
        <v/>
      </c>
    </row>
    <row r="64">
      <c r="A64" s="8" t="str">
        <f t="shared" si="1"/>
        <v/>
      </c>
    </row>
    <row r="65">
      <c r="A65" s="8" t="str">
        <f t="shared" si="1"/>
        <v/>
      </c>
    </row>
    <row r="66">
      <c r="A66" s="8" t="str">
        <f t="shared" si="1"/>
        <v/>
      </c>
    </row>
    <row r="67">
      <c r="A67" s="8" t="str">
        <f t="shared" si="1"/>
        <v/>
      </c>
    </row>
    <row r="68">
      <c r="A68" s="8" t="str">
        <f t="shared" si="1"/>
        <v/>
      </c>
    </row>
    <row r="69">
      <c r="A69" s="8" t="str">
        <f t="shared" si="1"/>
        <v/>
      </c>
    </row>
    <row r="70">
      <c r="A70" s="8" t="str">
        <f t="shared" si="1"/>
        <v/>
      </c>
    </row>
    <row r="71">
      <c r="A71" s="8" t="str">
        <f t="shared" si="1"/>
        <v/>
      </c>
    </row>
    <row r="72">
      <c r="A72" s="8" t="str">
        <f t="shared" si="1"/>
        <v/>
      </c>
    </row>
    <row r="73">
      <c r="A73" s="8" t="str">
        <f t="shared" si="1"/>
        <v/>
      </c>
    </row>
    <row r="74">
      <c r="A74" s="8" t="str">
        <f t="shared" si="1"/>
        <v/>
      </c>
    </row>
    <row r="75">
      <c r="A75" s="8" t="str">
        <f t="shared" si="1"/>
        <v/>
      </c>
    </row>
    <row r="76">
      <c r="A76" s="8" t="str">
        <f t="shared" si="1"/>
        <v/>
      </c>
    </row>
    <row r="77">
      <c r="A77" s="8" t="str">
        <f t="shared" si="1"/>
        <v/>
      </c>
    </row>
    <row r="78">
      <c r="A78" s="8" t="str">
        <f t="shared" si="1"/>
        <v/>
      </c>
    </row>
    <row r="79">
      <c r="A79" s="8" t="str">
        <f t="shared" si="1"/>
        <v/>
      </c>
    </row>
    <row r="80">
      <c r="A80" s="8" t="str">
        <f t="shared" si="1"/>
        <v/>
      </c>
    </row>
    <row r="81">
      <c r="A81" s="8" t="str">
        <f t="shared" si="1"/>
        <v/>
      </c>
    </row>
    <row r="82">
      <c r="A82" s="8" t="str">
        <f t="shared" si="1"/>
        <v/>
      </c>
    </row>
    <row r="83">
      <c r="A83" s="8" t="str">
        <f t="shared" si="1"/>
        <v/>
      </c>
    </row>
    <row r="84">
      <c r="A84" s="8" t="str">
        <f t="shared" si="1"/>
        <v/>
      </c>
    </row>
    <row r="85">
      <c r="A85" s="8" t="str">
        <f t="shared" si="1"/>
        <v/>
      </c>
    </row>
    <row r="86">
      <c r="A86" s="8" t="str">
        <f t="shared" si="1"/>
        <v/>
      </c>
    </row>
    <row r="87">
      <c r="A87" s="8" t="str">
        <f t="shared" si="1"/>
        <v/>
      </c>
    </row>
    <row r="88">
      <c r="A88" s="8" t="str">
        <f t="shared" si="1"/>
        <v/>
      </c>
    </row>
    <row r="89">
      <c r="A89" s="8" t="str">
        <f t="shared" si="1"/>
        <v/>
      </c>
    </row>
    <row r="90">
      <c r="A90" s="8" t="str">
        <f t="shared" si="1"/>
        <v/>
      </c>
    </row>
    <row r="91">
      <c r="A91" s="8" t="str">
        <f t="shared" si="1"/>
        <v/>
      </c>
    </row>
    <row r="92">
      <c r="A92" s="8" t="str">
        <f t="shared" si="1"/>
        <v/>
      </c>
    </row>
    <row r="93">
      <c r="A93" s="8" t="str">
        <f t="shared" si="1"/>
        <v/>
      </c>
    </row>
    <row r="94">
      <c r="A94" s="8" t="str">
        <f t="shared" si="1"/>
        <v/>
      </c>
    </row>
    <row r="95">
      <c r="A95" s="8" t="str">
        <f t="shared" si="1"/>
        <v/>
      </c>
    </row>
    <row r="96">
      <c r="A96" s="8" t="str">
        <f t="shared" si="1"/>
        <v/>
      </c>
    </row>
    <row r="97">
      <c r="A97" s="8" t="str">
        <f t="shared" si="1"/>
        <v/>
      </c>
    </row>
    <row r="98">
      <c r="A98" s="8" t="str">
        <f t="shared" si="1"/>
        <v/>
      </c>
    </row>
    <row r="99">
      <c r="A99" s="8" t="str">
        <f t="shared" si="1"/>
        <v/>
      </c>
    </row>
    <row r="100">
      <c r="A100" s="8" t="str">
        <f t="shared" si="1"/>
        <v/>
      </c>
    </row>
    <row r="101">
      <c r="A101" s="8" t="str">
        <f t="shared" si="1"/>
        <v/>
      </c>
    </row>
    <row r="102">
      <c r="A102" s="8" t="str">
        <f t="shared" si="1"/>
        <v/>
      </c>
    </row>
    <row r="103">
      <c r="A103" s="8" t="str">
        <f t="shared" si="1"/>
        <v/>
      </c>
    </row>
    <row r="104">
      <c r="A104" s="8" t="str">
        <f t="shared" si="1"/>
        <v/>
      </c>
    </row>
    <row r="105">
      <c r="A105" s="8" t="str">
        <f t="shared" si="1"/>
        <v/>
      </c>
    </row>
    <row r="106">
      <c r="A106" s="8" t="str">
        <f t="shared" si="1"/>
        <v/>
      </c>
    </row>
    <row r="107">
      <c r="A107" s="8" t="str">
        <f t="shared" si="1"/>
        <v/>
      </c>
    </row>
    <row r="108">
      <c r="A108" s="8" t="str">
        <f t="shared" si="1"/>
        <v/>
      </c>
    </row>
    <row r="109">
      <c r="A109" s="8" t="str">
        <f t="shared" si="1"/>
        <v/>
      </c>
    </row>
    <row r="110">
      <c r="A110" s="8" t="str">
        <f t="shared" si="1"/>
        <v/>
      </c>
    </row>
    <row r="111">
      <c r="A111" s="8" t="str">
        <f t="shared" si="1"/>
        <v/>
      </c>
    </row>
    <row r="112">
      <c r="A112" s="8" t="str">
        <f t="shared" si="1"/>
        <v/>
      </c>
    </row>
    <row r="113">
      <c r="A113" s="8" t="str">
        <f t="shared" si="1"/>
        <v/>
      </c>
    </row>
    <row r="114">
      <c r="A114" s="8" t="str">
        <f t="shared" si="1"/>
        <v/>
      </c>
    </row>
    <row r="115">
      <c r="A115" s="8" t="str">
        <f t="shared" si="1"/>
        <v/>
      </c>
    </row>
    <row r="116">
      <c r="A116" s="8" t="str">
        <f t="shared" si="1"/>
        <v/>
      </c>
    </row>
    <row r="117">
      <c r="A117" s="8" t="str">
        <f t="shared" si="1"/>
        <v/>
      </c>
    </row>
    <row r="118">
      <c r="A118" s="8" t="str">
        <f t="shared" si="1"/>
        <v/>
      </c>
    </row>
    <row r="119">
      <c r="A119" s="8" t="str">
        <f t="shared" si="1"/>
        <v/>
      </c>
    </row>
    <row r="120">
      <c r="A120" s="8" t="str">
        <f t="shared" si="1"/>
        <v/>
      </c>
    </row>
    <row r="121">
      <c r="A121" s="8" t="str">
        <f t="shared" si="1"/>
        <v/>
      </c>
    </row>
    <row r="122">
      <c r="A122" s="8" t="str">
        <f t="shared" si="1"/>
        <v/>
      </c>
    </row>
    <row r="123">
      <c r="A123" s="8" t="str">
        <f t="shared" si="1"/>
        <v/>
      </c>
    </row>
    <row r="124">
      <c r="A124" s="8" t="str">
        <f t="shared" si="1"/>
        <v/>
      </c>
    </row>
    <row r="125">
      <c r="A125" s="8" t="str">
        <f t="shared" si="1"/>
        <v/>
      </c>
    </row>
    <row r="126">
      <c r="A126" s="8" t="str">
        <f t="shared" si="1"/>
        <v/>
      </c>
    </row>
    <row r="127">
      <c r="A127" s="8" t="str">
        <f t="shared" si="1"/>
        <v/>
      </c>
    </row>
    <row r="128">
      <c r="A128" s="8" t="str">
        <f t="shared" si="1"/>
        <v/>
      </c>
    </row>
    <row r="129">
      <c r="A129" s="8" t="str">
        <f t="shared" si="1"/>
        <v/>
      </c>
    </row>
    <row r="130">
      <c r="A130" s="8" t="str">
        <f t="shared" si="1"/>
        <v/>
      </c>
    </row>
    <row r="131">
      <c r="A131" s="8" t="str">
        <f t="shared" si="1"/>
        <v/>
      </c>
    </row>
    <row r="132">
      <c r="A132" s="8" t="str">
        <f t="shared" si="1"/>
        <v/>
      </c>
    </row>
    <row r="133">
      <c r="A133" s="8" t="str">
        <f t="shared" si="1"/>
        <v/>
      </c>
    </row>
    <row r="134">
      <c r="A134" s="8" t="str">
        <f t="shared" si="1"/>
        <v/>
      </c>
    </row>
    <row r="135">
      <c r="A135" s="8" t="str">
        <f t="shared" si="1"/>
        <v/>
      </c>
    </row>
    <row r="136">
      <c r="A136" s="8" t="str">
        <f t="shared" si="1"/>
        <v/>
      </c>
    </row>
    <row r="137">
      <c r="A137" s="8" t="str">
        <f t="shared" si="1"/>
        <v/>
      </c>
    </row>
    <row r="138">
      <c r="A138" s="8" t="str">
        <f t="shared" si="1"/>
        <v/>
      </c>
    </row>
    <row r="139">
      <c r="A139" s="8" t="str">
        <f t="shared" si="1"/>
        <v/>
      </c>
    </row>
    <row r="140">
      <c r="A140" s="8" t="str">
        <f t="shared" si="1"/>
        <v/>
      </c>
    </row>
    <row r="141">
      <c r="A141" s="8" t="str">
        <f t="shared" si="1"/>
        <v/>
      </c>
    </row>
    <row r="142">
      <c r="A142" s="8" t="str">
        <f t="shared" si="1"/>
        <v/>
      </c>
    </row>
    <row r="143">
      <c r="A143" s="8" t="str">
        <f t="shared" si="1"/>
        <v/>
      </c>
    </row>
    <row r="144">
      <c r="A144" s="8" t="str">
        <f t="shared" si="1"/>
        <v/>
      </c>
    </row>
    <row r="145">
      <c r="A145" s="8" t="str">
        <f t="shared" si="1"/>
        <v/>
      </c>
    </row>
    <row r="146">
      <c r="A146" s="8" t="str">
        <f t="shared" si="1"/>
        <v/>
      </c>
    </row>
    <row r="147">
      <c r="A147" s="8" t="str">
        <f t="shared" si="1"/>
        <v/>
      </c>
    </row>
    <row r="148">
      <c r="A148" s="8" t="str">
        <f t="shared" si="1"/>
        <v/>
      </c>
    </row>
    <row r="149">
      <c r="A149" s="8" t="str">
        <f t="shared" si="1"/>
        <v/>
      </c>
    </row>
    <row r="150">
      <c r="A150" s="8" t="str">
        <f t="shared" si="1"/>
        <v/>
      </c>
    </row>
    <row r="151">
      <c r="A151" s="8" t="str">
        <f t="shared" si="1"/>
        <v/>
      </c>
    </row>
    <row r="152">
      <c r="A152" s="8" t="str">
        <f t="shared" si="1"/>
        <v/>
      </c>
    </row>
    <row r="153">
      <c r="A153" s="8" t="str">
        <f t="shared" si="1"/>
        <v/>
      </c>
    </row>
    <row r="154">
      <c r="A154" s="8" t="str">
        <f t="shared" si="1"/>
        <v/>
      </c>
    </row>
    <row r="155">
      <c r="A155" s="8" t="str">
        <f t="shared" si="1"/>
        <v/>
      </c>
    </row>
    <row r="156">
      <c r="A156" s="8" t="str">
        <f t="shared" si="1"/>
        <v/>
      </c>
    </row>
    <row r="157">
      <c r="A157" s="8" t="str">
        <f t="shared" si="1"/>
        <v/>
      </c>
    </row>
    <row r="158">
      <c r="A158" s="8" t="str">
        <f t="shared" si="1"/>
        <v/>
      </c>
    </row>
    <row r="159">
      <c r="A159" s="8" t="str">
        <f t="shared" si="1"/>
        <v/>
      </c>
    </row>
    <row r="160">
      <c r="A160" s="8" t="str">
        <f t="shared" si="1"/>
        <v/>
      </c>
    </row>
    <row r="161">
      <c r="A161" s="8" t="str">
        <f t="shared" si="1"/>
        <v/>
      </c>
    </row>
    <row r="162">
      <c r="A162" s="8" t="str">
        <f t="shared" si="1"/>
        <v/>
      </c>
    </row>
    <row r="163">
      <c r="A163" s="8" t="str">
        <f t="shared" si="1"/>
        <v/>
      </c>
    </row>
    <row r="164">
      <c r="A164" s="8" t="str">
        <f t="shared" si="1"/>
        <v/>
      </c>
    </row>
    <row r="165">
      <c r="A165" s="8" t="str">
        <f t="shared" si="1"/>
        <v/>
      </c>
    </row>
    <row r="166">
      <c r="A166" s="8" t="str">
        <f t="shared" si="1"/>
        <v/>
      </c>
    </row>
    <row r="167">
      <c r="A167" s="8" t="str">
        <f t="shared" si="1"/>
        <v/>
      </c>
    </row>
    <row r="168">
      <c r="A168" s="8" t="str">
        <f t="shared" si="1"/>
        <v/>
      </c>
    </row>
    <row r="169">
      <c r="A169" s="8" t="str">
        <f t="shared" si="1"/>
        <v/>
      </c>
    </row>
    <row r="170">
      <c r="A170" s="8" t="str">
        <f t="shared" si="1"/>
        <v/>
      </c>
    </row>
    <row r="171">
      <c r="A171" s="8" t="str">
        <f t="shared" si="1"/>
        <v/>
      </c>
    </row>
    <row r="172">
      <c r="A172" s="8" t="str">
        <f t="shared" si="1"/>
        <v/>
      </c>
    </row>
    <row r="173">
      <c r="A173" s="8" t="str">
        <f t="shared" si="1"/>
        <v/>
      </c>
    </row>
    <row r="174">
      <c r="A174" s="8" t="str">
        <f t="shared" si="1"/>
        <v/>
      </c>
    </row>
    <row r="175">
      <c r="A175" s="8" t="str">
        <f t="shared" si="1"/>
        <v/>
      </c>
    </row>
    <row r="176">
      <c r="A176" s="8" t="str">
        <f t="shared" si="1"/>
        <v/>
      </c>
    </row>
    <row r="177">
      <c r="A177" s="8" t="str">
        <f t="shared" si="1"/>
        <v/>
      </c>
    </row>
    <row r="178">
      <c r="A178" s="8" t="str">
        <f t="shared" si="1"/>
        <v/>
      </c>
    </row>
    <row r="179">
      <c r="A179" s="8" t="str">
        <f t="shared" si="1"/>
        <v/>
      </c>
    </row>
    <row r="180">
      <c r="A180" s="8" t="str">
        <f t="shared" si="1"/>
        <v/>
      </c>
    </row>
    <row r="181">
      <c r="A181" s="8" t="str">
        <f t="shared" si="1"/>
        <v/>
      </c>
    </row>
    <row r="182">
      <c r="A182" s="8" t="str">
        <f t="shared" si="1"/>
        <v/>
      </c>
    </row>
    <row r="183">
      <c r="A183" s="8" t="str">
        <f t="shared" si="1"/>
        <v/>
      </c>
    </row>
    <row r="184">
      <c r="A184" s="8" t="str">
        <f t="shared" si="1"/>
        <v/>
      </c>
    </row>
    <row r="185">
      <c r="A185" s="8" t="str">
        <f t="shared" si="1"/>
        <v/>
      </c>
    </row>
    <row r="186">
      <c r="A186" s="8" t="str">
        <f t="shared" si="1"/>
        <v/>
      </c>
    </row>
    <row r="187">
      <c r="A187" s="8" t="str">
        <f t="shared" si="1"/>
        <v/>
      </c>
    </row>
    <row r="188">
      <c r="A188" s="8" t="str">
        <f t="shared" si="1"/>
        <v/>
      </c>
    </row>
    <row r="189">
      <c r="A189" s="8" t="str">
        <f t="shared" si="1"/>
        <v/>
      </c>
    </row>
    <row r="190">
      <c r="A190" s="8" t="str">
        <f t="shared" si="1"/>
        <v/>
      </c>
    </row>
    <row r="191">
      <c r="A191" s="8" t="str">
        <f t="shared" si="1"/>
        <v/>
      </c>
    </row>
    <row r="192">
      <c r="A192" s="8" t="str">
        <f t="shared" si="1"/>
        <v/>
      </c>
    </row>
    <row r="193">
      <c r="A193" s="8" t="str">
        <f t="shared" si="1"/>
        <v/>
      </c>
    </row>
    <row r="194">
      <c r="A194" s="8" t="str">
        <f t="shared" si="1"/>
        <v/>
      </c>
    </row>
    <row r="195">
      <c r="A195" s="8" t="str">
        <f t="shared" si="1"/>
        <v/>
      </c>
    </row>
    <row r="196">
      <c r="A196" s="8" t="str">
        <f t="shared" si="1"/>
        <v/>
      </c>
    </row>
    <row r="197">
      <c r="A197" s="8" t="str">
        <f t="shared" si="1"/>
        <v/>
      </c>
    </row>
    <row r="198">
      <c r="A198" s="8" t="str">
        <f t="shared" si="1"/>
        <v/>
      </c>
    </row>
    <row r="199">
      <c r="A199" s="8" t="str">
        <f t="shared" si="1"/>
        <v/>
      </c>
    </row>
    <row r="200">
      <c r="A200" s="8" t="str">
        <f t="shared" si="1"/>
        <v/>
      </c>
    </row>
    <row r="201">
      <c r="A201" s="8" t="str">
        <f t="shared" si="1"/>
        <v/>
      </c>
    </row>
    <row r="202">
      <c r="A202" s="8" t="str">
        <f t="shared" si="1"/>
        <v/>
      </c>
    </row>
    <row r="203">
      <c r="A203" s="8" t="str">
        <f t="shared" si="1"/>
        <v/>
      </c>
    </row>
    <row r="204">
      <c r="A204" s="8" t="str">
        <f t="shared" si="1"/>
        <v/>
      </c>
    </row>
    <row r="205">
      <c r="A205" s="8" t="str">
        <f t="shared" si="1"/>
        <v/>
      </c>
    </row>
    <row r="206">
      <c r="A206" s="8" t="str">
        <f t="shared" si="1"/>
        <v/>
      </c>
    </row>
    <row r="207">
      <c r="A207" s="8" t="str">
        <f t="shared" si="1"/>
        <v/>
      </c>
    </row>
    <row r="208">
      <c r="A208" s="8" t="str">
        <f t="shared" si="1"/>
        <v/>
      </c>
    </row>
    <row r="209">
      <c r="A209" s="8" t="str">
        <f t="shared" si="1"/>
        <v/>
      </c>
    </row>
    <row r="210">
      <c r="A210" s="8" t="str">
        <f t="shared" si="1"/>
        <v/>
      </c>
    </row>
    <row r="211">
      <c r="A211" s="8" t="str">
        <f t="shared" si="1"/>
        <v/>
      </c>
    </row>
    <row r="212">
      <c r="A212" s="8" t="str">
        <f t="shared" si="1"/>
        <v/>
      </c>
    </row>
    <row r="213">
      <c r="A213" s="8" t="str">
        <f t="shared" si="1"/>
        <v/>
      </c>
    </row>
    <row r="214">
      <c r="A214" s="8" t="str">
        <f t="shared" si="1"/>
        <v/>
      </c>
    </row>
    <row r="215">
      <c r="A215" s="8" t="str">
        <f t="shared" si="1"/>
        <v/>
      </c>
    </row>
    <row r="216">
      <c r="A216" s="8" t="str">
        <f t="shared" si="1"/>
        <v/>
      </c>
    </row>
    <row r="217">
      <c r="A217" s="8" t="str">
        <f t="shared" si="1"/>
        <v/>
      </c>
    </row>
    <row r="218">
      <c r="A218" s="8" t="str">
        <f t="shared" si="1"/>
        <v/>
      </c>
    </row>
    <row r="219">
      <c r="A219" s="8" t="str">
        <f t="shared" si="1"/>
        <v/>
      </c>
    </row>
    <row r="220">
      <c r="A220" s="8" t="str">
        <f t="shared" si="1"/>
        <v/>
      </c>
    </row>
    <row r="221">
      <c r="A221" s="8" t="str">
        <f t="shared" si="1"/>
        <v/>
      </c>
    </row>
    <row r="222">
      <c r="A222" s="8" t="str">
        <f t="shared" si="1"/>
        <v/>
      </c>
    </row>
    <row r="223">
      <c r="A223" s="8" t="str">
        <f t="shared" si="1"/>
        <v/>
      </c>
    </row>
    <row r="224">
      <c r="A224" s="8" t="str">
        <f t="shared" si="1"/>
        <v/>
      </c>
    </row>
    <row r="225">
      <c r="A225" s="8" t="str">
        <f t="shared" si="1"/>
        <v/>
      </c>
    </row>
    <row r="226">
      <c r="A226" s="8" t="str">
        <f t="shared" si="1"/>
        <v/>
      </c>
    </row>
    <row r="227">
      <c r="A227" s="8" t="str">
        <f t="shared" si="1"/>
        <v/>
      </c>
    </row>
    <row r="228">
      <c r="A228" s="8" t="str">
        <f t="shared" si="1"/>
        <v/>
      </c>
    </row>
    <row r="229">
      <c r="A229" s="8" t="str">
        <f t="shared" si="1"/>
        <v/>
      </c>
    </row>
    <row r="230">
      <c r="A230" s="8" t="str">
        <f t="shared" si="1"/>
        <v/>
      </c>
    </row>
    <row r="231">
      <c r="A231" s="8" t="str">
        <f t="shared" si="1"/>
        <v/>
      </c>
    </row>
    <row r="232">
      <c r="A232" s="8" t="str">
        <f t="shared" si="1"/>
        <v/>
      </c>
    </row>
    <row r="233">
      <c r="A233" s="8" t="str">
        <f t="shared" si="1"/>
        <v/>
      </c>
    </row>
    <row r="234">
      <c r="A234" s="8" t="str">
        <f t="shared" si="1"/>
        <v/>
      </c>
    </row>
    <row r="235">
      <c r="A235" s="8" t="str">
        <f t="shared" si="1"/>
        <v/>
      </c>
    </row>
    <row r="236">
      <c r="A236" s="8" t="str">
        <f t="shared" si="1"/>
        <v/>
      </c>
    </row>
    <row r="237">
      <c r="A237" s="8" t="str">
        <f t="shared" si="1"/>
        <v/>
      </c>
    </row>
    <row r="238">
      <c r="A238" s="8" t="str">
        <f t="shared" si="1"/>
        <v/>
      </c>
    </row>
    <row r="239">
      <c r="A239" s="8" t="str">
        <f t="shared" si="1"/>
        <v/>
      </c>
    </row>
    <row r="240">
      <c r="A240" s="8" t="str">
        <f t="shared" si="1"/>
        <v/>
      </c>
    </row>
    <row r="241">
      <c r="A241" s="8" t="str">
        <f t="shared" si="1"/>
        <v/>
      </c>
    </row>
    <row r="242">
      <c r="A242" s="8" t="str">
        <f t="shared" si="1"/>
        <v/>
      </c>
    </row>
    <row r="243">
      <c r="A243" s="8" t="str">
        <f t="shared" si="1"/>
        <v/>
      </c>
    </row>
    <row r="244">
      <c r="A244" s="8" t="str">
        <f t="shared" si="1"/>
        <v/>
      </c>
    </row>
    <row r="245">
      <c r="A245" s="8" t="str">
        <f t="shared" si="1"/>
        <v/>
      </c>
    </row>
    <row r="246">
      <c r="A246" s="8" t="str">
        <f t="shared" si="1"/>
        <v/>
      </c>
    </row>
    <row r="247">
      <c r="A247" s="8" t="str">
        <f t="shared" si="1"/>
        <v/>
      </c>
    </row>
    <row r="248">
      <c r="A248" s="8" t="str">
        <f t="shared" si="1"/>
        <v/>
      </c>
    </row>
    <row r="249">
      <c r="A249" s="8" t="str">
        <f t="shared" si="1"/>
        <v/>
      </c>
    </row>
    <row r="250">
      <c r="A250" s="8" t="str">
        <f t="shared" si="1"/>
        <v/>
      </c>
    </row>
    <row r="251">
      <c r="A251" s="8" t="str">
        <f t="shared" si="1"/>
        <v/>
      </c>
    </row>
    <row r="252">
      <c r="A252" s="8" t="str">
        <f t="shared" si="1"/>
        <v/>
      </c>
    </row>
    <row r="253">
      <c r="A253" s="8" t="str">
        <f t="shared" si="1"/>
        <v/>
      </c>
    </row>
    <row r="254">
      <c r="A254" s="8" t="str">
        <f t="shared" si="1"/>
        <v/>
      </c>
    </row>
    <row r="255">
      <c r="A255" s="8" t="str">
        <f t="shared" si="1"/>
        <v/>
      </c>
    </row>
    <row r="256">
      <c r="A256" s="8" t="str">
        <f t="shared" si="1"/>
        <v/>
      </c>
    </row>
    <row r="257">
      <c r="A257" s="8" t="str">
        <f t="shared" si="1"/>
        <v/>
      </c>
    </row>
    <row r="258">
      <c r="A258" s="8" t="str">
        <f t="shared" si="1"/>
        <v/>
      </c>
    </row>
    <row r="259">
      <c r="A259" s="8" t="str">
        <f t="shared" si="1"/>
        <v/>
      </c>
    </row>
    <row r="260">
      <c r="A260" s="8" t="str">
        <f t="shared" si="1"/>
        <v/>
      </c>
    </row>
    <row r="261">
      <c r="A261" s="8" t="str">
        <f t="shared" si="1"/>
        <v/>
      </c>
    </row>
    <row r="262">
      <c r="A262" s="8" t="str">
        <f t="shared" si="1"/>
        <v/>
      </c>
    </row>
    <row r="263">
      <c r="A263" s="8" t="str">
        <f t="shared" si="1"/>
        <v/>
      </c>
    </row>
    <row r="264">
      <c r="A264" s="8" t="str">
        <f t="shared" si="1"/>
        <v/>
      </c>
    </row>
    <row r="265">
      <c r="A265" s="8" t="str">
        <f t="shared" si="1"/>
        <v/>
      </c>
    </row>
    <row r="266">
      <c r="A266" s="8" t="str">
        <f t="shared" si="1"/>
        <v/>
      </c>
    </row>
    <row r="267">
      <c r="A267" s="8" t="str">
        <f t="shared" si="1"/>
        <v/>
      </c>
    </row>
    <row r="268">
      <c r="A268" s="8" t="str">
        <f t="shared" si="1"/>
        <v/>
      </c>
    </row>
    <row r="269">
      <c r="A269" s="8" t="str">
        <f t="shared" si="1"/>
        <v/>
      </c>
    </row>
    <row r="270">
      <c r="A270" s="8" t="str">
        <f t="shared" si="1"/>
        <v/>
      </c>
    </row>
    <row r="271">
      <c r="A271" s="8" t="str">
        <f t="shared" si="1"/>
        <v/>
      </c>
    </row>
    <row r="272">
      <c r="A272" s="8" t="str">
        <f t="shared" si="1"/>
        <v/>
      </c>
    </row>
    <row r="273">
      <c r="A273" s="8" t="str">
        <f t="shared" si="1"/>
        <v/>
      </c>
    </row>
    <row r="274">
      <c r="A274" s="8" t="str">
        <f t="shared" si="1"/>
        <v/>
      </c>
    </row>
    <row r="275">
      <c r="A275" s="8" t="str">
        <f t="shared" si="1"/>
        <v/>
      </c>
    </row>
    <row r="276">
      <c r="A276" s="8" t="str">
        <f t="shared" si="1"/>
        <v/>
      </c>
    </row>
    <row r="277">
      <c r="A277" s="8" t="str">
        <f t="shared" si="1"/>
        <v/>
      </c>
    </row>
    <row r="278">
      <c r="A278" s="8" t="str">
        <f t="shared" si="1"/>
        <v/>
      </c>
    </row>
    <row r="279">
      <c r="A279" s="8" t="str">
        <f t="shared" si="1"/>
        <v/>
      </c>
    </row>
    <row r="280">
      <c r="A280" s="8" t="str">
        <f t="shared" si="1"/>
        <v/>
      </c>
    </row>
    <row r="281">
      <c r="A281" s="8" t="str">
        <f t="shared" si="1"/>
        <v/>
      </c>
    </row>
    <row r="282">
      <c r="A282" s="8" t="str">
        <f t="shared" si="1"/>
        <v/>
      </c>
    </row>
    <row r="283">
      <c r="A283" s="8" t="str">
        <f t="shared" si="1"/>
        <v/>
      </c>
    </row>
    <row r="284">
      <c r="A284" s="8" t="str">
        <f t="shared" si="1"/>
        <v/>
      </c>
    </row>
    <row r="285">
      <c r="A285" s="8" t="str">
        <f t="shared" si="1"/>
        <v/>
      </c>
    </row>
    <row r="286">
      <c r="A286" s="8" t="str">
        <f t="shared" si="1"/>
        <v/>
      </c>
    </row>
    <row r="287">
      <c r="A287" s="8" t="str">
        <f t="shared" si="1"/>
        <v/>
      </c>
    </row>
    <row r="288">
      <c r="A288" s="8" t="str">
        <f t="shared" si="1"/>
        <v/>
      </c>
    </row>
    <row r="289">
      <c r="A289" s="8" t="str">
        <f t="shared" si="1"/>
        <v/>
      </c>
    </row>
    <row r="290">
      <c r="A290" s="8" t="str">
        <f t="shared" si="1"/>
        <v/>
      </c>
    </row>
    <row r="291">
      <c r="A291" s="8" t="str">
        <f t="shared" si="1"/>
        <v/>
      </c>
    </row>
    <row r="292">
      <c r="A292" s="8" t="str">
        <f t="shared" si="1"/>
        <v/>
      </c>
    </row>
    <row r="293">
      <c r="A293" s="8" t="str">
        <f t="shared" si="1"/>
        <v/>
      </c>
    </row>
    <row r="294">
      <c r="A294" s="8" t="str">
        <f t="shared" si="1"/>
        <v/>
      </c>
    </row>
    <row r="295">
      <c r="A295" s="8" t="str">
        <f t="shared" si="1"/>
        <v/>
      </c>
    </row>
    <row r="296">
      <c r="A296" s="8" t="str">
        <f t="shared" si="1"/>
        <v/>
      </c>
    </row>
    <row r="297">
      <c r="A297" s="8" t="str">
        <f t="shared" si="1"/>
        <v/>
      </c>
    </row>
    <row r="298">
      <c r="A298" s="8" t="str">
        <f t="shared" si="1"/>
        <v/>
      </c>
    </row>
    <row r="299">
      <c r="A299" s="8" t="str">
        <f t="shared" si="1"/>
        <v/>
      </c>
    </row>
    <row r="300">
      <c r="A300" s="8" t="str">
        <f t="shared" si="1"/>
        <v/>
      </c>
    </row>
    <row r="301">
      <c r="A301" s="8" t="str">
        <f t="shared" si="1"/>
        <v/>
      </c>
    </row>
    <row r="302">
      <c r="A302" s="8" t="str">
        <f t="shared" si="1"/>
        <v/>
      </c>
    </row>
    <row r="303">
      <c r="A303" s="8" t="str">
        <f t="shared" si="1"/>
        <v/>
      </c>
    </row>
    <row r="304">
      <c r="A304" s="8" t="str">
        <f t="shared" si="1"/>
        <v/>
      </c>
    </row>
    <row r="305">
      <c r="A305" s="8" t="str">
        <f t="shared" si="1"/>
        <v/>
      </c>
    </row>
    <row r="306">
      <c r="A306" s="8" t="str">
        <f t="shared" si="1"/>
        <v/>
      </c>
    </row>
    <row r="307">
      <c r="A307" s="8" t="str">
        <f t="shared" si="1"/>
        <v/>
      </c>
    </row>
    <row r="308">
      <c r="A308" s="8" t="str">
        <f t="shared" si="1"/>
        <v/>
      </c>
    </row>
    <row r="309">
      <c r="A309" s="8" t="str">
        <f t="shared" si="1"/>
        <v/>
      </c>
    </row>
    <row r="310">
      <c r="A310" s="8" t="str">
        <f t="shared" si="1"/>
        <v/>
      </c>
    </row>
    <row r="311">
      <c r="A311" s="8" t="str">
        <f t="shared" si="1"/>
        <v/>
      </c>
    </row>
    <row r="312">
      <c r="A312" s="8" t="str">
        <f t="shared" si="1"/>
        <v/>
      </c>
    </row>
    <row r="313">
      <c r="A313" s="8" t="str">
        <f t="shared" si="1"/>
        <v/>
      </c>
    </row>
    <row r="314">
      <c r="A314" s="8" t="str">
        <f t="shared" si="1"/>
        <v/>
      </c>
    </row>
    <row r="315">
      <c r="A315" s="8" t="str">
        <f t="shared" si="1"/>
        <v/>
      </c>
    </row>
    <row r="316">
      <c r="A316" s="8" t="str">
        <f t="shared" si="1"/>
        <v/>
      </c>
    </row>
    <row r="317">
      <c r="A317" s="8" t="str">
        <f t="shared" si="1"/>
        <v/>
      </c>
    </row>
    <row r="318">
      <c r="A318" s="8" t="str">
        <f t="shared" si="1"/>
        <v/>
      </c>
    </row>
    <row r="319">
      <c r="A319" s="8" t="str">
        <f t="shared" si="1"/>
        <v/>
      </c>
    </row>
    <row r="320">
      <c r="A320" s="8" t="str">
        <f t="shared" si="1"/>
        <v/>
      </c>
    </row>
    <row r="321">
      <c r="A321" s="8" t="str">
        <f t="shared" si="1"/>
        <v/>
      </c>
    </row>
    <row r="322">
      <c r="A322" s="8" t="str">
        <f t="shared" si="1"/>
        <v/>
      </c>
    </row>
    <row r="323">
      <c r="A323" s="8" t="str">
        <f t="shared" si="1"/>
        <v/>
      </c>
    </row>
    <row r="324">
      <c r="A324" s="8" t="str">
        <f t="shared" si="1"/>
        <v/>
      </c>
    </row>
    <row r="325">
      <c r="A325" s="8" t="str">
        <f t="shared" si="1"/>
        <v/>
      </c>
    </row>
    <row r="326">
      <c r="A326" s="8" t="str">
        <f t="shared" si="1"/>
        <v/>
      </c>
    </row>
    <row r="327">
      <c r="A327" s="8" t="str">
        <f t="shared" si="1"/>
        <v/>
      </c>
    </row>
    <row r="328">
      <c r="A328" s="8" t="str">
        <f t="shared" si="1"/>
        <v/>
      </c>
    </row>
    <row r="329">
      <c r="A329" s="8" t="str">
        <f t="shared" si="1"/>
        <v/>
      </c>
    </row>
    <row r="330">
      <c r="A330" s="8" t="str">
        <f t="shared" si="1"/>
        <v/>
      </c>
    </row>
    <row r="331">
      <c r="A331" s="8" t="str">
        <f t="shared" si="1"/>
        <v/>
      </c>
    </row>
    <row r="332">
      <c r="A332" s="8" t="str">
        <f t="shared" si="1"/>
        <v/>
      </c>
    </row>
    <row r="333">
      <c r="A333" s="8" t="str">
        <f t="shared" si="1"/>
        <v/>
      </c>
    </row>
    <row r="334">
      <c r="A334" s="8" t="str">
        <f t="shared" si="1"/>
        <v/>
      </c>
    </row>
    <row r="335">
      <c r="A335" s="8" t="str">
        <f t="shared" si="1"/>
        <v/>
      </c>
    </row>
    <row r="336">
      <c r="A336" s="8" t="str">
        <f t="shared" si="1"/>
        <v/>
      </c>
    </row>
    <row r="337">
      <c r="A337" s="8" t="str">
        <f t="shared" si="1"/>
        <v/>
      </c>
    </row>
    <row r="338">
      <c r="A338" s="8" t="str">
        <f t="shared" si="1"/>
        <v/>
      </c>
    </row>
    <row r="339">
      <c r="A339" s="8" t="str">
        <f t="shared" si="1"/>
        <v/>
      </c>
    </row>
    <row r="340">
      <c r="A340" s="8" t="str">
        <f t="shared" si="1"/>
        <v/>
      </c>
    </row>
    <row r="341">
      <c r="A341" s="8" t="str">
        <f t="shared" si="1"/>
        <v/>
      </c>
    </row>
    <row r="342">
      <c r="A342" s="8" t="str">
        <f t="shared" si="1"/>
        <v/>
      </c>
    </row>
    <row r="343">
      <c r="A343" s="8" t="str">
        <f t="shared" si="1"/>
        <v/>
      </c>
    </row>
    <row r="344">
      <c r="A344" s="8" t="str">
        <f t="shared" si="1"/>
        <v/>
      </c>
    </row>
    <row r="345">
      <c r="A345" s="8" t="str">
        <f t="shared" si="1"/>
        <v/>
      </c>
    </row>
    <row r="346">
      <c r="A346" s="8" t="str">
        <f t="shared" si="1"/>
        <v/>
      </c>
    </row>
    <row r="347">
      <c r="A347" s="8" t="str">
        <f t="shared" si="1"/>
        <v/>
      </c>
    </row>
    <row r="348">
      <c r="A348" s="8" t="str">
        <f t="shared" si="1"/>
        <v/>
      </c>
    </row>
    <row r="349">
      <c r="A349" s="8" t="str">
        <f t="shared" si="1"/>
        <v/>
      </c>
    </row>
    <row r="350">
      <c r="A350" s="8" t="str">
        <f t="shared" si="1"/>
        <v/>
      </c>
    </row>
    <row r="351">
      <c r="A351" s="8" t="str">
        <f t="shared" si="1"/>
        <v/>
      </c>
    </row>
    <row r="352">
      <c r="A352" s="8" t="str">
        <f t="shared" si="1"/>
        <v/>
      </c>
    </row>
    <row r="353">
      <c r="A353" s="8" t="str">
        <f t="shared" si="1"/>
        <v/>
      </c>
    </row>
    <row r="354">
      <c r="A354" s="8" t="str">
        <f t="shared" si="1"/>
        <v/>
      </c>
    </row>
    <row r="355">
      <c r="A355" s="8" t="str">
        <f t="shared" si="1"/>
        <v/>
      </c>
    </row>
    <row r="356">
      <c r="A356" s="8" t="str">
        <f t="shared" si="1"/>
        <v/>
      </c>
    </row>
    <row r="357">
      <c r="A357" s="8" t="str">
        <f t="shared" si="1"/>
        <v/>
      </c>
    </row>
    <row r="358">
      <c r="A358" s="8" t="str">
        <f t="shared" si="1"/>
        <v/>
      </c>
    </row>
    <row r="359">
      <c r="A359" s="8" t="str">
        <f t="shared" si="1"/>
        <v/>
      </c>
    </row>
    <row r="360">
      <c r="A360" s="8" t="str">
        <f t="shared" si="1"/>
        <v/>
      </c>
    </row>
    <row r="361">
      <c r="A361" s="8" t="str">
        <f t="shared" si="1"/>
        <v/>
      </c>
    </row>
    <row r="362">
      <c r="A362" s="8" t="str">
        <f t="shared" si="1"/>
        <v/>
      </c>
    </row>
    <row r="363">
      <c r="A363" s="8" t="str">
        <f t="shared" si="1"/>
        <v/>
      </c>
    </row>
    <row r="364">
      <c r="A364" s="8" t="str">
        <f t="shared" si="1"/>
        <v/>
      </c>
    </row>
    <row r="365">
      <c r="A365" s="8" t="str">
        <f t="shared" si="1"/>
        <v/>
      </c>
    </row>
    <row r="366">
      <c r="A366" s="8" t="str">
        <f t="shared" si="1"/>
        <v/>
      </c>
    </row>
    <row r="367">
      <c r="A367" s="8" t="str">
        <f t="shared" si="1"/>
        <v/>
      </c>
    </row>
    <row r="368">
      <c r="A368" s="8" t="str">
        <f t="shared" si="1"/>
        <v/>
      </c>
    </row>
    <row r="369">
      <c r="A369" s="8" t="str">
        <f t="shared" si="1"/>
        <v/>
      </c>
    </row>
    <row r="370">
      <c r="A370" s="8" t="str">
        <f t="shared" si="1"/>
        <v/>
      </c>
    </row>
    <row r="371">
      <c r="A371" s="8" t="str">
        <f t="shared" si="1"/>
        <v/>
      </c>
    </row>
    <row r="372">
      <c r="A372" s="8" t="str">
        <f t="shared" si="1"/>
        <v/>
      </c>
    </row>
    <row r="373">
      <c r="A373" s="8" t="str">
        <f t="shared" si="1"/>
        <v/>
      </c>
    </row>
    <row r="374">
      <c r="A374" s="8" t="str">
        <f t="shared" si="1"/>
        <v/>
      </c>
    </row>
    <row r="375">
      <c r="A375" s="8" t="str">
        <f t="shared" si="1"/>
        <v/>
      </c>
    </row>
    <row r="376">
      <c r="A376" s="8" t="str">
        <f t="shared" si="1"/>
        <v/>
      </c>
    </row>
    <row r="377">
      <c r="A377" s="8" t="str">
        <f t="shared" si="1"/>
        <v/>
      </c>
    </row>
    <row r="378">
      <c r="A378" s="8" t="str">
        <f t="shared" si="1"/>
        <v/>
      </c>
    </row>
    <row r="379">
      <c r="A379" s="8" t="str">
        <f t="shared" si="1"/>
        <v/>
      </c>
    </row>
    <row r="380">
      <c r="A380" s="8" t="str">
        <f t="shared" si="1"/>
        <v/>
      </c>
    </row>
    <row r="381">
      <c r="A381" s="8" t="str">
        <f t="shared" si="1"/>
        <v/>
      </c>
    </row>
    <row r="382">
      <c r="A382" s="8" t="str">
        <f t="shared" si="1"/>
        <v/>
      </c>
    </row>
    <row r="383">
      <c r="A383" s="8" t="str">
        <f t="shared" si="1"/>
        <v/>
      </c>
    </row>
    <row r="384">
      <c r="A384" s="8" t="str">
        <f t="shared" si="1"/>
        <v/>
      </c>
    </row>
    <row r="385">
      <c r="A385" s="8" t="str">
        <f t="shared" si="1"/>
        <v/>
      </c>
    </row>
    <row r="386">
      <c r="A386" s="8" t="str">
        <f t="shared" si="1"/>
        <v/>
      </c>
    </row>
    <row r="387">
      <c r="A387" s="8" t="str">
        <f t="shared" si="1"/>
        <v/>
      </c>
    </row>
    <row r="388">
      <c r="A388" s="8" t="str">
        <f t="shared" si="1"/>
        <v/>
      </c>
    </row>
    <row r="389">
      <c r="A389" s="8" t="str">
        <f t="shared" si="1"/>
        <v/>
      </c>
    </row>
    <row r="390">
      <c r="A390" s="8" t="str">
        <f t="shared" si="1"/>
        <v/>
      </c>
    </row>
    <row r="391">
      <c r="A391" s="8" t="str">
        <f t="shared" si="1"/>
        <v/>
      </c>
    </row>
    <row r="392">
      <c r="A392" s="8" t="str">
        <f t="shared" si="1"/>
        <v/>
      </c>
    </row>
    <row r="393">
      <c r="A393" s="8" t="str">
        <f t="shared" si="1"/>
        <v/>
      </c>
    </row>
    <row r="394">
      <c r="A394" s="8" t="str">
        <f t="shared" si="1"/>
        <v/>
      </c>
    </row>
    <row r="395">
      <c r="A395" s="8" t="str">
        <f t="shared" si="1"/>
        <v/>
      </c>
    </row>
    <row r="396">
      <c r="A396" s="8" t="str">
        <f t="shared" si="1"/>
        <v/>
      </c>
    </row>
    <row r="397">
      <c r="A397" s="8" t="str">
        <f t="shared" si="1"/>
        <v/>
      </c>
    </row>
    <row r="398">
      <c r="A398" s="8" t="str">
        <f t="shared" si="1"/>
        <v/>
      </c>
    </row>
    <row r="399">
      <c r="A399" s="8" t="str">
        <f t="shared" si="1"/>
        <v/>
      </c>
    </row>
    <row r="400">
      <c r="A400" s="8" t="str">
        <f t="shared" si="1"/>
        <v/>
      </c>
    </row>
    <row r="401">
      <c r="A401" s="8" t="str">
        <f t="shared" si="1"/>
        <v/>
      </c>
    </row>
    <row r="402">
      <c r="A402" s="8" t="str">
        <f t="shared" si="1"/>
        <v/>
      </c>
    </row>
    <row r="403">
      <c r="A403" s="8" t="str">
        <f t="shared" si="1"/>
        <v/>
      </c>
    </row>
    <row r="404">
      <c r="A404" s="8" t="str">
        <f t="shared" si="1"/>
        <v/>
      </c>
    </row>
    <row r="405">
      <c r="A405" s="8" t="str">
        <f t="shared" si="1"/>
        <v/>
      </c>
    </row>
    <row r="406">
      <c r="A406" s="8" t="str">
        <f t="shared" si="1"/>
        <v/>
      </c>
    </row>
    <row r="407">
      <c r="A407" s="8" t="str">
        <f t="shared" si="1"/>
        <v/>
      </c>
    </row>
    <row r="408">
      <c r="A408" s="8" t="str">
        <f t="shared" si="1"/>
        <v/>
      </c>
    </row>
    <row r="409">
      <c r="A409" s="8" t="str">
        <f t="shared" si="1"/>
        <v/>
      </c>
    </row>
    <row r="410">
      <c r="A410" s="8" t="str">
        <f t="shared" si="1"/>
        <v/>
      </c>
    </row>
    <row r="411">
      <c r="A411" s="8" t="str">
        <f t="shared" si="1"/>
        <v/>
      </c>
    </row>
    <row r="412">
      <c r="A412" s="8" t="str">
        <f t="shared" si="1"/>
        <v/>
      </c>
    </row>
    <row r="413">
      <c r="A413" s="8" t="str">
        <f t="shared" si="1"/>
        <v/>
      </c>
    </row>
    <row r="414">
      <c r="A414" s="8" t="str">
        <f t="shared" si="1"/>
        <v/>
      </c>
    </row>
    <row r="415">
      <c r="A415" s="8" t="str">
        <f t="shared" si="1"/>
        <v/>
      </c>
    </row>
    <row r="416">
      <c r="A416" s="8" t="str">
        <f t="shared" si="1"/>
        <v/>
      </c>
    </row>
    <row r="417">
      <c r="A417" s="8" t="str">
        <f t="shared" si="1"/>
        <v/>
      </c>
    </row>
    <row r="418">
      <c r="A418" s="8" t="str">
        <f t="shared" si="1"/>
        <v/>
      </c>
    </row>
    <row r="419">
      <c r="A419" s="8" t="str">
        <f t="shared" si="1"/>
        <v/>
      </c>
    </row>
    <row r="420">
      <c r="A420" s="8" t="str">
        <f t="shared" si="1"/>
        <v/>
      </c>
    </row>
    <row r="421">
      <c r="A421" s="8" t="str">
        <f t="shared" si="1"/>
        <v/>
      </c>
    </row>
    <row r="422">
      <c r="A422" s="8" t="str">
        <f t="shared" si="1"/>
        <v/>
      </c>
    </row>
    <row r="423">
      <c r="A423" s="8" t="str">
        <f t="shared" si="1"/>
        <v/>
      </c>
    </row>
    <row r="424">
      <c r="A424" s="8" t="str">
        <f t="shared" si="1"/>
        <v/>
      </c>
    </row>
    <row r="425">
      <c r="A425" s="8" t="str">
        <f t="shared" si="1"/>
        <v/>
      </c>
    </row>
    <row r="426">
      <c r="A426" s="8" t="str">
        <f t="shared" si="1"/>
        <v/>
      </c>
    </row>
    <row r="427">
      <c r="A427" s="8" t="str">
        <f t="shared" si="1"/>
        <v/>
      </c>
    </row>
    <row r="428">
      <c r="A428" s="8" t="str">
        <f t="shared" si="1"/>
        <v/>
      </c>
    </row>
    <row r="429">
      <c r="A429" s="8" t="str">
        <f t="shared" si="1"/>
        <v/>
      </c>
    </row>
    <row r="430">
      <c r="A430" s="8" t="str">
        <f t="shared" si="1"/>
        <v/>
      </c>
    </row>
    <row r="431">
      <c r="A431" s="8" t="str">
        <f t="shared" si="1"/>
        <v/>
      </c>
    </row>
    <row r="432">
      <c r="A432" s="8" t="str">
        <f t="shared" si="1"/>
        <v/>
      </c>
    </row>
    <row r="433">
      <c r="A433" s="8" t="str">
        <f t="shared" si="1"/>
        <v/>
      </c>
    </row>
    <row r="434">
      <c r="A434" s="8" t="str">
        <f t="shared" si="1"/>
        <v/>
      </c>
    </row>
    <row r="435">
      <c r="A435" s="8" t="str">
        <f t="shared" si="1"/>
        <v/>
      </c>
    </row>
    <row r="436">
      <c r="A436" s="8" t="str">
        <f t="shared" si="1"/>
        <v/>
      </c>
    </row>
    <row r="437">
      <c r="A437" s="8" t="str">
        <f t="shared" si="1"/>
        <v/>
      </c>
    </row>
    <row r="438">
      <c r="A438" s="8" t="str">
        <f t="shared" si="1"/>
        <v/>
      </c>
    </row>
    <row r="439">
      <c r="A439" s="8" t="str">
        <f t="shared" si="1"/>
        <v/>
      </c>
    </row>
    <row r="440">
      <c r="A440" s="8" t="str">
        <f t="shared" si="1"/>
        <v/>
      </c>
    </row>
    <row r="441">
      <c r="A441" s="8" t="str">
        <f t="shared" si="1"/>
        <v/>
      </c>
    </row>
    <row r="442">
      <c r="A442" s="8" t="str">
        <f t="shared" si="1"/>
        <v/>
      </c>
    </row>
    <row r="443">
      <c r="A443" s="8" t="str">
        <f t="shared" si="1"/>
        <v/>
      </c>
    </row>
    <row r="444">
      <c r="A444" s="8" t="str">
        <f t="shared" si="1"/>
        <v/>
      </c>
    </row>
    <row r="445">
      <c r="A445" s="8" t="str">
        <f t="shared" si="1"/>
        <v/>
      </c>
    </row>
    <row r="446">
      <c r="A446" s="8" t="str">
        <f t="shared" si="1"/>
        <v/>
      </c>
    </row>
    <row r="447">
      <c r="A447" s="8" t="str">
        <f t="shared" si="1"/>
        <v/>
      </c>
    </row>
    <row r="448">
      <c r="A448" s="8" t="str">
        <f t="shared" si="1"/>
        <v/>
      </c>
    </row>
    <row r="449">
      <c r="A449" s="8" t="str">
        <f t="shared" si="1"/>
        <v/>
      </c>
    </row>
    <row r="450">
      <c r="A450" s="8" t="str">
        <f t="shared" si="1"/>
        <v/>
      </c>
    </row>
    <row r="451">
      <c r="A451" s="8" t="str">
        <f t="shared" si="1"/>
        <v/>
      </c>
    </row>
    <row r="452">
      <c r="A452" s="8" t="str">
        <f t="shared" si="1"/>
        <v/>
      </c>
    </row>
    <row r="453">
      <c r="A453" s="8" t="str">
        <f t="shared" si="1"/>
        <v/>
      </c>
    </row>
    <row r="454">
      <c r="A454" s="8" t="str">
        <f t="shared" si="1"/>
        <v/>
      </c>
    </row>
    <row r="455">
      <c r="A455" s="8" t="str">
        <f t="shared" si="1"/>
        <v/>
      </c>
    </row>
    <row r="456">
      <c r="A456" s="8" t="str">
        <f t="shared" si="1"/>
        <v/>
      </c>
    </row>
    <row r="457">
      <c r="A457" s="8" t="str">
        <f t="shared" si="1"/>
        <v/>
      </c>
    </row>
    <row r="458">
      <c r="A458" s="8" t="str">
        <f t="shared" si="1"/>
        <v/>
      </c>
    </row>
    <row r="459">
      <c r="A459" s="8" t="str">
        <f t="shared" si="1"/>
        <v/>
      </c>
    </row>
    <row r="460">
      <c r="A460" s="8" t="str">
        <f t="shared" si="1"/>
        <v/>
      </c>
    </row>
    <row r="461">
      <c r="A461" s="8" t="str">
        <f t="shared" si="1"/>
        <v/>
      </c>
    </row>
    <row r="462">
      <c r="A462" s="8" t="str">
        <f t="shared" si="1"/>
        <v/>
      </c>
    </row>
    <row r="463">
      <c r="A463" s="8" t="str">
        <f t="shared" si="1"/>
        <v/>
      </c>
    </row>
    <row r="464">
      <c r="A464" s="8" t="str">
        <f t="shared" si="1"/>
        <v/>
      </c>
    </row>
    <row r="465">
      <c r="A465" s="8" t="str">
        <f t="shared" si="1"/>
        <v/>
      </c>
    </row>
    <row r="466">
      <c r="A466" s="8" t="str">
        <f t="shared" si="1"/>
        <v/>
      </c>
    </row>
    <row r="467">
      <c r="A467" s="8" t="str">
        <f t="shared" si="1"/>
        <v/>
      </c>
    </row>
    <row r="468">
      <c r="A468" s="8" t="str">
        <f t="shared" si="1"/>
        <v/>
      </c>
    </row>
    <row r="469">
      <c r="A469" s="8" t="str">
        <f t="shared" si="1"/>
        <v/>
      </c>
    </row>
    <row r="470">
      <c r="A470" s="8" t="str">
        <f t="shared" si="1"/>
        <v/>
      </c>
    </row>
    <row r="471">
      <c r="A471" s="8" t="str">
        <f t="shared" si="1"/>
        <v/>
      </c>
    </row>
    <row r="472">
      <c r="A472" s="8" t="str">
        <f t="shared" si="1"/>
        <v/>
      </c>
    </row>
    <row r="473">
      <c r="A473" s="8" t="str">
        <f t="shared" si="1"/>
        <v/>
      </c>
    </row>
    <row r="474">
      <c r="A474" s="8" t="str">
        <f t="shared" si="1"/>
        <v/>
      </c>
    </row>
    <row r="475">
      <c r="A475" s="8" t="str">
        <f t="shared" si="1"/>
        <v/>
      </c>
    </row>
    <row r="476">
      <c r="A476" s="8" t="str">
        <f t="shared" si="1"/>
        <v/>
      </c>
    </row>
    <row r="477">
      <c r="A477" s="8" t="str">
        <f t="shared" si="1"/>
        <v/>
      </c>
    </row>
    <row r="478">
      <c r="A478" s="8" t="str">
        <f t="shared" si="1"/>
        <v/>
      </c>
    </row>
    <row r="479">
      <c r="A479" s="8" t="str">
        <f t="shared" si="1"/>
        <v/>
      </c>
    </row>
    <row r="480">
      <c r="A480" s="8" t="str">
        <f t="shared" si="1"/>
        <v/>
      </c>
    </row>
    <row r="481">
      <c r="A481" s="8" t="str">
        <f t="shared" si="1"/>
        <v/>
      </c>
    </row>
    <row r="482">
      <c r="A482" s="8" t="str">
        <f t="shared" si="1"/>
        <v/>
      </c>
    </row>
    <row r="483">
      <c r="A483" s="8" t="str">
        <f t="shared" si="1"/>
        <v/>
      </c>
    </row>
    <row r="484">
      <c r="A484" s="8" t="str">
        <f t="shared" si="1"/>
        <v/>
      </c>
    </row>
    <row r="485">
      <c r="A485" s="8" t="str">
        <f t="shared" si="1"/>
        <v/>
      </c>
    </row>
    <row r="486">
      <c r="A486" s="8" t="str">
        <f t="shared" si="1"/>
        <v/>
      </c>
    </row>
    <row r="487">
      <c r="A487" s="8" t="str">
        <f t="shared" si="1"/>
        <v/>
      </c>
    </row>
    <row r="488">
      <c r="A488" s="8" t="str">
        <f t="shared" si="1"/>
        <v/>
      </c>
    </row>
    <row r="489">
      <c r="A489" s="8" t="str">
        <f t="shared" si="1"/>
        <v/>
      </c>
    </row>
    <row r="490">
      <c r="A490" s="8" t="str">
        <f t="shared" si="1"/>
        <v/>
      </c>
    </row>
    <row r="491">
      <c r="A491" s="8" t="str">
        <f t="shared" si="1"/>
        <v/>
      </c>
    </row>
    <row r="492">
      <c r="A492" s="8" t="str">
        <f t="shared" si="1"/>
        <v/>
      </c>
    </row>
    <row r="493">
      <c r="A493" s="8" t="str">
        <f t="shared" si="1"/>
        <v/>
      </c>
    </row>
    <row r="494">
      <c r="A494" s="8" t="str">
        <f t="shared" si="1"/>
        <v/>
      </c>
    </row>
    <row r="495">
      <c r="A495" s="8" t="str">
        <f t="shared" si="1"/>
        <v/>
      </c>
    </row>
    <row r="496">
      <c r="A496" s="8" t="str">
        <f t="shared" si="1"/>
        <v/>
      </c>
    </row>
    <row r="497">
      <c r="A497" s="8" t="str">
        <f t="shared" si="1"/>
        <v/>
      </c>
    </row>
    <row r="498">
      <c r="A498" s="8" t="str">
        <f t="shared" si="1"/>
        <v/>
      </c>
    </row>
    <row r="499">
      <c r="A499" s="8" t="str">
        <f t="shared" si="1"/>
        <v/>
      </c>
    </row>
    <row r="500">
      <c r="A500" s="8" t="str">
        <f t="shared" si="1"/>
        <v/>
      </c>
    </row>
    <row r="501">
      <c r="A501" s="8" t="str">
        <f t="shared" si="1"/>
        <v/>
      </c>
    </row>
    <row r="502">
      <c r="A502" s="8" t="str">
        <f t="shared" si="1"/>
        <v/>
      </c>
    </row>
    <row r="503">
      <c r="A503" s="8" t="str">
        <f t="shared" si="1"/>
        <v/>
      </c>
    </row>
    <row r="504">
      <c r="A504" s="8" t="str">
        <f t="shared" si="1"/>
        <v/>
      </c>
    </row>
    <row r="505">
      <c r="A505" s="8" t="str">
        <f t="shared" si="1"/>
        <v/>
      </c>
    </row>
    <row r="506">
      <c r="A506" s="8" t="str">
        <f t="shared" si="1"/>
        <v/>
      </c>
    </row>
    <row r="507">
      <c r="A507" s="8" t="str">
        <f t="shared" si="1"/>
        <v/>
      </c>
    </row>
    <row r="508">
      <c r="A508" s="8" t="str">
        <f t="shared" si="1"/>
        <v/>
      </c>
    </row>
    <row r="509">
      <c r="A509" s="8" t="str">
        <f t="shared" si="1"/>
        <v/>
      </c>
    </row>
    <row r="510">
      <c r="A510" s="8" t="str">
        <f t="shared" si="1"/>
        <v/>
      </c>
    </row>
    <row r="511">
      <c r="A511" s="8" t="str">
        <f t="shared" si="1"/>
        <v/>
      </c>
    </row>
    <row r="512">
      <c r="A512" s="8" t="str">
        <f t="shared" si="1"/>
        <v/>
      </c>
    </row>
    <row r="513">
      <c r="A513" s="8" t="str">
        <f t="shared" si="1"/>
        <v/>
      </c>
    </row>
    <row r="514">
      <c r="A514" s="8" t="str">
        <f t="shared" si="1"/>
        <v/>
      </c>
    </row>
    <row r="515">
      <c r="A515" s="8" t="str">
        <f t="shared" si="1"/>
        <v/>
      </c>
    </row>
    <row r="516">
      <c r="A516" s="8" t="str">
        <f t="shared" si="1"/>
        <v/>
      </c>
    </row>
    <row r="517">
      <c r="A517" s="8" t="str">
        <f t="shared" si="1"/>
        <v/>
      </c>
    </row>
    <row r="518">
      <c r="A518" s="8" t="str">
        <f t="shared" si="1"/>
        <v/>
      </c>
    </row>
    <row r="519">
      <c r="A519" s="8" t="str">
        <f t="shared" si="1"/>
        <v/>
      </c>
    </row>
    <row r="520">
      <c r="A520" s="8" t="str">
        <f t="shared" si="1"/>
        <v/>
      </c>
    </row>
    <row r="521">
      <c r="A521" s="8" t="str">
        <f t="shared" si="1"/>
        <v/>
      </c>
    </row>
    <row r="522">
      <c r="A522" s="8" t="str">
        <f t="shared" si="1"/>
        <v/>
      </c>
    </row>
    <row r="523">
      <c r="A523" s="8" t="str">
        <f t="shared" si="1"/>
        <v/>
      </c>
    </row>
    <row r="524">
      <c r="A524" s="8" t="str">
        <f t="shared" si="1"/>
        <v/>
      </c>
    </row>
    <row r="525">
      <c r="A525" s="8" t="str">
        <f t="shared" si="1"/>
        <v/>
      </c>
    </row>
    <row r="526">
      <c r="A526" s="8" t="str">
        <f t="shared" si="1"/>
        <v/>
      </c>
    </row>
    <row r="527">
      <c r="A527" s="8" t="str">
        <f t="shared" si="1"/>
        <v/>
      </c>
    </row>
    <row r="528">
      <c r="A528" s="8" t="str">
        <f t="shared" si="1"/>
        <v/>
      </c>
    </row>
    <row r="529">
      <c r="A529" s="8" t="str">
        <f t="shared" si="1"/>
        <v/>
      </c>
    </row>
    <row r="530">
      <c r="A530" s="8" t="str">
        <f t="shared" si="1"/>
        <v/>
      </c>
    </row>
    <row r="531">
      <c r="A531" s="8" t="str">
        <f t="shared" si="1"/>
        <v/>
      </c>
    </row>
    <row r="532">
      <c r="A532" s="8" t="str">
        <f t="shared" si="1"/>
        <v/>
      </c>
    </row>
    <row r="533">
      <c r="A533" s="8" t="str">
        <f t="shared" si="1"/>
        <v/>
      </c>
    </row>
    <row r="534">
      <c r="A534" s="8" t="str">
        <f t="shared" si="1"/>
        <v/>
      </c>
    </row>
    <row r="535">
      <c r="A535" s="8" t="str">
        <f t="shared" si="1"/>
        <v/>
      </c>
    </row>
    <row r="536">
      <c r="A536" s="8" t="str">
        <f t="shared" si="1"/>
        <v/>
      </c>
    </row>
    <row r="537">
      <c r="A537" s="8" t="str">
        <f t="shared" si="1"/>
        <v/>
      </c>
    </row>
    <row r="538">
      <c r="A538" s="8" t="str">
        <f t="shared" si="1"/>
        <v/>
      </c>
    </row>
    <row r="539">
      <c r="A539" s="8" t="str">
        <f t="shared" si="1"/>
        <v/>
      </c>
    </row>
    <row r="540">
      <c r="A540" s="8" t="str">
        <f t="shared" si="1"/>
        <v/>
      </c>
    </row>
    <row r="541">
      <c r="A541" s="8" t="str">
        <f t="shared" si="1"/>
        <v/>
      </c>
    </row>
    <row r="542">
      <c r="A542" s="8" t="str">
        <f t="shared" si="1"/>
        <v/>
      </c>
    </row>
    <row r="543">
      <c r="A543" s="8" t="str">
        <f t="shared" si="1"/>
        <v/>
      </c>
    </row>
    <row r="544">
      <c r="A544" s="8" t="str">
        <f t="shared" si="1"/>
        <v/>
      </c>
    </row>
    <row r="545">
      <c r="A545" s="8" t="str">
        <f t="shared" si="1"/>
        <v/>
      </c>
    </row>
    <row r="546">
      <c r="A546" s="8" t="str">
        <f t="shared" si="1"/>
        <v/>
      </c>
    </row>
    <row r="547">
      <c r="A547" s="8" t="str">
        <f t="shared" si="1"/>
        <v/>
      </c>
    </row>
    <row r="548">
      <c r="A548" s="8" t="str">
        <f t="shared" si="1"/>
        <v/>
      </c>
    </row>
    <row r="549">
      <c r="A549" s="8" t="str">
        <f t="shared" si="1"/>
        <v/>
      </c>
    </row>
    <row r="550">
      <c r="A550" s="8" t="str">
        <f t="shared" si="1"/>
        <v/>
      </c>
    </row>
    <row r="551">
      <c r="A551" s="8" t="str">
        <f t="shared" si="1"/>
        <v/>
      </c>
    </row>
    <row r="552">
      <c r="A552" s="8" t="str">
        <f t="shared" si="1"/>
        <v/>
      </c>
    </row>
    <row r="553">
      <c r="A553" s="8" t="str">
        <f t="shared" si="1"/>
        <v/>
      </c>
    </row>
    <row r="554">
      <c r="A554" s="8" t="str">
        <f t="shared" si="1"/>
        <v/>
      </c>
    </row>
    <row r="555">
      <c r="A555" s="8" t="str">
        <f t="shared" si="1"/>
        <v/>
      </c>
    </row>
    <row r="556">
      <c r="A556" s="8" t="str">
        <f t="shared" si="1"/>
        <v/>
      </c>
    </row>
    <row r="557">
      <c r="A557" s="8" t="str">
        <f t="shared" si="1"/>
        <v/>
      </c>
    </row>
    <row r="558">
      <c r="A558" s="8" t="str">
        <f t="shared" si="1"/>
        <v/>
      </c>
    </row>
    <row r="559">
      <c r="A559" s="8" t="str">
        <f t="shared" si="1"/>
        <v/>
      </c>
    </row>
    <row r="560">
      <c r="A560" s="8" t="str">
        <f t="shared" si="1"/>
        <v/>
      </c>
    </row>
    <row r="561">
      <c r="A561" s="8" t="str">
        <f t="shared" si="1"/>
        <v/>
      </c>
    </row>
    <row r="562">
      <c r="A562" s="8" t="str">
        <f t="shared" si="1"/>
        <v/>
      </c>
    </row>
    <row r="563">
      <c r="A563" s="8" t="str">
        <f t="shared" si="1"/>
        <v/>
      </c>
    </row>
    <row r="564">
      <c r="A564" s="8" t="str">
        <f t="shared" si="1"/>
        <v/>
      </c>
    </row>
    <row r="565">
      <c r="A565" s="8" t="str">
        <f t="shared" si="1"/>
        <v/>
      </c>
    </row>
    <row r="566">
      <c r="A566" s="8" t="str">
        <f t="shared" si="1"/>
        <v/>
      </c>
    </row>
    <row r="567">
      <c r="A567" s="8" t="str">
        <f t="shared" si="1"/>
        <v/>
      </c>
    </row>
    <row r="568">
      <c r="A568" s="8" t="str">
        <f t="shared" si="1"/>
        <v/>
      </c>
    </row>
    <row r="569">
      <c r="A569" s="8" t="str">
        <f t="shared" si="1"/>
        <v/>
      </c>
    </row>
    <row r="570">
      <c r="A570" s="8" t="str">
        <f t="shared" si="1"/>
        <v/>
      </c>
    </row>
    <row r="571">
      <c r="A571" s="8" t="str">
        <f t="shared" si="1"/>
        <v/>
      </c>
    </row>
    <row r="572">
      <c r="A572" s="8" t="str">
        <f t="shared" si="1"/>
        <v/>
      </c>
    </row>
    <row r="573">
      <c r="A573" s="8" t="str">
        <f t="shared" si="1"/>
        <v/>
      </c>
    </row>
    <row r="574">
      <c r="A574" s="8" t="str">
        <f t="shared" si="1"/>
        <v/>
      </c>
    </row>
    <row r="575">
      <c r="A575" s="8" t="str">
        <f t="shared" si="1"/>
        <v/>
      </c>
    </row>
    <row r="576">
      <c r="A576" s="8" t="str">
        <f t="shared" si="1"/>
        <v/>
      </c>
    </row>
    <row r="577">
      <c r="A577" s="8" t="str">
        <f t="shared" si="1"/>
        <v/>
      </c>
    </row>
    <row r="578">
      <c r="A578" s="8" t="str">
        <f t="shared" si="1"/>
        <v/>
      </c>
    </row>
    <row r="579">
      <c r="A579" s="8" t="str">
        <f t="shared" si="1"/>
        <v/>
      </c>
    </row>
    <row r="580">
      <c r="A580" s="8" t="str">
        <f t="shared" si="1"/>
        <v/>
      </c>
    </row>
    <row r="581">
      <c r="A581" s="8" t="str">
        <f t="shared" si="1"/>
        <v/>
      </c>
    </row>
    <row r="582">
      <c r="A582" s="8" t="str">
        <f t="shared" si="1"/>
        <v/>
      </c>
    </row>
    <row r="583">
      <c r="A583" s="8" t="str">
        <f t="shared" si="1"/>
        <v/>
      </c>
    </row>
    <row r="584">
      <c r="A584" s="8" t="str">
        <f t="shared" si="1"/>
        <v/>
      </c>
    </row>
    <row r="585">
      <c r="A585" s="8" t="str">
        <f t="shared" si="1"/>
        <v/>
      </c>
    </row>
    <row r="586">
      <c r="A586" s="8" t="str">
        <f t="shared" si="1"/>
        <v/>
      </c>
    </row>
    <row r="587">
      <c r="A587" s="8" t="str">
        <f t="shared" si="1"/>
        <v/>
      </c>
    </row>
    <row r="588">
      <c r="A588" s="8" t="str">
        <f t="shared" si="1"/>
        <v/>
      </c>
    </row>
    <row r="589">
      <c r="A589" s="8" t="str">
        <f t="shared" si="1"/>
        <v/>
      </c>
    </row>
    <row r="590">
      <c r="A590" s="8" t="str">
        <f t="shared" si="1"/>
        <v/>
      </c>
    </row>
    <row r="591">
      <c r="A591" s="8" t="str">
        <f t="shared" si="1"/>
        <v/>
      </c>
    </row>
    <row r="592">
      <c r="A592" s="8" t="str">
        <f t="shared" si="1"/>
        <v/>
      </c>
    </row>
    <row r="593">
      <c r="A593" s="8" t="str">
        <f t="shared" si="1"/>
        <v/>
      </c>
    </row>
    <row r="594">
      <c r="A594" s="8" t="str">
        <f t="shared" si="1"/>
        <v/>
      </c>
    </row>
    <row r="595">
      <c r="A595" s="8" t="str">
        <f t="shared" si="1"/>
        <v/>
      </c>
    </row>
    <row r="596">
      <c r="A596" s="8" t="str">
        <f t="shared" si="1"/>
        <v/>
      </c>
    </row>
    <row r="597">
      <c r="A597" s="8" t="str">
        <f t="shared" si="1"/>
        <v/>
      </c>
    </row>
    <row r="598">
      <c r="A598" s="8" t="str">
        <f t="shared" si="1"/>
        <v/>
      </c>
    </row>
    <row r="599">
      <c r="A599" s="8" t="str">
        <f t="shared" si="1"/>
        <v/>
      </c>
    </row>
    <row r="600">
      <c r="A600" s="8" t="str">
        <f t="shared" si="1"/>
        <v/>
      </c>
    </row>
    <row r="601">
      <c r="A601" s="8" t="str">
        <f t="shared" si="1"/>
        <v/>
      </c>
    </row>
    <row r="602">
      <c r="A602" s="8" t="str">
        <f t="shared" si="1"/>
        <v/>
      </c>
    </row>
    <row r="603">
      <c r="A603" s="8" t="str">
        <f t="shared" si="1"/>
        <v/>
      </c>
    </row>
    <row r="604">
      <c r="A604" s="8" t="str">
        <f t="shared" si="1"/>
        <v/>
      </c>
    </row>
    <row r="605">
      <c r="A605" s="8" t="str">
        <f t="shared" si="1"/>
        <v/>
      </c>
    </row>
    <row r="606">
      <c r="A606" s="8" t="str">
        <f t="shared" si="1"/>
        <v/>
      </c>
    </row>
    <row r="607">
      <c r="A607" s="8" t="str">
        <f t="shared" si="1"/>
        <v/>
      </c>
    </row>
    <row r="608">
      <c r="A608" s="8" t="str">
        <f t="shared" si="1"/>
        <v/>
      </c>
    </row>
    <row r="609">
      <c r="A609" s="8" t="str">
        <f t="shared" si="1"/>
        <v/>
      </c>
    </row>
    <row r="610">
      <c r="A610" s="8" t="str">
        <f t="shared" si="1"/>
        <v/>
      </c>
    </row>
    <row r="611">
      <c r="A611" s="8" t="str">
        <f t="shared" si="1"/>
        <v/>
      </c>
    </row>
    <row r="612">
      <c r="A612" s="8" t="str">
        <f t="shared" si="1"/>
        <v/>
      </c>
    </row>
    <row r="613">
      <c r="A613" s="8" t="str">
        <f t="shared" si="1"/>
        <v/>
      </c>
    </row>
    <row r="614">
      <c r="A614" s="8" t="str">
        <f t="shared" si="1"/>
        <v/>
      </c>
    </row>
    <row r="615">
      <c r="A615" s="8" t="str">
        <f t="shared" si="1"/>
        <v/>
      </c>
    </row>
    <row r="616">
      <c r="A616" s="8" t="str">
        <f t="shared" si="1"/>
        <v/>
      </c>
    </row>
    <row r="617">
      <c r="A617" s="8" t="str">
        <f t="shared" si="1"/>
        <v/>
      </c>
    </row>
    <row r="618">
      <c r="A618" s="8" t="str">
        <f t="shared" si="1"/>
        <v/>
      </c>
    </row>
    <row r="619">
      <c r="A619" s="8" t="str">
        <f t="shared" si="1"/>
        <v/>
      </c>
    </row>
    <row r="620">
      <c r="A620" s="8" t="str">
        <f t="shared" si="1"/>
        <v/>
      </c>
    </row>
    <row r="621">
      <c r="A621" s="8" t="str">
        <f t="shared" si="1"/>
        <v/>
      </c>
    </row>
    <row r="622">
      <c r="A622" s="8" t="str">
        <f t="shared" si="1"/>
        <v/>
      </c>
    </row>
    <row r="623">
      <c r="A623" s="8" t="str">
        <f t="shared" si="1"/>
        <v/>
      </c>
    </row>
    <row r="624">
      <c r="A624" s="8" t="str">
        <f t="shared" si="1"/>
        <v/>
      </c>
    </row>
    <row r="625">
      <c r="A625" s="8" t="str">
        <f t="shared" si="1"/>
        <v/>
      </c>
    </row>
    <row r="626">
      <c r="A626" s="8" t="str">
        <f t="shared" si="1"/>
        <v/>
      </c>
    </row>
    <row r="627">
      <c r="A627" s="8" t="str">
        <f t="shared" si="1"/>
        <v/>
      </c>
    </row>
    <row r="628">
      <c r="A628" s="8" t="str">
        <f t="shared" si="1"/>
        <v/>
      </c>
    </row>
    <row r="629">
      <c r="A629" s="8" t="str">
        <f t="shared" si="1"/>
        <v/>
      </c>
    </row>
    <row r="630">
      <c r="A630" s="8" t="str">
        <f t="shared" si="1"/>
        <v/>
      </c>
    </row>
    <row r="631">
      <c r="A631" s="8" t="str">
        <f t="shared" si="1"/>
        <v/>
      </c>
    </row>
    <row r="632">
      <c r="A632" s="8" t="str">
        <f t="shared" si="1"/>
        <v/>
      </c>
    </row>
    <row r="633">
      <c r="A633" s="8" t="str">
        <f t="shared" si="1"/>
        <v/>
      </c>
    </row>
    <row r="634">
      <c r="A634" s="8" t="str">
        <f t="shared" si="1"/>
        <v/>
      </c>
    </row>
    <row r="635">
      <c r="A635" s="8" t="str">
        <f t="shared" si="1"/>
        <v/>
      </c>
    </row>
    <row r="636">
      <c r="A636" s="8" t="str">
        <f t="shared" si="1"/>
        <v/>
      </c>
    </row>
    <row r="637">
      <c r="A637" s="8" t="str">
        <f t="shared" si="1"/>
        <v/>
      </c>
    </row>
    <row r="638">
      <c r="A638" s="8" t="str">
        <f t="shared" si="1"/>
        <v/>
      </c>
    </row>
    <row r="639">
      <c r="A639" s="8" t="str">
        <f t="shared" si="1"/>
        <v/>
      </c>
    </row>
    <row r="640">
      <c r="A640" s="8" t="str">
        <f t="shared" si="1"/>
        <v/>
      </c>
    </row>
    <row r="641">
      <c r="A641" s="8" t="str">
        <f t="shared" si="1"/>
        <v/>
      </c>
    </row>
    <row r="642">
      <c r="A642" s="8" t="str">
        <f t="shared" si="1"/>
        <v/>
      </c>
    </row>
    <row r="643">
      <c r="A643" s="8" t="str">
        <f t="shared" si="1"/>
        <v/>
      </c>
    </row>
    <row r="644">
      <c r="A644" s="8" t="str">
        <f t="shared" si="1"/>
        <v/>
      </c>
    </row>
    <row r="645">
      <c r="A645" s="8" t="str">
        <f t="shared" si="1"/>
        <v/>
      </c>
    </row>
    <row r="646">
      <c r="A646" s="8" t="str">
        <f t="shared" si="1"/>
        <v/>
      </c>
    </row>
    <row r="647">
      <c r="A647" s="8" t="str">
        <f t="shared" si="1"/>
        <v/>
      </c>
    </row>
    <row r="648">
      <c r="A648" s="8" t="str">
        <f t="shared" si="1"/>
        <v/>
      </c>
    </row>
    <row r="649">
      <c r="A649" s="8" t="str">
        <f t="shared" si="1"/>
        <v/>
      </c>
    </row>
    <row r="650">
      <c r="A650" s="8" t="str">
        <f t="shared" si="1"/>
        <v/>
      </c>
    </row>
    <row r="651">
      <c r="A651" s="8" t="str">
        <f t="shared" si="1"/>
        <v/>
      </c>
    </row>
    <row r="652">
      <c r="A652" s="8" t="str">
        <f t="shared" si="1"/>
        <v/>
      </c>
    </row>
    <row r="653">
      <c r="A653" s="8" t="str">
        <f t="shared" si="1"/>
        <v/>
      </c>
    </row>
    <row r="654">
      <c r="A654" s="8" t="str">
        <f t="shared" si="1"/>
        <v/>
      </c>
    </row>
    <row r="655">
      <c r="A655" s="8" t="str">
        <f t="shared" si="1"/>
        <v/>
      </c>
    </row>
    <row r="656">
      <c r="A656" s="8" t="str">
        <f t="shared" si="1"/>
        <v/>
      </c>
    </row>
    <row r="657">
      <c r="A657" s="8" t="str">
        <f t="shared" si="1"/>
        <v/>
      </c>
    </row>
    <row r="658">
      <c r="A658" s="8" t="str">
        <f t="shared" si="1"/>
        <v/>
      </c>
    </row>
    <row r="659">
      <c r="A659" s="8" t="str">
        <f t="shared" si="1"/>
        <v/>
      </c>
    </row>
    <row r="660">
      <c r="A660" s="8" t="str">
        <f t="shared" si="1"/>
        <v/>
      </c>
    </row>
    <row r="661">
      <c r="A661" s="8" t="str">
        <f t="shared" si="1"/>
        <v/>
      </c>
    </row>
    <row r="662">
      <c r="A662" s="8" t="str">
        <f t="shared" si="1"/>
        <v/>
      </c>
    </row>
    <row r="663">
      <c r="A663" s="8" t="str">
        <f t="shared" si="1"/>
        <v/>
      </c>
    </row>
    <row r="664">
      <c r="A664" s="8" t="str">
        <f t="shared" si="1"/>
        <v/>
      </c>
    </row>
    <row r="665">
      <c r="A665" s="8" t="str">
        <f t="shared" si="1"/>
        <v/>
      </c>
    </row>
    <row r="666">
      <c r="A666" s="8" t="str">
        <f t="shared" si="1"/>
        <v/>
      </c>
    </row>
    <row r="667">
      <c r="A667" s="8" t="str">
        <f t="shared" si="1"/>
        <v/>
      </c>
    </row>
    <row r="668">
      <c r="A668" s="8" t="str">
        <f t="shared" si="1"/>
        <v/>
      </c>
    </row>
    <row r="669">
      <c r="A669" s="8" t="str">
        <f t="shared" si="1"/>
        <v/>
      </c>
    </row>
    <row r="670">
      <c r="A670" s="8" t="str">
        <f t="shared" si="1"/>
        <v/>
      </c>
    </row>
    <row r="671">
      <c r="A671" s="8" t="str">
        <f t="shared" si="1"/>
        <v/>
      </c>
    </row>
    <row r="672">
      <c r="A672" s="8" t="str">
        <f t="shared" si="1"/>
        <v/>
      </c>
    </row>
    <row r="673">
      <c r="A673" s="8" t="str">
        <f t="shared" si="1"/>
        <v/>
      </c>
    </row>
    <row r="674">
      <c r="A674" s="8" t="str">
        <f t="shared" si="1"/>
        <v/>
      </c>
    </row>
    <row r="675">
      <c r="A675" s="8" t="str">
        <f t="shared" si="1"/>
        <v/>
      </c>
    </row>
    <row r="676">
      <c r="A676" s="8" t="str">
        <f t="shared" si="1"/>
        <v/>
      </c>
    </row>
    <row r="677">
      <c r="A677" s="8" t="str">
        <f t="shared" si="1"/>
        <v/>
      </c>
    </row>
    <row r="678">
      <c r="A678" s="8" t="str">
        <f t="shared" si="1"/>
        <v/>
      </c>
    </row>
    <row r="679">
      <c r="A679" s="8" t="str">
        <f t="shared" si="1"/>
        <v/>
      </c>
    </row>
    <row r="680">
      <c r="A680" s="8" t="str">
        <f t="shared" si="1"/>
        <v/>
      </c>
    </row>
    <row r="681">
      <c r="A681" s="8" t="str">
        <f t="shared" si="1"/>
        <v/>
      </c>
    </row>
    <row r="682">
      <c r="A682" s="8" t="str">
        <f t="shared" si="1"/>
        <v/>
      </c>
    </row>
    <row r="683">
      <c r="A683" s="8" t="str">
        <f t="shared" si="1"/>
        <v/>
      </c>
    </row>
    <row r="684">
      <c r="A684" s="8" t="str">
        <f t="shared" si="1"/>
        <v/>
      </c>
    </row>
    <row r="685">
      <c r="A685" s="8" t="str">
        <f t="shared" si="1"/>
        <v/>
      </c>
    </row>
    <row r="686">
      <c r="A686" s="8" t="str">
        <f t="shared" si="1"/>
        <v/>
      </c>
    </row>
    <row r="687">
      <c r="A687" s="8" t="str">
        <f t="shared" si="1"/>
        <v/>
      </c>
    </row>
    <row r="688">
      <c r="A688" s="8" t="str">
        <f t="shared" si="1"/>
        <v/>
      </c>
    </row>
    <row r="689">
      <c r="A689" s="8" t="str">
        <f t="shared" si="1"/>
        <v/>
      </c>
    </row>
    <row r="690">
      <c r="A690" s="8" t="str">
        <f t="shared" si="1"/>
        <v/>
      </c>
    </row>
    <row r="691">
      <c r="A691" s="8" t="str">
        <f t="shared" si="1"/>
        <v/>
      </c>
    </row>
    <row r="692">
      <c r="A692" s="8" t="str">
        <f t="shared" si="1"/>
        <v/>
      </c>
    </row>
    <row r="693">
      <c r="A693" s="8" t="str">
        <f t="shared" si="1"/>
        <v/>
      </c>
    </row>
    <row r="694">
      <c r="A694" s="8" t="str">
        <f t="shared" si="1"/>
        <v/>
      </c>
    </row>
    <row r="695">
      <c r="A695" s="8" t="str">
        <f t="shared" si="1"/>
        <v/>
      </c>
    </row>
    <row r="696">
      <c r="A696" s="8" t="str">
        <f t="shared" si="1"/>
        <v/>
      </c>
    </row>
    <row r="697">
      <c r="A697" s="8" t="str">
        <f t="shared" si="1"/>
        <v/>
      </c>
    </row>
    <row r="698">
      <c r="A698" s="8" t="str">
        <f t="shared" si="1"/>
        <v/>
      </c>
    </row>
    <row r="699">
      <c r="A699" s="8" t="str">
        <f t="shared" si="1"/>
        <v/>
      </c>
    </row>
    <row r="700">
      <c r="A700" s="8" t="str">
        <f t="shared" si="1"/>
        <v/>
      </c>
    </row>
    <row r="701">
      <c r="A701" s="8" t="str">
        <f t="shared" si="1"/>
        <v/>
      </c>
    </row>
    <row r="702">
      <c r="A702" s="8" t="str">
        <f t="shared" si="1"/>
        <v/>
      </c>
    </row>
    <row r="703">
      <c r="A703" s="8" t="str">
        <f t="shared" si="1"/>
        <v/>
      </c>
    </row>
    <row r="704">
      <c r="A704" s="8" t="str">
        <f t="shared" si="1"/>
        <v/>
      </c>
    </row>
    <row r="705">
      <c r="A705" s="8" t="str">
        <f t="shared" si="1"/>
        <v/>
      </c>
    </row>
    <row r="706">
      <c r="A706" s="8" t="str">
        <f t="shared" si="1"/>
        <v/>
      </c>
    </row>
    <row r="707">
      <c r="A707" s="8" t="str">
        <f t="shared" si="1"/>
        <v/>
      </c>
    </row>
    <row r="708">
      <c r="A708" s="8" t="str">
        <f t="shared" si="1"/>
        <v/>
      </c>
    </row>
    <row r="709">
      <c r="A709" s="8" t="str">
        <f t="shared" si="1"/>
        <v/>
      </c>
    </row>
    <row r="710">
      <c r="A710" s="8" t="str">
        <f t="shared" si="1"/>
        <v/>
      </c>
    </row>
    <row r="711">
      <c r="A711" s="8" t="str">
        <f t="shared" si="1"/>
        <v/>
      </c>
    </row>
    <row r="712">
      <c r="A712" s="8" t="str">
        <f t="shared" si="1"/>
        <v/>
      </c>
    </row>
    <row r="713">
      <c r="A713" s="8" t="str">
        <f t="shared" si="1"/>
        <v/>
      </c>
    </row>
    <row r="714">
      <c r="A714" s="8" t="str">
        <f t="shared" si="1"/>
        <v/>
      </c>
    </row>
    <row r="715">
      <c r="A715" s="8" t="str">
        <f t="shared" si="1"/>
        <v/>
      </c>
    </row>
    <row r="716">
      <c r="A716" s="8" t="str">
        <f t="shared" si="1"/>
        <v/>
      </c>
    </row>
    <row r="717">
      <c r="A717" s="8" t="str">
        <f t="shared" si="1"/>
        <v/>
      </c>
    </row>
    <row r="718">
      <c r="A718" s="8" t="str">
        <f t="shared" si="1"/>
        <v/>
      </c>
    </row>
    <row r="719">
      <c r="A719" s="8" t="str">
        <f t="shared" si="1"/>
        <v/>
      </c>
    </row>
    <row r="720">
      <c r="A720" s="8" t="str">
        <f t="shared" si="1"/>
        <v/>
      </c>
    </row>
    <row r="721">
      <c r="A721" s="8" t="str">
        <f t="shared" si="1"/>
        <v/>
      </c>
    </row>
    <row r="722">
      <c r="A722" s="8" t="str">
        <f t="shared" si="1"/>
        <v/>
      </c>
    </row>
    <row r="723">
      <c r="A723" s="8" t="str">
        <f t="shared" si="1"/>
        <v/>
      </c>
    </row>
    <row r="724">
      <c r="A724" s="8" t="str">
        <f t="shared" si="1"/>
        <v/>
      </c>
    </row>
    <row r="725">
      <c r="A725" s="8" t="str">
        <f t="shared" si="1"/>
        <v/>
      </c>
    </row>
    <row r="726">
      <c r="A726" s="8" t="str">
        <f t="shared" si="1"/>
        <v/>
      </c>
    </row>
    <row r="727">
      <c r="A727" s="8" t="str">
        <f t="shared" si="1"/>
        <v/>
      </c>
    </row>
    <row r="728">
      <c r="A728" s="8" t="str">
        <f t="shared" si="1"/>
        <v/>
      </c>
    </row>
    <row r="729">
      <c r="A729" s="8" t="str">
        <f t="shared" si="1"/>
        <v/>
      </c>
    </row>
    <row r="730">
      <c r="A730" s="8" t="str">
        <f t="shared" si="1"/>
        <v/>
      </c>
    </row>
    <row r="731">
      <c r="A731" s="8" t="str">
        <f t="shared" si="1"/>
        <v/>
      </c>
    </row>
    <row r="732">
      <c r="A732" s="8" t="str">
        <f t="shared" si="1"/>
        <v/>
      </c>
    </row>
    <row r="733">
      <c r="A733" s="8" t="str">
        <f t="shared" si="1"/>
        <v/>
      </c>
    </row>
    <row r="734">
      <c r="A734" s="8" t="str">
        <f t="shared" si="1"/>
        <v/>
      </c>
    </row>
    <row r="735">
      <c r="A735" s="8" t="str">
        <f t="shared" si="1"/>
        <v/>
      </c>
    </row>
    <row r="736">
      <c r="A736" s="8" t="str">
        <f t="shared" si="1"/>
        <v/>
      </c>
    </row>
    <row r="737">
      <c r="A737" s="8" t="str">
        <f t="shared" si="1"/>
        <v/>
      </c>
    </row>
    <row r="738">
      <c r="A738" s="8" t="str">
        <f t="shared" si="1"/>
        <v/>
      </c>
    </row>
    <row r="739">
      <c r="A739" s="8" t="str">
        <f t="shared" si="1"/>
        <v/>
      </c>
    </row>
    <row r="740">
      <c r="A740" s="8" t="str">
        <f t="shared" si="1"/>
        <v/>
      </c>
    </row>
    <row r="741">
      <c r="A741" s="8" t="str">
        <f t="shared" si="1"/>
        <v/>
      </c>
    </row>
    <row r="742">
      <c r="A742" s="8" t="str">
        <f t="shared" si="1"/>
        <v/>
      </c>
    </row>
    <row r="743">
      <c r="A743" s="8" t="str">
        <f t="shared" si="1"/>
        <v/>
      </c>
    </row>
    <row r="744">
      <c r="A744" s="8" t="str">
        <f t="shared" si="1"/>
        <v/>
      </c>
    </row>
    <row r="745">
      <c r="A745" s="8" t="str">
        <f t="shared" si="1"/>
        <v/>
      </c>
    </row>
    <row r="746">
      <c r="A746" s="8" t="str">
        <f t="shared" si="1"/>
        <v/>
      </c>
    </row>
    <row r="747">
      <c r="A747" s="8" t="str">
        <f t="shared" si="1"/>
        <v/>
      </c>
    </row>
    <row r="748">
      <c r="A748" s="8" t="str">
        <f t="shared" si="1"/>
        <v/>
      </c>
    </row>
    <row r="749">
      <c r="A749" s="8" t="str">
        <f t="shared" si="1"/>
        <v/>
      </c>
    </row>
    <row r="750">
      <c r="A750" s="8" t="str">
        <f t="shared" si="1"/>
        <v/>
      </c>
    </row>
    <row r="751">
      <c r="A751" s="8" t="str">
        <f t="shared" si="1"/>
        <v/>
      </c>
    </row>
    <row r="752">
      <c r="A752" s="8" t="str">
        <f t="shared" si="1"/>
        <v/>
      </c>
    </row>
    <row r="753">
      <c r="A753" s="8" t="str">
        <f t="shared" si="1"/>
        <v/>
      </c>
    </row>
    <row r="754">
      <c r="A754" s="8" t="str">
        <f t="shared" si="1"/>
        <v/>
      </c>
    </row>
    <row r="755">
      <c r="A755" s="8" t="str">
        <f t="shared" si="1"/>
        <v/>
      </c>
    </row>
    <row r="756">
      <c r="A756" s="8" t="str">
        <f t="shared" si="1"/>
        <v/>
      </c>
    </row>
    <row r="757">
      <c r="A757" s="8" t="str">
        <f t="shared" si="1"/>
        <v/>
      </c>
    </row>
    <row r="758">
      <c r="A758" s="8" t="str">
        <f t="shared" si="1"/>
        <v/>
      </c>
    </row>
    <row r="759">
      <c r="A759" s="8" t="str">
        <f t="shared" si="1"/>
        <v/>
      </c>
    </row>
    <row r="760">
      <c r="A760" s="8" t="str">
        <f t="shared" si="1"/>
        <v/>
      </c>
    </row>
    <row r="761">
      <c r="A761" s="8" t="str">
        <f t="shared" si="1"/>
        <v/>
      </c>
    </row>
    <row r="762">
      <c r="A762" s="8" t="str">
        <f t="shared" si="1"/>
        <v/>
      </c>
    </row>
    <row r="763">
      <c r="A763" s="8" t="str">
        <f t="shared" si="1"/>
        <v/>
      </c>
    </row>
    <row r="764">
      <c r="A764" s="8" t="str">
        <f t="shared" si="1"/>
        <v/>
      </c>
    </row>
    <row r="765">
      <c r="A765" s="8" t="str">
        <f t="shared" si="1"/>
        <v/>
      </c>
    </row>
    <row r="766">
      <c r="A766" s="8" t="str">
        <f t="shared" si="1"/>
        <v/>
      </c>
    </row>
    <row r="767">
      <c r="A767" s="8" t="str">
        <f t="shared" si="1"/>
        <v/>
      </c>
    </row>
    <row r="768">
      <c r="A768" s="8" t="str">
        <f t="shared" si="1"/>
        <v/>
      </c>
    </row>
    <row r="769">
      <c r="A769" s="8" t="str">
        <f t="shared" si="1"/>
        <v/>
      </c>
    </row>
    <row r="770">
      <c r="A770" s="8" t="str">
        <f t="shared" si="1"/>
        <v/>
      </c>
    </row>
    <row r="771">
      <c r="A771" s="8" t="str">
        <f t="shared" si="1"/>
        <v/>
      </c>
    </row>
    <row r="772">
      <c r="A772" s="8" t="str">
        <f t="shared" si="1"/>
        <v/>
      </c>
    </row>
    <row r="773">
      <c r="A773" s="8" t="str">
        <f t="shared" si="1"/>
        <v/>
      </c>
    </row>
    <row r="774">
      <c r="A774" s="8" t="str">
        <f t="shared" si="1"/>
        <v/>
      </c>
    </row>
    <row r="775">
      <c r="A775" s="8" t="str">
        <f t="shared" si="1"/>
        <v/>
      </c>
    </row>
    <row r="776">
      <c r="A776" s="8" t="str">
        <f t="shared" si="1"/>
        <v/>
      </c>
    </row>
    <row r="777">
      <c r="A777" s="8" t="str">
        <f t="shared" si="1"/>
        <v/>
      </c>
    </row>
    <row r="778">
      <c r="A778" s="8" t="str">
        <f t="shared" si="1"/>
        <v/>
      </c>
    </row>
    <row r="779">
      <c r="A779" s="8" t="str">
        <f t="shared" si="1"/>
        <v/>
      </c>
    </row>
    <row r="780">
      <c r="A780" s="8" t="str">
        <f t="shared" si="1"/>
        <v/>
      </c>
    </row>
    <row r="781">
      <c r="A781" s="8" t="str">
        <f t="shared" si="1"/>
        <v/>
      </c>
    </row>
    <row r="782">
      <c r="A782" s="8" t="str">
        <f t="shared" si="1"/>
        <v/>
      </c>
    </row>
    <row r="783">
      <c r="A783" s="8" t="str">
        <f t="shared" si="1"/>
        <v/>
      </c>
    </row>
    <row r="784">
      <c r="A784" s="8" t="str">
        <f t="shared" si="1"/>
        <v/>
      </c>
    </row>
    <row r="785">
      <c r="A785" s="8" t="str">
        <f t="shared" si="1"/>
        <v/>
      </c>
    </row>
    <row r="786">
      <c r="A786" s="8" t="str">
        <f t="shared" si="1"/>
        <v/>
      </c>
    </row>
    <row r="787">
      <c r="A787" s="8" t="str">
        <f t="shared" si="1"/>
        <v/>
      </c>
    </row>
    <row r="788">
      <c r="A788" s="8" t="str">
        <f t="shared" si="1"/>
        <v/>
      </c>
    </row>
    <row r="789">
      <c r="A789" s="8" t="str">
        <f t="shared" si="1"/>
        <v/>
      </c>
    </row>
    <row r="790">
      <c r="A790" s="8" t="str">
        <f t="shared" si="1"/>
        <v/>
      </c>
    </row>
    <row r="791">
      <c r="A791" s="8" t="str">
        <f t="shared" si="1"/>
        <v/>
      </c>
    </row>
    <row r="792">
      <c r="A792" s="8" t="str">
        <f t="shared" si="1"/>
        <v/>
      </c>
    </row>
    <row r="793">
      <c r="A793" s="8" t="str">
        <f t="shared" si="1"/>
        <v/>
      </c>
    </row>
    <row r="794">
      <c r="A794" s="8" t="str">
        <f t="shared" si="1"/>
        <v/>
      </c>
    </row>
    <row r="795">
      <c r="A795" s="8" t="str">
        <f t="shared" si="1"/>
        <v/>
      </c>
    </row>
    <row r="796">
      <c r="A796" s="8" t="str">
        <f t="shared" si="1"/>
        <v/>
      </c>
    </row>
    <row r="797">
      <c r="A797" s="8" t="str">
        <f t="shared" si="1"/>
        <v/>
      </c>
    </row>
    <row r="798">
      <c r="A798" s="8" t="str">
        <f t="shared" si="1"/>
        <v/>
      </c>
    </row>
    <row r="799">
      <c r="A799" s="8" t="str">
        <f t="shared" si="1"/>
        <v/>
      </c>
    </row>
    <row r="800">
      <c r="A800" s="8" t="str">
        <f t="shared" si="1"/>
        <v/>
      </c>
    </row>
    <row r="801">
      <c r="A801" s="8" t="str">
        <f t="shared" si="1"/>
        <v/>
      </c>
    </row>
    <row r="802">
      <c r="A802" s="8" t="str">
        <f t="shared" si="1"/>
        <v/>
      </c>
    </row>
    <row r="803">
      <c r="A803" s="8" t="str">
        <f t="shared" si="1"/>
        <v/>
      </c>
    </row>
    <row r="804">
      <c r="A804" s="8" t="str">
        <f t="shared" si="1"/>
        <v/>
      </c>
    </row>
    <row r="805">
      <c r="A805" s="8" t="str">
        <f t="shared" si="1"/>
        <v/>
      </c>
    </row>
    <row r="806">
      <c r="A806" s="8" t="str">
        <f t="shared" si="1"/>
        <v/>
      </c>
    </row>
    <row r="807">
      <c r="A807" s="8" t="str">
        <f t="shared" si="1"/>
        <v/>
      </c>
    </row>
    <row r="808">
      <c r="A808" s="8" t="str">
        <f t="shared" si="1"/>
        <v/>
      </c>
    </row>
    <row r="809">
      <c r="A809" s="8" t="str">
        <f t="shared" si="1"/>
        <v/>
      </c>
    </row>
    <row r="810">
      <c r="A810" s="8" t="str">
        <f t="shared" si="1"/>
        <v/>
      </c>
    </row>
    <row r="811">
      <c r="A811" s="8" t="str">
        <f t="shared" si="1"/>
        <v/>
      </c>
    </row>
    <row r="812">
      <c r="A812" s="8" t="str">
        <f t="shared" si="1"/>
        <v/>
      </c>
    </row>
    <row r="813">
      <c r="A813" s="8" t="str">
        <f t="shared" si="1"/>
        <v/>
      </c>
    </row>
    <row r="814">
      <c r="A814" s="8" t="str">
        <f t="shared" si="1"/>
        <v/>
      </c>
    </row>
    <row r="815">
      <c r="A815" s="8" t="str">
        <f t="shared" si="1"/>
        <v/>
      </c>
    </row>
    <row r="816">
      <c r="A816" s="8" t="str">
        <f t="shared" si="1"/>
        <v/>
      </c>
    </row>
    <row r="817">
      <c r="A817" s="8" t="str">
        <f t="shared" si="1"/>
        <v/>
      </c>
    </row>
    <row r="818">
      <c r="A818" s="8" t="str">
        <f t="shared" si="1"/>
        <v/>
      </c>
    </row>
    <row r="819">
      <c r="A819" s="8" t="str">
        <f t="shared" si="1"/>
        <v/>
      </c>
    </row>
    <row r="820">
      <c r="A820" s="8" t="str">
        <f t="shared" si="1"/>
        <v/>
      </c>
    </row>
    <row r="821">
      <c r="A821" s="8" t="str">
        <f t="shared" si="1"/>
        <v/>
      </c>
    </row>
    <row r="822">
      <c r="A822" s="8" t="str">
        <f t="shared" si="1"/>
        <v/>
      </c>
    </row>
    <row r="823">
      <c r="A823" s="8" t="str">
        <f t="shared" si="1"/>
        <v/>
      </c>
    </row>
    <row r="824">
      <c r="A824" s="8" t="str">
        <f t="shared" si="1"/>
        <v/>
      </c>
    </row>
    <row r="825">
      <c r="A825" s="8" t="str">
        <f t="shared" si="1"/>
        <v/>
      </c>
    </row>
    <row r="826">
      <c r="A826" s="8" t="str">
        <f t="shared" si="1"/>
        <v/>
      </c>
    </row>
    <row r="827">
      <c r="A827" s="8" t="str">
        <f t="shared" si="1"/>
        <v/>
      </c>
    </row>
    <row r="828">
      <c r="A828" s="8" t="str">
        <f t="shared" si="1"/>
        <v/>
      </c>
    </row>
    <row r="829">
      <c r="A829" s="8" t="str">
        <f t="shared" si="1"/>
        <v/>
      </c>
    </row>
    <row r="830">
      <c r="A830" s="8" t="str">
        <f t="shared" si="1"/>
        <v/>
      </c>
    </row>
    <row r="831">
      <c r="A831" s="8" t="str">
        <f t="shared" si="1"/>
        <v/>
      </c>
    </row>
    <row r="832">
      <c r="A832" s="8" t="str">
        <f t="shared" si="1"/>
        <v/>
      </c>
    </row>
    <row r="833">
      <c r="A833" s="8" t="str">
        <f t="shared" si="1"/>
        <v/>
      </c>
    </row>
    <row r="834">
      <c r="A834" s="8" t="str">
        <f t="shared" si="1"/>
        <v/>
      </c>
    </row>
    <row r="835">
      <c r="A835" s="8" t="str">
        <f t="shared" si="1"/>
        <v/>
      </c>
    </row>
    <row r="836">
      <c r="A836" s="8" t="str">
        <f t="shared" si="1"/>
        <v/>
      </c>
    </row>
    <row r="837">
      <c r="A837" s="8" t="str">
        <f t="shared" si="1"/>
        <v/>
      </c>
    </row>
    <row r="838">
      <c r="A838" s="8" t="str">
        <f t="shared" si="1"/>
        <v/>
      </c>
    </row>
    <row r="839">
      <c r="A839" s="8" t="str">
        <f t="shared" si="1"/>
        <v/>
      </c>
    </row>
    <row r="840">
      <c r="A840" s="8" t="str">
        <f t="shared" si="1"/>
        <v/>
      </c>
    </row>
    <row r="841">
      <c r="A841" s="8" t="str">
        <f t="shared" si="1"/>
        <v/>
      </c>
    </row>
    <row r="842">
      <c r="A842" s="8" t="str">
        <f t="shared" si="1"/>
        <v/>
      </c>
    </row>
    <row r="843">
      <c r="A843" s="8" t="str">
        <f t="shared" si="1"/>
        <v/>
      </c>
    </row>
    <row r="844">
      <c r="A844" s="8" t="str">
        <f t="shared" si="1"/>
        <v/>
      </c>
    </row>
    <row r="845">
      <c r="A845" s="8" t="str">
        <f t="shared" si="1"/>
        <v/>
      </c>
    </row>
    <row r="846">
      <c r="A846" s="8" t="str">
        <f t="shared" si="1"/>
        <v/>
      </c>
    </row>
    <row r="847">
      <c r="A847" s="8" t="str">
        <f t="shared" si="1"/>
        <v/>
      </c>
    </row>
    <row r="848">
      <c r="A848" s="8" t="str">
        <f t="shared" si="1"/>
        <v/>
      </c>
    </row>
    <row r="849">
      <c r="A849" s="8" t="str">
        <f t="shared" si="1"/>
        <v/>
      </c>
    </row>
    <row r="850">
      <c r="A850" s="8" t="str">
        <f t="shared" si="1"/>
        <v/>
      </c>
    </row>
    <row r="851">
      <c r="A851" s="8" t="str">
        <f t="shared" si="1"/>
        <v/>
      </c>
    </row>
    <row r="852">
      <c r="A852" s="8" t="str">
        <f t="shared" si="1"/>
        <v/>
      </c>
    </row>
    <row r="853">
      <c r="A853" s="8" t="str">
        <f t="shared" si="1"/>
        <v/>
      </c>
    </row>
    <row r="854">
      <c r="A854" s="8" t="str">
        <f t="shared" si="1"/>
        <v/>
      </c>
    </row>
    <row r="855">
      <c r="A855" s="8" t="str">
        <f t="shared" si="1"/>
        <v/>
      </c>
    </row>
    <row r="856">
      <c r="A856" s="8" t="str">
        <f t="shared" si="1"/>
        <v/>
      </c>
    </row>
    <row r="857">
      <c r="A857" s="8" t="str">
        <f t="shared" si="1"/>
        <v/>
      </c>
    </row>
    <row r="858">
      <c r="A858" s="8" t="str">
        <f t="shared" si="1"/>
        <v/>
      </c>
    </row>
    <row r="859">
      <c r="A859" s="8" t="str">
        <f t="shared" si="1"/>
        <v/>
      </c>
    </row>
    <row r="860">
      <c r="A860" s="8" t="str">
        <f t="shared" si="1"/>
        <v/>
      </c>
    </row>
    <row r="861">
      <c r="A861" s="8" t="str">
        <f t="shared" si="1"/>
        <v/>
      </c>
    </row>
    <row r="862">
      <c r="A862" s="8" t="str">
        <f t="shared" si="1"/>
        <v/>
      </c>
    </row>
    <row r="863">
      <c r="A863" s="8" t="str">
        <f t="shared" si="1"/>
        <v/>
      </c>
    </row>
    <row r="864">
      <c r="A864" s="8" t="str">
        <f t="shared" si="1"/>
        <v/>
      </c>
    </row>
    <row r="865">
      <c r="A865" s="8" t="str">
        <f t="shared" si="1"/>
        <v/>
      </c>
    </row>
    <row r="866">
      <c r="A866" s="8" t="str">
        <f t="shared" si="1"/>
        <v/>
      </c>
    </row>
    <row r="867">
      <c r="A867" s="8" t="str">
        <f t="shared" si="1"/>
        <v/>
      </c>
    </row>
    <row r="868">
      <c r="A868" s="8" t="str">
        <f t="shared" si="1"/>
        <v/>
      </c>
    </row>
    <row r="869">
      <c r="A869" s="8" t="str">
        <f t="shared" si="1"/>
        <v/>
      </c>
    </row>
    <row r="870">
      <c r="A870" s="8" t="str">
        <f t="shared" si="1"/>
        <v/>
      </c>
    </row>
    <row r="871">
      <c r="A871" s="8" t="str">
        <f t="shared" si="1"/>
        <v/>
      </c>
    </row>
    <row r="872">
      <c r="A872" s="8" t="str">
        <f t="shared" si="1"/>
        <v/>
      </c>
    </row>
    <row r="873">
      <c r="A873" s="8" t="str">
        <f t="shared" si="1"/>
        <v/>
      </c>
    </row>
    <row r="874">
      <c r="A874" s="8" t="str">
        <f t="shared" si="1"/>
        <v/>
      </c>
    </row>
    <row r="875">
      <c r="A875" s="8" t="str">
        <f t="shared" si="1"/>
        <v/>
      </c>
    </row>
    <row r="876">
      <c r="A876" s="8" t="str">
        <f t="shared" si="1"/>
        <v/>
      </c>
    </row>
    <row r="877">
      <c r="A877" s="8" t="str">
        <f t="shared" si="1"/>
        <v/>
      </c>
    </row>
    <row r="878">
      <c r="A878" s="8" t="str">
        <f t="shared" si="1"/>
        <v/>
      </c>
    </row>
    <row r="879">
      <c r="A879" s="8" t="str">
        <f t="shared" si="1"/>
        <v/>
      </c>
    </row>
    <row r="880">
      <c r="A880" s="8" t="str">
        <f t="shared" si="1"/>
        <v/>
      </c>
    </row>
    <row r="881">
      <c r="A881" s="8" t="str">
        <f t="shared" si="1"/>
        <v/>
      </c>
    </row>
    <row r="882">
      <c r="A882" s="8" t="str">
        <f t="shared" si="1"/>
        <v/>
      </c>
    </row>
    <row r="883">
      <c r="A883" s="8" t="str">
        <f t="shared" si="1"/>
        <v/>
      </c>
    </row>
    <row r="884">
      <c r="A884" s="8" t="str">
        <f t="shared" si="1"/>
        <v/>
      </c>
    </row>
    <row r="885">
      <c r="A885" s="8" t="str">
        <f t="shared" si="1"/>
        <v/>
      </c>
    </row>
    <row r="886">
      <c r="A886" s="8" t="str">
        <f t="shared" si="1"/>
        <v/>
      </c>
    </row>
    <row r="887">
      <c r="A887" s="8" t="str">
        <f t="shared" si="1"/>
        <v/>
      </c>
    </row>
    <row r="888">
      <c r="A888" s="8" t="str">
        <f t="shared" si="1"/>
        <v/>
      </c>
    </row>
    <row r="889">
      <c r="A889" s="8" t="str">
        <f t="shared" si="1"/>
        <v/>
      </c>
    </row>
    <row r="890">
      <c r="A890" s="8" t="str">
        <f t="shared" si="1"/>
        <v/>
      </c>
    </row>
    <row r="891">
      <c r="A891" s="8" t="str">
        <f t="shared" si="1"/>
        <v/>
      </c>
    </row>
    <row r="892">
      <c r="A892" s="8" t="str">
        <f t="shared" si="1"/>
        <v/>
      </c>
    </row>
    <row r="893">
      <c r="A893" s="8" t="str">
        <f t="shared" si="1"/>
        <v/>
      </c>
    </row>
    <row r="894">
      <c r="A894" s="8" t="str">
        <f t="shared" si="1"/>
        <v/>
      </c>
    </row>
    <row r="895">
      <c r="A895" s="8" t="str">
        <f t="shared" si="1"/>
        <v/>
      </c>
    </row>
    <row r="896">
      <c r="A896" s="8" t="str">
        <f t="shared" si="1"/>
        <v/>
      </c>
    </row>
    <row r="897">
      <c r="A897" s="8" t="str">
        <f t="shared" si="1"/>
        <v/>
      </c>
    </row>
    <row r="898">
      <c r="A898" s="8" t="str">
        <f t="shared" si="1"/>
        <v/>
      </c>
    </row>
    <row r="899">
      <c r="A899" s="8" t="str">
        <f t="shared" si="1"/>
        <v/>
      </c>
    </row>
    <row r="900">
      <c r="A900" s="8" t="str">
        <f t="shared" si="1"/>
        <v/>
      </c>
    </row>
    <row r="901">
      <c r="A901" s="8" t="str">
        <f t="shared" si="1"/>
        <v/>
      </c>
    </row>
    <row r="902">
      <c r="A902" s="8" t="str">
        <f t="shared" si="1"/>
        <v/>
      </c>
    </row>
    <row r="903">
      <c r="A903" s="8" t="str">
        <f t="shared" si="1"/>
        <v/>
      </c>
    </row>
    <row r="904">
      <c r="A904" s="8" t="str">
        <f t="shared" si="1"/>
        <v/>
      </c>
    </row>
    <row r="905">
      <c r="A905" s="8" t="str">
        <f t="shared" si="1"/>
        <v/>
      </c>
    </row>
    <row r="906">
      <c r="A906" s="8" t="str">
        <f t="shared" si="1"/>
        <v/>
      </c>
    </row>
    <row r="907">
      <c r="A907" s="8" t="str">
        <f t="shared" si="1"/>
        <v/>
      </c>
    </row>
    <row r="908">
      <c r="A908" s="8" t="str">
        <f t="shared" si="1"/>
        <v/>
      </c>
    </row>
    <row r="909">
      <c r="A909" s="8" t="str">
        <f t="shared" si="1"/>
        <v/>
      </c>
    </row>
    <row r="910">
      <c r="A910" s="8" t="str">
        <f t="shared" si="1"/>
        <v/>
      </c>
    </row>
    <row r="911">
      <c r="A911" s="8" t="str">
        <f t="shared" si="1"/>
        <v/>
      </c>
    </row>
    <row r="912">
      <c r="A912" s="8" t="str">
        <f t="shared" si="1"/>
        <v/>
      </c>
    </row>
    <row r="913">
      <c r="A913" s="8" t="str">
        <f t="shared" si="1"/>
        <v/>
      </c>
    </row>
    <row r="914">
      <c r="A914" s="8" t="str">
        <f t="shared" si="1"/>
        <v/>
      </c>
    </row>
    <row r="915">
      <c r="A915" s="8" t="str">
        <f t="shared" si="1"/>
        <v/>
      </c>
    </row>
    <row r="916">
      <c r="A916" s="8" t="str">
        <f t="shared" si="1"/>
        <v/>
      </c>
    </row>
    <row r="917">
      <c r="A917" s="8" t="str">
        <f t="shared" si="1"/>
        <v/>
      </c>
    </row>
    <row r="918">
      <c r="A918" s="8" t="str">
        <f t="shared" si="1"/>
        <v/>
      </c>
    </row>
    <row r="919">
      <c r="A919" s="8" t="str">
        <f t="shared" si="1"/>
        <v/>
      </c>
    </row>
    <row r="920">
      <c r="A920" s="8" t="str">
        <f t="shared" si="1"/>
        <v/>
      </c>
    </row>
    <row r="921">
      <c r="A921" s="8" t="str">
        <f t="shared" si="1"/>
        <v/>
      </c>
    </row>
    <row r="922">
      <c r="A922" s="8" t="str">
        <f t="shared" si="1"/>
        <v/>
      </c>
    </row>
    <row r="923">
      <c r="A923" s="8" t="str">
        <f t="shared" si="1"/>
        <v/>
      </c>
    </row>
    <row r="924">
      <c r="A924" s="8" t="str">
        <f t="shared" si="1"/>
        <v/>
      </c>
    </row>
    <row r="925">
      <c r="A925" s="8" t="str">
        <f t="shared" si="1"/>
        <v/>
      </c>
    </row>
    <row r="926">
      <c r="A926" s="8" t="str">
        <f t="shared" si="1"/>
        <v/>
      </c>
    </row>
    <row r="927">
      <c r="A927" s="8" t="str">
        <f t="shared" si="1"/>
        <v/>
      </c>
    </row>
    <row r="928">
      <c r="A928" s="8" t="str">
        <f t="shared" si="1"/>
        <v/>
      </c>
    </row>
    <row r="929">
      <c r="A929" s="8" t="str">
        <f t="shared" si="1"/>
        <v/>
      </c>
    </row>
    <row r="930">
      <c r="A930" s="8" t="str">
        <f t="shared" si="1"/>
        <v/>
      </c>
    </row>
    <row r="931">
      <c r="A931" s="8" t="str">
        <f t="shared" si="1"/>
        <v/>
      </c>
    </row>
    <row r="932">
      <c r="A932" s="8" t="str">
        <f t="shared" si="1"/>
        <v/>
      </c>
    </row>
    <row r="933">
      <c r="A933" s="8" t="str">
        <f t="shared" si="1"/>
        <v/>
      </c>
    </row>
    <row r="934">
      <c r="A934" s="8" t="str">
        <f t="shared" si="1"/>
        <v/>
      </c>
    </row>
    <row r="935">
      <c r="A935" s="8" t="str">
        <f t="shared" si="1"/>
        <v/>
      </c>
    </row>
    <row r="936">
      <c r="A936" s="8" t="str">
        <f t="shared" si="1"/>
        <v/>
      </c>
    </row>
    <row r="937">
      <c r="A937" s="8" t="str">
        <f t="shared" si="1"/>
        <v/>
      </c>
    </row>
    <row r="938">
      <c r="A938" s="8" t="str">
        <f t="shared" si="1"/>
        <v/>
      </c>
    </row>
    <row r="939">
      <c r="A939" s="8" t="str">
        <f t="shared" si="1"/>
        <v/>
      </c>
    </row>
    <row r="940">
      <c r="A940" s="8" t="str">
        <f t="shared" si="1"/>
        <v/>
      </c>
    </row>
    <row r="941">
      <c r="A941" s="8" t="str">
        <f t="shared" si="1"/>
        <v/>
      </c>
    </row>
    <row r="942">
      <c r="A942" s="8" t="str">
        <f t="shared" si="1"/>
        <v/>
      </c>
    </row>
    <row r="943">
      <c r="A943" s="8" t="str">
        <f t="shared" si="1"/>
        <v/>
      </c>
    </row>
    <row r="944">
      <c r="A944" s="8" t="str">
        <f t="shared" si="1"/>
        <v/>
      </c>
    </row>
    <row r="945">
      <c r="A945" s="8" t="str">
        <f t="shared" si="1"/>
        <v/>
      </c>
    </row>
    <row r="946">
      <c r="A946" s="8" t="str">
        <f t="shared" si="1"/>
        <v/>
      </c>
    </row>
    <row r="947">
      <c r="A947" s="8" t="str">
        <f t="shared" si="1"/>
        <v/>
      </c>
    </row>
    <row r="948">
      <c r="A948" s="8" t="str">
        <f t="shared" si="1"/>
        <v/>
      </c>
    </row>
    <row r="949">
      <c r="A949" s="8" t="str">
        <f t="shared" si="1"/>
        <v/>
      </c>
    </row>
    <row r="950">
      <c r="A950" s="8" t="str">
        <f t="shared" si="1"/>
        <v/>
      </c>
    </row>
    <row r="951">
      <c r="A951" s="8" t="str">
        <f t="shared" si="1"/>
        <v/>
      </c>
    </row>
    <row r="952">
      <c r="A952" s="8" t="str">
        <f t="shared" si="1"/>
        <v/>
      </c>
    </row>
    <row r="953">
      <c r="A953" s="8" t="str">
        <f t="shared" si="1"/>
        <v/>
      </c>
    </row>
    <row r="954">
      <c r="A954" s="8" t="str">
        <f t="shared" si="1"/>
        <v/>
      </c>
    </row>
    <row r="955">
      <c r="A955" s="8" t="str">
        <f t="shared" si="1"/>
        <v/>
      </c>
    </row>
    <row r="956">
      <c r="A956" s="8" t="str">
        <f t="shared" si="1"/>
        <v/>
      </c>
    </row>
    <row r="957">
      <c r="A957" s="8" t="str">
        <f t="shared" si="1"/>
        <v/>
      </c>
    </row>
    <row r="958">
      <c r="A958" s="8" t="str">
        <f t="shared" si="1"/>
        <v/>
      </c>
    </row>
    <row r="959">
      <c r="A959" s="8" t="str">
        <f t="shared" si="1"/>
        <v/>
      </c>
    </row>
    <row r="960">
      <c r="A960" s="8" t="str">
        <f t="shared" si="1"/>
        <v/>
      </c>
    </row>
    <row r="961">
      <c r="A961" s="8" t="str">
        <f t="shared" si="1"/>
        <v/>
      </c>
    </row>
    <row r="962">
      <c r="A962" s="8" t="str">
        <f t="shared" si="1"/>
        <v/>
      </c>
    </row>
    <row r="963">
      <c r="A963" s="8" t="str">
        <f t="shared" si="1"/>
        <v/>
      </c>
    </row>
    <row r="964">
      <c r="A964" s="8" t="str">
        <f t="shared" si="1"/>
        <v/>
      </c>
    </row>
    <row r="965">
      <c r="A965" s="8" t="str">
        <f t="shared" si="1"/>
        <v/>
      </c>
    </row>
    <row r="966">
      <c r="A966" s="8" t="str">
        <f t="shared" si="1"/>
        <v/>
      </c>
    </row>
    <row r="967">
      <c r="A967" s="8" t="str">
        <f t="shared" si="1"/>
        <v/>
      </c>
    </row>
    <row r="968">
      <c r="A968" s="8" t="str">
        <f t="shared" si="1"/>
        <v/>
      </c>
    </row>
    <row r="969">
      <c r="A969" s="8" t="str">
        <f t="shared" si="1"/>
        <v/>
      </c>
    </row>
    <row r="970">
      <c r="A970" s="8" t="str">
        <f t="shared" si="1"/>
        <v/>
      </c>
    </row>
    <row r="971">
      <c r="A971" s="8" t="str">
        <f t="shared" si="1"/>
        <v/>
      </c>
    </row>
    <row r="972">
      <c r="A972" s="8" t="str">
        <f t="shared" si="1"/>
        <v/>
      </c>
    </row>
    <row r="973">
      <c r="A973" s="8" t="str">
        <f t="shared" si="1"/>
        <v/>
      </c>
    </row>
    <row r="974">
      <c r="A974" s="8" t="str">
        <f t="shared" si="1"/>
        <v/>
      </c>
    </row>
    <row r="975">
      <c r="A975" s="8" t="str">
        <f t="shared" si="1"/>
        <v/>
      </c>
    </row>
    <row r="976">
      <c r="A976" s="8" t="str">
        <f t="shared" si="1"/>
        <v/>
      </c>
    </row>
    <row r="977">
      <c r="A977" s="8" t="str">
        <f t="shared" si="1"/>
        <v/>
      </c>
    </row>
    <row r="978">
      <c r="A978" s="8" t="str">
        <f t="shared" si="1"/>
        <v/>
      </c>
    </row>
    <row r="979">
      <c r="A979" s="8" t="str">
        <f t="shared" si="1"/>
        <v/>
      </c>
    </row>
    <row r="980">
      <c r="A980" s="8" t="str">
        <f t="shared" si="1"/>
        <v/>
      </c>
    </row>
    <row r="981">
      <c r="A981" s="8" t="str">
        <f t="shared" si="1"/>
        <v/>
      </c>
    </row>
    <row r="982">
      <c r="A982" s="8" t="str">
        <f t="shared" si="1"/>
        <v/>
      </c>
    </row>
    <row r="983">
      <c r="A983" s="8" t="str">
        <f t="shared" si="1"/>
        <v/>
      </c>
    </row>
    <row r="984">
      <c r="A984" s="8" t="str">
        <f t="shared" si="1"/>
        <v/>
      </c>
    </row>
    <row r="985">
      <c r="A985" s="8" t="str">
        <f t="shared" si="1"/>
        <v/>
      </c>
    </row>
    <row r="986">
      <c r="A986" s="8" t="str">
        <f t="shared" si="1"/>
        <v/>
      </c>
    </row>
    <row r="987">
      <c r="A987" s="8" t="str">
        <f t="shared" si="1"/>
        <v/>
      </c>
    </row>
    <row r="988">
      <c r="A988" s="8" t="str">
        <f t="shared" si="1"/>
        <v/>
      </c>
    </row>
    <row r="989">
      <c r="A989" s="8" t="str">
        <f t="shared" si="1"/>
        <v/>
      </c>
    </row>
    <row r="990">
      <c r="A990" s="8" t="str">
        <f t="shared" si="1"/>
        <v/>
      </c>
    </row>
    <row r="991">
      <c r="A991" s="8" t="str">
        <f t="shared" si="1"/>
        <v/>
      </c>
    </row>
    <row r="992">
      <c r="A992" s="8" t="str">
        <f t="shared" si="1"/>
        <v/>
      </c>
    </row>
    <row r="993">
      <c r="A993" s="8" t="str">
        <f t="shared" si="1"/>
        <v/>
      </c>
    </row>
    <row r="994">
      <c r="A994" s="8" t="str">
        <f t="shared" si="1"/>
        <v/>
      </c>
    </row>
    <row r="995">
      <c r="A995" s="8" t="str">
        <f t="shared" si="1"/>
        <v/>
      </c>
    </row>
    <row r="996">
      <c r="A996" s="8" t="str">
        <f t="shared" si="1"/>
        <v/>
      </c>
    </row>
    <row r="997">
      <c r="A997" s="8" t="str">
        <f t="shared" si="1"/>
        <v/>
      </c>
    </row>
    <row r="998">
      <c r="A998" s="8" t="str">
        <f t="shared" si="1"/>
        <v/>
      </c>
    </row>
    <row r="999">
      <c r="A999" s="8" t="str">
        <f t="shared" si="1"/>
        <v/>
      </c>
    </row>
    <row r="1000">
      <c r="A1000" s="8" t="str">
        <f t="shared" si="1"/>
        <v/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hidden="1" min="1" max="1" width="5.0"/>
    <col customWidth="1" min="2" max="3" width="19.14"/>
  </cols>
  <sheetData>
    <row r="1">
      <c r="B1" s="1" t="s">
        <v>0</v>
      </c>
      <c r="C1" s="2" t="s">
        <v>29</v>
      </c>
    </row>
    <row r="3">
      <c r="A3" s="5" t="s">
        <v>1</v>
      </c>
      <c r="B3" s="5" t="s">
        <v>7</v>
      </c>
      <c r="C3" s="5" t="s">
        <v>8</v>
      </c>
    </row>
    <row r="4">
      <c r="A4" s="8" t="str">
        <f t="shared" ref="A4:A1000" si="1">IF(B4="","",$C$1)</f>
        <v/>
      </c>
      <c r="B4" s="12"/>
      <c r="C4" s="12"/>
    </row>
    <row r="5">
      <c r="A5" s="8" t="str">
        <f t="shared" si="1"/>
        <v/>
      </c>
      <c r="B5" s="10"/>
      <c r="C5" s="10"/>
    </row>
    <row r="6">
      <c r="A6" s="8" t="str">
        <f t="shared" si="1"/>
        <v/>
      </c>
      <c r="B6" s="10"/>
      <c r="C6" s="10"/>
    </row>
    <row r="7">
      <c r="A7" s="8" t="str">
        <f t="shared" si="1"/>
        <v/>
      </c>
      <c r="B7" s="13"/>
      <c r="C7" s="13"/>
    </row>
    <row r="8">
      <c r="A8" s="8" t="str">
        <f t="shared" si="1"/>
        <v/>
      </c>
      <c r="B8" s="13"/>
      <c r="C8" s="13"/>
    </row>
    <row r="9">
      <c r="A9" s="8" t="str">
        <f t="shared" si="1"/>
        <v/>
      </c>
      <c r="B9" s="13"/>
      <c r="C9" s="13"/>
    </row>
    <row r="10">
      <c r="A10" s="8" t="str">
        <f t="shared" si="1"/>
        <v/>
      </c>
      <c r="B10" s="28"/>
      <c r="C10" s="28"/>
    </row>
    <row r="11">
      <c r="A11" s="8" t="str">
        <f t="shared" si="1"/>
        <v/>
      </c>
      <c r="B11" s="29"/>
      <c r="C11" s="29"/>
    </row>
    <row r="12">
      <c r="A12" s="8" t="str">
        <f t="shared" si="1"/>
        <v/>
      </c>
      <c r="B12" s="30"/>
      <c r="C12" s="29"/>
    </row>
    <row r="13">
      <c r="A13" s="8" t="str">
        <f t="shared" si="1"/>
        <v/>
      </c>
    </row>
    <row r="14">
      <c r="A14" s="8" t="str">
        <f t="shared" si="1"/>
        <v/>
      </c>
    </row>
    <row r="15">
      <c r="A15" s="8" t="str">
        <f t="shared" si="1"/>
        <v/>
      </c>
    </row>
    <row r="16">
      <c r="A16" s="8" t="str">
        <f t="shared" si="1"/>
        <v/>
      </c>
    </row>
    <row r="17">
      <c r="A17" s="8" t="str">
        <f t="shared" si="1"/>
        <v/>
      </c>
    </row>
    <row r="18">
      <c r="A18" s="8" t="str">
        <f t="shared" si="1"/>
        <v/>
      </c>
    </row>
    <row r="19">
      <c r="A19" s="8" t="str">
        <f t="shared" si="1"/>
        <v/>
      </c>
    </row>
    <row r="20">
      <c r="A20" s="8" t="str">
        <f t="shared" si="1"/>
        <v/>
      </c>
    </row>
    <row r="21">
      <c r="A21" s="8" t="str">
        <f t="shared" si="1"/>
        <v/>
      </c>
    </row>
    <row r="22">
      <c r="A22" s="8" t="str">
        <f t="shared" si="1"/>
        <v/>
      </c>
    </row>
    <row r="23">
      <c r="A23" s="8" t="str">
        <f t="shared" si="1"/>
        <v/>
      </c>
    </row>
    <row r="24">
      <c r="A24" s="8" t="str">
        <f t="shared" si="1"/>
        <v/>
      </c>
    </row>
    <row r="25">
      <c r="A25" s="8" t="str">
        <f t="shared" si="1"/>
        <v/>
      </c>
    </row>
    <row r="26">
      <c r="A26" s="8" t="str">
        <f t="shared" si="1"/>
        <v/>
      </c>
    </row>
    <row r="27">
      <c r="A27" s="8" t="str">
        <f t="shared" si="1"/>
        <v/>
      </c>
    </row>
    <row r="28">
      <c r="A28" s="8" t="str">
        <f t="shared" si="1"/>
        <v/>
      </c>
    </row>
    <row r="29">
      <c r="A29" s="8" t="str">
        <f t="shared" si="1"/>
        <v/>
      </c>
    </row>
    <row r="30">
      <c r="A30" s="8" t="str">
        <f t="shared" si="1"/>
        <v/>
      </c>
    </row>
    <row r="31">
      <c r="A31" s="8" t="str">
        <f t="shared" si="1"/>
        <v/>
      </c>
    </row>
    <row r="32">
      <c r="A32" s="8" t="str">
        <f t="shared" si="1"/>
        <v/>
      </c>
    </row>
    <row r="33">
      <c r="A33" s="8" t="str">
        <f t="shared" si="1"/>
        <v/>
      </c>
    </row>
    <row r="34">
      <c r="A34" s="8" t="str">
        <f t="shared" si="1"/>
        <v/>
      </c>
    </row>
    <row r="35">
      <c r="A35" s="8" t="str">
        <f t="shared" si="1"/>
        <v/>
      </c>
    </row>
    <row r="36">
      <c r="A36" s="8" t="str">
        <f t="shared" si="1"/>
        <v/>
      </c>
    </row>
    <row r="37">
      <c r="A37" s="8" t="str">
        <f t="shared" si="1"/>
        <v/>
      </c>
    </row>
    <row r="38">
      <c r="A38" s="8" t="str">
        <f t="shared" si="1"/>
        <v/>
      </c>
    </row>
    <row r="39">
      <c r="A39" s="8" t="str">
        <f t="shared" si="1"/>
        <v/>
      </c>
    </row>
    <row r="40">
      <c r="A40" s="8" t="str">
        <f t="shared" si="1"/>
        <v/>
      </c>
    </row>
    <row r="41">
      <c r="A41" s="8" t="str">
        <f t="shared" si="1"/>
        <v/>
      </c>
    </row>
    <row r="42">
      <c r="A42" s="8" t="str">
        <f t="shared" si="1"/>
        <v/>
      </c>
    </row>
    <row r="43">
      <c r="A43" s="8" t="str">
        <f t="shared" si="1"/>
        <v/>
      </c>
    </row>
    <row r="44">
      <c r="A44" s="8" t="str">
        <f t="shared" si="1"/>
        <v/>
      </c>
    </row>
    <row r="45">
      <c r="A45" s="8" t="str">
        <f t="shared" si="1"/>
        <v/>
      </c>
    </row>
    <row r="46">
      <c r="A46" s="8" t="str">
        <f t="shared" si="1"/>
        <v/>
      </c>
    </row>
    <row r="47">
      <c r="A47" s="8" t="str">
        <f t="shared" si="1"/>
        <v/>
      </c>
    </row>
    <row r="48">
      <c r="A48" s="8" t="str">
        <f t="shared" si="1"/>
        <v/>
      </c>
    </row>
    <row r="49">
      <c r="A49" s="8" t="str">
        <f t="shared" si="1"/>
        <v/>
      </c>
    </row>
    <row r="50">
      <c r="A50" s="8" t="str">
        <f t="shared" si="1"/>
        <v/>
      </c>
    </row>
    <row r="51">
      <c r="A51" s="8" t="str">
        <f t="shared" si="1"/>
        <v/>
      </c>
    </row>
    <row r="52">
      <c r="A52" s="8" t="str">
        <f t="shared" si="1"/>
        <v/>
      </c>
    </row>
    <row r="53">
      <c r="A53" s="8" t="str">
        <f t="shared" si="1"/>
        <v/>
      </c>
    </row>
    <row r="54">
      <c r="A54" s="8" t="str">
        <f t="shared" si="1"/>
        <v/>
      </c>
    </row>
    <row r="55">
      <c r="A55" s="8" t="str">
        <f t="shared" si="1"/>
        <v/>
      </c>
    </row>
    <row r="56">
      <c r="A56" s="8" t="str">
        <f t="shared" si="1"/>
        <v/>
      </c>
    </row>
    <row r="57">
      <c r="A57" s="8" t="str">
        <f t="shared" si="1"/>
        <v/>
      </c>
    </row>
    <row r="58">
      <c r="A58" s="8" t="str">
        <f t="shared" si="1"/>
        <v/>
      </c>
    </row>
    <row r="59">
      <c r="A59" s="8" t="str">
        <f t="shared" si="1"/>
        <v/>
      </c>
    </row>
    <row r="60">
      <c r="A60" s="8" t="str">
        <f t="shared" si="1"/>
        <v/>
      </c>
    </row>
    <row r="61">
      <c r="A61" s="8" t="str">
        <f t="shared" si="1"/>
        <v/>
      </c>
    </row>
    <row r="62">
      <c r="A62" s="8" t="str">
        <f t="shared" si="1"/>
        <v/>
      </c>
    </row>
    <row r="63">
      <c r="A63" s="8" t="str">
        <f t="shared" si="1"/>
        <v/>
      </c>
    </row>
    <row r="64">
      <c r="A64" s="8" t="str">
        <f t="shared" si="1"/>
        <v/>
      </c>
    </row>
    <row r="65">
      <c r="A65" s="8" t="str">
        <f t="shared" si="1"/>
        <v/>
      </c>
    </row>
    <row r="66">
      <c r="A66" s="8" t="str">
        <f t="shared" si="1"/>
        <v/>
      </c>
    </row>
    <row r="67">
      <c r="A67" s="8" t="str">
        <f t="shared" si="1"/>
        <v/>
      </c>
    </row>
    <row r="68">
      <c r="A68" s="8" t="str">
        <f t="shared" si="1"/>
        <v/>
      </c>
    </row>
    <row r="69">
      <c r="A69" s="8" t="str">
        <f t="shared" si="1"/>
        <v/>
      </c>
    </row>
    <row r="70">
      <c r="A70" s="8" t="str">
        <f t="shared" si="1"/>
        <v/>
      </c>
    </row>
    <row r="71">
      <c r="A71" s="8" t="str">
        <f t="shared" si="1"/>
        <v/>
      </c>
    </row>
    <row r="72">
      <c r="A72" s="8" t="str">
        <f t="shared" si="1"/>
        <v/>
      </c>
    </row>
    <row r="73">
      <c r="A73" s="8" t="str">
        <f t="shared" si="1"/>
        <v/>
      </c>
    </row>
    <row r="74">
      <c r="A74" s="8" t="str">
        <f t="shared" si="1"/>
        <v/>
      </c>
    </row>
    <row r="75">
      <c r="A75" s="8" t="str">
        <f t="shared" si="1"/>
        <v/>
      </c>
    </row>
    <row r="76">
      <c r="A76" s="8" t="str">
        <f t="shared" si="1"/>
        <v/>
      </c>
    </row>
    <row r="77">
      <c r="A77" s="8" t="str">
        <f t="shared" si="1"/>
        <v/>
      </c>
    </row>
    <row r="78">
      <c r="A78" s="8" t="str">
        <f t="shared" si="1"/>
        <v/>
      </c>
    </row>
    <row r="79">
      <c r="A79" s="8" t="str">
        <f t="shared" si="1"/>
        <v/>
      </c>
    </row>
    <row r="80">
      <c r="A80" s="8" t="str">
        <f t="shared" si="1"/>
        <v/>
      </c>
    </row>
    <row r="81">
      <c r="A81" s="8" t="str">
        <f t="shared" si="1"/>
        <v/>
      </c>
    </row>
    <row r="82">
      <c r="A82" s="8" t="str">
        <f t="shared" si="1"/>
        <v/>
      </c>
    </row>
    <row r="83">
      <c r="A83" s="8" t="str">
        <f t="shared" si="1"/>
        <v/>
      </c>
    </row>
    <row r="84">
      <c r="A84" s="8" t="str">
        <f t="shared" si="1"/>
        <v/>
      </c>
    </row>
    <row r="85">
      <c r="A85" s="8" t="str">
        <f t="shared" si="1"/>
        <v/>
      </c>
    </row>
    <row r="86">
      <c r="A86" s="8" t="str">
        <f t="shared" si="1"/>
        <v/>
      </c>
    </row>
    <row r="87">
      <c r="A87" s="8" t="str">
        <f t="shared" si="1"/>
        <v/>
      </c>
    </row>
    <row r="88">
      <c r="A88" s="8" t="str">
        <f t="shared" si="1"/>
        <v/>
      </c>
    </row>
    <row r="89">
      <c r="A89" s="8" t="str">
        <f t="shared" si="1"/>
        <v/>
      </c>
    </row>
    <row r="90">
      <c r="A90" s="8" t="str">
        <f t="shared" si="1"/>
        <v/>
      </c>
    </row>
    <row r="91">
      <c r="A91" s="8" t="str">
        <f t="shared" si="1"/>
        <v/>
      </c>
    </row>
    <row r="92">
      <c r="A92" s="8" t="str">
        <f t="shared" si="1"/>
        <v/>
      </c>
    </row>
    <row r="93">
      <c r="A93" s="8" t="str">
        <f t="shared" si="1"/>
        <v/>
      </c>
    </row>
    <row r="94">
      <c r="A94" s="8" t="str">
        <f t="shared" si="1"/>
        <v/>
      </c>
    </row>
    <row r="95">
      <c r="A95" s="8" t="str">
        <f t="shared" si="1"/>
        <v/>
      </c>
    </row>
    <row r="96">
      <c r="A96" s="8" t="str">
        <f t="shared" si="1"/>
        <v/>
      </c>
    </row>
    <row r="97">
      <c r="A97" s="8" t="str">
        <f t="shared" si="1"/>
        <v/>
      </c>
    </row>
    <row r="98">
      <c r="A98" s="8" t="str">
        <f t="shared" si="1"/>
        <v/>
      </c>
    </row>
    <row r="99">
      <c r="A99" s="8" t="str">
        <f t="shared" si="1"/>
        <v/>
      </c>
    </row>
    <row r="100">
      <c r="A100" s="8" t="str">
        <f t="shared" si="1"/>
        <v/>
      </c>
    </row>
    <row r="101">
      <c r="A101" s="8" t="str">
        <f t="shared" si="1"/>
        <v/>
      </c>
    </row>
    <row r="102">
      <c r="A102" s="8" t="str">
        <f t="shared" si="1"/>
        <v/>
      </c>
    </row>
    <row r="103">
      <c r="A103" s="8" t="str">
        <f t="shared" si="1"/>
        <v/>
      </c>
    </row>
    <row r="104">
      <c r="A104" s="8" t="str">
        <f t="shared" si="1"/>
        <v/>
      </c>
    </row>
    <row r="105">
      <c r="A105" s="8" t="str">
        <f t="shared" si="1"/>
        <v/>
      </c>
    </row>
    <row r="106">
      <c r="A106" s="8" t="str">
        <f t="shared" si="1"/>
        <v/>
      </c>
    </row>
    <row r="107">
      <c r="A107" s="8" t="str">
        <f t="shared" si="1"/>
        <v/>
      </c>
    </row>
    <row r="108">
      <c r="A108" s="8" t="str">
        <f t="shared" si="1"/>
        <v/>
      </c>
    </row>
    <row r="109">
      <c r="A109" s="8" t="str">
        <f t="shared" si="1"/>
        <v/>
      </c>
    </row>
    <row r="110">
      <c r="A110" s="8" t="str">
        <f t="shared" si="1"/>
        <v/>
      </c>
    </row>
    <row r="111">
      <c r="A111" s="8" t="str">
        <f t="shared" si="1"/>
        <v/>
      </c>
    </row>
    <row r="112">
      <c r="A112" s="8" t="str">
        <f t="shared" si="1"/>
        <v/>
      </c>
    </row>
    <row r="113">
      <c r="A113" s="8" t="str">
        <f t="shared" si="1"/>
        <v/>
      </c>
    </row>
    <row r="114">
      <c r="A114" s="8" t="str">
        <f t="shared" si="1"/>
        <v/>
      </c>
    </row>
    <row r="115">
      <c r="A115" s="8" t="str">
        <f t="shared" si="1"/>
        <v/>
      </c>
    </row>
    <row r="116">
      <c r="A116" s="8" t="str">
        <f t="shared" si="1"/>
        <v/>
      </c>
    </row>
    <row r="117">
      <c r="A117" s="8" t="str">
        <f t="shared" si="1"/>
        <v/>
      </c>
    </row>
    <row r="118">
      <c r="A118" s="8" t="str">
        <f t="shared" si="1"/>
        <v/>
      </c>
    </row>
    <row r="119">
      <c r="A119" s="8" t="str">
        <f t="shared" si="1"/>
        <v/>
      </c>
    </row>
    <row r="120">
      <c r="A120" s="8" t="str">
        <f t="shared" si="1"/>
        <v/>
      </c>
    </row>
    <row r="121">
      <c r="A121" s="8" t="str">
        <f t="shared" si="1"/>
        <v/>
      </c>
    </row>
    <row r="122">
      <c r="A122" s="8" t="str">
        <f t="shared" si="1"/>
        <v/>
      </c>
    </row>
    <row r="123">
      <c r="A123" s="8" t="str">
        <f t="shared" si="1"/>
        <v/>
      </c>
    </row>
    <row r="124">
      <c r="A124" s="8" t="str">
        <f t="shared" si="1"/>
        <v/>
      </c>
    </row>
    <row r="125">
      <c r="A125" s="8" t="str">
        <f t="shared" si="1"/>
        <v/>
      </c>
    </row>
    <row r="126">
      <c r="A126" s="8" t="str">
        <f t="shared" si="1"/>
        <v/>
      </c>
    </row>
    <row r="127">
      <c r="A127" s="8" t="str">
        <f t="shared" si="1"/>
        <v/>
      </c>
    </row>
    <row r="128">
      <c r="A128" s="8" t="str">
        <f t="shared" si="1"/>
        <v/>
      </c>
    </row>
    <row r="129">
      <c r="A129" s="8" t="str">
        <f t="shared" si="1"/>
        <v/>
      </c>
    </row>
    <row r="130">
      <c r="A130" s="8" t="str">
        <f t="shared" si="1"/>
        <v/>
      </c>
    </row>
    <row r="131">
      <c r="A131" s="8" t="str">
        <f t="shared" si="1"/>
        <v/>
      </c>
    </row>
    <row r="132">
      <c r="A132" s="8" t="str">
        <f t="shared" si="1"/>
        <v/>
      </c>
    </row>
    <row r="133">
      <c r="A133" s="8" t="str">
        <f t="shared" si="1"/>
        <v/>
      </c>
    </row>
    <row r="134">
      <c r="A134" s="8" t="str">
        <f t="shared" si="1"/>
        <v/>
      </c>
    </row>
    <row r="135">
      <c r="A135" s="8" t="str">
        <f t="shared" si="1"/>
        <v/>
      </c>
    </row>
    <row r="136">
      <c r="A136" s="8" t="str">
        <f t="shared" si="1"/>
        <v/>
      </c>
    </row>
    <row r="137">
      <c r="A137" s="8" t="str">
        <f t="shared" si="1"/>
        <v/>
      </c>
    </row>
    <row r="138">
      <c r="A138" s="8" t="str">
        <f t="shared" si="1"/>
        <v/>
      </c>
    </row>
    <row r="139">
      <c r="A139" s="8" t="str">
        <f t="shared" si="1"/>
        <v/>
      </c>
    </row>
    <row r="140">
      <c r="A140" s="8" t="str">
        <f t="shared" si="1"/>
        <v/>
      </c>
    </row>
    <row r="141">
      <c r="A141" s="8" t="str">
        <f t="shared" si="1"/>
        <v/>
      </c>
    </row>
    <row r="142">
      <c r="A142" s="8" t="str">
        <f t="shared" si="1"/>
        <v/>
      </c>
    </row>
    <row r="143">
      <c r="A143" s="8" t="str">
        <f t="shared" si="1"/>
        <v/>
      </c>
    </row>
    <row r="144">
      <c r="A144" s="8" t="str">
        <f t="shared" si="1"/>
        <v/>
      </c>
    </row>
    <row r="145">
      <c r="A145" s="8" t="str">
        <f t="shared" si="1"/>
        <v/>
      </c>
    </row>
    <row r="146">
      <c r="A146" s="8" t="str">
        <f t="shared" si="1"/>
        <v/>
      </c>
    </row>
    <row r="147">
      <c r="A147" s="8" t="str">
        <f t="shared" si="1"/>
        <v/>
      </c>
    </row>
    <row r="148">
      <c r="A148" s="8" t="str">
        <f t="shared" si="1"/>
        <v/>
      </c>
    </row>
    <row r="149">
      <c r="A149" s="8" t="str">
        <f t="shared" si="1"/>
        <v/>
      </c>
    </row>
    <row r="150">
      <c r="A150" s="8" t="str">
        <f t="shared" si="1"/>
        <v/>
      </c>
    </row>
    <row r="151">
      <c r="A151" s="8" t="str">
        <f t="shared" si="1"/>
        <v/>
      </c>
    </row>
    <row r="152">
      <c r="A152" s="8" t="str">
        <f t="shared" si="1"/>
        <v/>
      </c>
    </row>
    <row r="153">
      <c r="A153" s="8" t="str">
        <f t="shared" si="1"/>
        <v/>
      </c>
    </row>
    <row r="154">
      <c r="A154" s="8" t="str">
        <f t="shared" si="1"/>
        <v/>
      </c>
    </row>
    <row r="155">
      <c r="A155" s="8" t="str">
        <f t="shared" si="1"/>
        <v/>
      </c>
    </row>
    <row r="156">
      <c r="A156" s="8" t="str">
        <f t="shared" si="1"/>
        <v/>
      </c>
    </row>
    <row r="157">
      <c r="A157" s="8" t="str">
        <f t="shared" si="1"/>
        <v/>
      </c>
    </row>
    <row r="158">
      <c r="A158" s="8" t="str">
        <f t="shared" si="1"/>
        <v/>
      </c>
    </row>
    <row r="159">
      <c r="A159" s="8" t="str">
        <f t="shared" si="1"/>
        <v/>
      </c>
    </row>
    <row r="160">
      <c r="A160" s="8" t="str">
        <f t="shared" si="1"/>
        <v/>
      </c>
    </row>
    <row r="161">
      <c r="A161" s="8" t="str">
        <f t="shared" si="1"/>
        <v/>
      </c>
    </row>
    <row r="162">
      <c r="A162" s="8" t="str">
        <f t="shared" si="1"/>
        <v/>
      </c>
    </row>
    <row r="163">
      <c r="A163" s="8" t="str">
        <f t="shared" si="1"/>
        <v/>
      </c>
    </row>
    <row r="164">
      <c r="A164" s="8" t="str">
        <f t="shared" si="1"/>
        <v/>
      </c>
    </row>
    <row r="165">
      <c r="A165" s="8" t="str">
        <f t="shared" si="1"/>
        <v/>
      </c>
    </row>
    <row r="166">
      <c r="A166" s="8" t="str">
        <f t="shared" si="1"/>
        <v/>
      </c>
    </row>
    <row r="167">
      <c r="A167" s="8" t="str">
        <f t="shared" si="1"/>
        <v/>
      </c>
    </row>
    <row r="168">
      <c r="A168" s="8" t="str">
        <f t="shared" si="1"/>
        <v/>
      </c>
    </row>
    <row r="169">
      <c r="A169" s="8" t="str">
        <f t="shared" si="1"/>
        <v/>
      </c>
    </row>
    <row r="170">
      <c r="A170" s="8" t="str">
        <f t="shared" si="1"/>
        <v/>
      </c>
    </row>
    <row r="171">
      <c r="A171" s="8" t="str">
        <f t="shared" si="1"/>
        <v/>
      </c>
    </row>
    <row r="172">
      <c r="A172" s="8" t="str">
        <f t="shared" si="1"/>
        <v/>
      </c>
    </row>
    <row r="173">
      <c r="A173" s="8" t="str">
        <f t="shared" si="1"/>
        <v/>
      </c>
    </row>
    <row r="174">
      <c r="A174" s="8" t="str">
        <f t="shared" si="1"/>
        <v/>
      </c>
    </row>
    <row r="175">
      <c r="A175" s="8" t="str">
        <f t="shared" si="1"/>
        <v/>
      </c>
    </row>
    <row r="176">
      <c r="A176" s="8" t="str">
        <f t="shared" si="1"/>
        <v/>
      </c>
    </row>
    <row r="177">
      <c r="A177" s="8" t="str">
        <f t="shared" si="1"/>
        <v/>
      </c>
    </row>
    <row r="178">
      <c r="A178" s="8" t="str">
        <f t="shared" si="1"/>
        <v/>
      </c>
    </row>
    <row r="179">
      <c r="A179" s="8" t="str">
        <f t="shared" si="1"/>
        <v/>
      </c>
    </row>
    <row r="180">
      <c r="A180" s="8" t="str">
        <f t="shared" si="1"/>
        <v/>
      </c>
    </row>
    <row r="181">
      <c r="A181" s="8" t="str">
        <f t="shared" si="1"/>
        <v/>
      </c>
    </row>
    <row r="182">
      <c r="A182" s="8" t="str">
        <f t="shared" si="1"/>
        <v/>
      </c>
    </row>
    <row r="183">
      <c r="A183" s="8" t="str">
        <f t="shared" si="1"/>
        <v/>
      </c>
    </row>
    <row r="184">
      <c r="A184" s="8" t="str">
        <f t="shared" si="1"/>
        <v/>
      </c>
    </row>
    <row r="185">
      <c r="A185" s="8" t="str">
        <f t="shared" si="1"/>
        <v/>
      </c>
    </row>
    <row r="186">
      <c r="A186" s="8" t="str">
        <f t="shared" si="1"/>
        <v/>
      </c>
    </row>
    <row r="187">
      <c r="A187" s="8" t="str">
        <f t="shared" si="1"/>
        <v/>
      </c>
    </row>
    <row r="188">
      <c r="A188" s="8" t="str">
        <f t="shared" si="1"/>
        <v/>
      </c>
    </row>
    <row r="189">
      <c r="A189" s="8" t="str">
        <f t="shared" si="1"/>
        <v/>
      </c>
    </row>
    <row r="190">
      <c r="A190" s="8" t="str">
        <f t="shared" si="1"/>
        <v/>
      </c>
    </row>
    <row r="191">
      <c r="A191" s="8" t="str">
        <f t="shared" si="1"/>
        <v/>
      </c>
    </row>
    <row r="192">
      <c r="A192" s="8" t="str">
        <f t="shared" si="1"/>
        <v/>
      </c>
    </row>
    <row r="193">
      <c r="A193" s="8" t="str">
        <f t="shared" si="1"/>
        <v/>
      </c>
    </row>
    <row r="194">
      <c r="A194" s="8" t="str">
        <f t="shared" si="1"/>
        <v/>
      </c>
    </row>
    <row r="195">
      <c r="A195" s="8" t="str">
        <f t="shared" si="1"/>
        <v/>
      </c>
    </row>
    <row r="196">
      <c r="A196" s="8" t="str">
        <f t="shared" si="1"/>
        <v/>
      </c>
    </row>
    <row r="197">
      <c r="A197" s="8" t="str">
        <f t="shared" si="1"/>
        <v/>
      </c>
    </row>
    <row r="198">
      <c r="A198" s="8" t="str">
        <f t="shared" si="1"/>
        <v/>
      </c>
    </row>
    <row r="199">
      <c r="A199" s="8" t="str">
        <f t="shared" si="1"/>
        <v/>
      </c>
    </row>
    <row r="200">
      <c r="A200" s="8" t="str">
        <f t="shared" si="1"/>
        <v/>
      </c>
    </row>
    <row r="201">
      <c r="A201" s="8" t="str">
        <f t="shared" si="1"/>
        <v/>
      </c>
    </row>
    <row r="202">
      <c r="A202" s="8" t="str">
        <f t="shared" si="1"/>
        <v/>
      </c>
    </row>
    <row r="203">
      <c r="A203" s="8" t="str">
        <f t="shared" si="1"/>
        <v/>
      </c>
    </row>
    <row r="204">
      <c r="A204" s="8" t="str">
        <f t="shared" si="1"/>
        <v/>
      </c>
    </row>
    <row r="205">
      <c r="A205" s="8" t="str">
        <f t="shared" si="1"/>
        <v/>
      </c>
    </row>
    <row r="206">
      <c r="A206" s="8" t="str">
        <f t="shared" si="1"/>
        <v/>
      </c>
    </row>
    <row r="207">
      <c r="A207" s="8" t="str">
        <f t="shared" si="1"/>
        <v/>
      </c>
    </row>
    <row r="208">
      <c r="A208" s="8" t="str">
        <f t="shared" si="1"/>
        <v/>
      </c>
    </row>
    <row r="209">
      <c r="A209" s="8" t="str">
        <f t="shared" si="1"/>
        <v/>
      </c>
    </row>
    <row r="210">
      <c r="A210" s="8" t="str">
        <f t="shared" si="1"/>
        <v/>
      </c>
    </row>
    <row r="211">
      <c r="A211" s="8" t="str">
        <f t="shared" si="1"/>
        <v/>
      </c>
    </row>
    <row r="212">
      <c r="A212" s="8" t="str">
        <f t="shared" si="1"/>
        <v/>
      </c>
    </row>
    <row r="213">
      <c r="A213" s="8" t="str">
        <f t="shared" si="1"/>
        <v/>
      </c>
    </row>
    <row r="214">
      <c r="A214" s="8" t="str">
        <f t="shared" si="1"/>
        <v/>
      </c>
    </row>
    <row r="215">
      <c r="A215" s="8" t="str">
        <f t="shared" si="1"/>
        <v/>
      </c>
    </row>
    <row r="216">
      <c r="A216" s="8" t="str">
        <f t="shared" si="1"/>
        <v/>
      </c>
    </row>
    <row r="217">
      <c r="A217" s="8" t="str">
        <f t="shared" si="1"/>
        <v/>
      </c>
    </row>
    <row r="218">
      <c r="A218" s="8" t="str">
        <f t="shared" si="1"/>
        <v/>
      </c>
    </row>
    <row r="219">
      <c r="A219" s="8" t="str">
        <f t="shared" si="1"/>
        <v/>
      </c>
    </row>
    <row r="220">
      <c r="A220" s="8" t="str">
        <f t="shared" si="1"/>
        <v/>
      </c>
    </row>
    <row r="221">
      <c r="A221" s="8" t="str">
        <f t="shared" si="1"/>
        <v/>
      </c>
    </row>
    <row r="222">
      <c r="A222" s="8" t="str">
        <f t="shared" si="1"/>
        <v/>
      </c>
    </row>
    <row r="223">
      <c r="A223" s="8" t="str">
        <f t="shared" si="1"/>
        <v/>
      </c>
    </row>
    <row r="224">
      <c r="A224" s="8" t="str">
        <f t="shared" si="1"/>
        <v/>
      </c>
    </row>
    <row r="225">
      <c r="A225" s="8" t="str">
        <f t="shared" si="1"/>
        <v/>
      </c>
    </row>
    <row r="226">
      <c r="A226" s="8" t="str">
        <f t="shared" si="1"/>
        <v/>
      </c>
    </row>
    <row r="227">
      <c r="A227" s="8" t="str">
        <f t="shared" si="1"/>
        <v/>
      </c>
    </row>
    <row r="228">
      <c r="A228" s="8" t="str">
        <f t="shared" si="1"/>
        <v/>
      </c>
    </row>
    <row r="229">
      <c r="A229" s="8" t="str">
        <f t="shared" si="1"/>
        <v/>
      </c>
    </row>
    <row r="230">
      <c r="A230" s="8" t="str">
        <f t="shared" si="1"/>
        <v/>
      </c>
    </row>
    <row r="231">
      <c r="A231" s="8" t="str">
        <f t="shared" si="1"/>
        <v/>
      </c>
    </row>
    <row r="232">
      <c r="A232" s="8" t="str">
        <f t="shared" si="1"/>
        <v/>
      </c>
    </row>
    <row r="233">
      <c r="A233" s="8" t="str">
        <f t="shared" si="1"/>
        <v/>
      </c>
    </row>
    <row r="234">
      <c r="A234" s="8" t="str">
        <f t="shared" si="1"/>
        <v/>
      </c>
    </row>
    <row r="235">
      <c r="A235" s="8" t="str">
        <f t="shared" si="1"/>
        <v/>
      </c>
    </row>
    <row r="236">
      <c r="A236" s="8" t="str">
        <f t="shared" si="1"/>
        <v/>
      </c>
    </row>
    <row r="237">
      <c r="A237" s="8" t="str">
        <f t="shared" si="1"/>
        <v/>
      </c>
    </row>
    <row r="238">
      <c r="A238" s="8" t="str">
        <f t="shared" si="1"/>
        <v/>
      </c>
    </row>
    <row r="239">
      <c r="A239" s="8" t="str">
        <f t="shared" si="1"/>
        <v/>
      </c>
    </row>
    <row r="240">
      <c r="A240" s="8" t="str">
        <f t="shared" si="1"/>
        <v/>
      </c>
    </row>
    <row r="241">
      <c r="A241" s="8" t="str">
        <f t="shared" si="1"/>
        <v/>
      </c>
    </row>
    <row r="242">
      <c r="A242" s="8" t="str">
        <f t="shared" si="1"/>
        <v/>
      </c>
    </row>
    <row r="243">
      <c r="A243" s="8" t="str">
        <f t="shared" si="1"/>
        <v/>
      </c>
    </row>
    <row r="244">
      <c r="A244" s="8" t="str">
        <f t="shared" si="1"/>
        <v/>
      </c>
    </row>
    <row r="245">
      <c r="A245" s="8" t="str">
        <f t="shared" si="1"/>
        <v/>
      </c>
    </row>
    <row r="246">
      <c r="A246" s="8" t="str">
        <f t="shared" si="1"/>
        <v/>
      </c>
    </row>
    <row r="247">
      <c r="A247" s="8" t="str">
        <f t="shared" si="1"/>
        <v/>
      </c>
    </row>
    <row r="248">
      <c r="A248" s="8" t="str">
        <f t="shared" si="1"/>
        <v/>
      </c>
    </row>
    <row r="249">
      <c r="A249" s="8" t="str">
        <f t="shared" si="1"/>
        <v/>
      </c>
    </row>
    <row r="250">
      <c r="A250" s="8" t="str">
        <f t="shared" si="1"/>
        <v/>
      </c>
    </row>
    <row r="251">
      <c r="A251" s="8" t="str">
        <f t="shared" si="1"/>
        <v/>
      </c>
    </row>
    <row r="252">
      <c r="A252" s="8" t="str">
        <f t="shared" si="1"/>
        <v/>
      </c>
    </row>
    <row r="253">
      <c r="A253" s="8" t="str">
        <f t="shared" si="1"/>
        <v/>
      </c>
    </row>
    <row r="254">
      <c r="A254" s="8" t="str">
        <f t="shared" si="1"/>
        <v/>
      </c>
    </row>
    <row r="255">
      <c r="A255" s="8" t="str">
        <f t="shared" si="1"/>
        <v/>
      </c>
    </row>
    <row r="256">
      <c r="A256" s="8" t="str">
        <f t="shared" si="1"/>
        <v/>
      </c>
    </row>
    <row r="257">
      <c r="A257" s="8" t="str">
        <f t="shared" si="1"/>
        <v/>
      </c>
    </row>
    <row r="258">
      <c r="A258" s="8" t="str">
        <f t="shared" si="1"/>
        <v/>
      </c>
    </row>
    <row r="259">
      <c r="A259" s="8" t="str">
        <f t="shared" si="1"/>
        <v/>
      </c>
    </row>
    <row r="260">
      <c r="A260" s="8" t="str">
        <f t="shared" si="1"/>
        <v/>
      </c>
    </row>
    <row r="261">
      <c r="A261" s="8" t="str">
        <f t="shared" si="1"/>
        <v/>
      </c>
    </row>
    <row r="262">
      <c r="A262" s="8" t="str">
        <f t="shared" si="1"/>
        <v/>
      </c>
    </row>
    <row r="263">
      <c r="A263" s="8" t="str">
        <f t="shared" si="1"/>
        <v/>
      </c>
    </row>
    <row r="264">
      <c r="A264" s="8" t="str">
        <f t="shared" si="1"/>
        <v/>
      </c>
    </row>
    <row r="265">
      <c r="A265" s="8" t="str">
        <f t="shared" si="1"/>
        <v/>
      </c>
    </row>
    <row r="266">
      <c r="A266" s="8" t="str">
        <f t="shared" si="1"/>
        <v/>
      </c>
    </row>
    <row r="267">
      <c r="A267" s="8" t="str">
        <f t="shared" si="1"/>
        <v/>
      </c>
    </row>
    <row r="268">
      <c r="A268" s="8" t="str">
        <f t="shared" si="1"/>
        <v/>
      </c>
    </row>
    <row r="269">
      <c r="A269" s="8" t="str">
        <f t="shared" si="1"/>
        <v/>
      </c>
    </row>
    <row r="270">
      <c r="A270" s="8" t="str">
        <f t="shared" si="1"/>
        <v/>
      </c>
    </row>
    <row r="271">
      <c r="A271" s="8" t="str">
        <f t="shared" si="1"/>
        <v/>
      </c>
    </row>
    <row r="272">
      <c r="A272" s="8" t="str">
        <f t="shared" si="1"/>
        <v/>
      </c>
    </row>
    <row r="273">
      <c r="A273" s="8" t="str">
        <f t="shared" si="1"/>
        <v/>
      </c>
    </row>
    <row r="274">
      <c r="A274" s="8" t="str">
        <f t="shared" si="1"/>
        <v/>
      </c>
    </row>
    <row r="275">
      <c r="A275" s="8" t="str">
        <f t="shared" si="1"/>
        <v/>
      </c>
    </row>
    <row r="276">
      <c r="A276" s="8" t="str">
        <f t="shared" si="1"/>
        <v/>
      </c>
    </row>
    <row r="277">
      <c r="A277" s="8" t="str">
        <f t="shared" si="1"/>
        <v/>
      </c>
    </row>
    <row r="278">
      <c r="A278" s="8" t="str">
        <f t="shared" si="1"/>
        <v/>
      </c>
    </row>
    <row r="279">
      <c r="A279" s="8" t="str">
        <f t="shared" si="1"/>
        <v/>
      </c>
    </row>
    <row r="280">
      <c r="A280" s="8" t="str">
        <f t="shared" si="1"/>
        <v/>
      </c>
    </row>
    <row r="281">
      <c r="A281" s="8" t="str">
        <f t="shared" si="1"/>
        <v/>
      </c>
    </row>
    <row r="282">
      <c r="A282" s="8" t="str">
        <f t="shared" si="1"/>
        <v/>
      </c>
    </row>
    <row r="283">
      <c r="A283" s="8" t="str">
        <f t="shared" si="1"/>
        <v/>
      </c>
    </row>
    <row r="284">
      <c r="A284" s="8" t="str">
        <f t="shared" si="1"/>
        <v/>
      </c>
    </row>
    <row r="285">
      <c r="A285" s="8" t="str">
        <f t="shared" si="1"/>
        <v/>
      </c>
    </row>
    <row r="286">
      <c r="A286" s="8" t="str">
        <f t="shared" si="1"/>
        <v/>
      </c>
    </row>
    <row r="287">
      <c r="A287" s="8" t="str">
        <f t="shared" si="1"/>
        <v/>
      </c>
    </row>
    <row r="288">
      <c r="A288" s="8" t="str">
        <f t="shared" si="1"/>
        <v/>
      </c>
    </row>
    <row r="289">
      <c r="A289" s="8" t="str">
        <f t="shared" si="1"/>
        <v/>
      </c>
    </row>
    <row r="290">
      <c r="A290" s="8" t="str">
        <f t="shared" si="1"/>
        <v/>
      </c>
    </row>
    <row r="291">
      <c r="A291" s="8" t="str">
        <f t="shared" si="1"/>
        <v/>
      </c>
    </row>
    <row r="292">
      <c r="A292" s="8" t="str">
        <f t="shared" si="1"/>
        <v/>
      </c>
    </row>
    <row r="293">
      <c r="A293" s="8" t="str">
        <f t="shared" si="1"/>
        <v/>
      </c>
    </row>
    <row r="294">
      <c r="A294" s="8" t="str">
        <f t="shared" si="1"/>
        <v/>
      </c>
    </row>
    <row r="295">
      <c r="A295" s="8" t="str">
        <f t="shared" si="1"/>
        <v/>
      </c>
    </row>
    <row r="296">
      <c r="A296" s="8" t="str">
        <f t="shared" si="1"/>
        <v/>
      </c>
    </row>
    <row r="297">
      <c r="A297" s="8" t="str">
        <f t="shared" si="1"/>
        <v/>
      </c>
    </row>
    <row r="298">
      <c r="A298" s="8" t="str">
        <f t="shared" si="1"/>
        <v/>
      </c>
    </row>
    <row r="299">
      <c r="A299" s="8" t="str">
        <f t="shared" si="1"/>
        <v/>
      </c>
    </row>
    <row r="300">
      <c r="A300" s="8" t="str">
        <f t="shared" si="1"/>
        <v/>
      </c>
    </row>
    <row r="301">
      <c r="A301" s="8" t="str">
        <f t="shared" si="1"/>
        <v/>
      </c>
    </row>
    <row r="302">
      <c r="A302" s="8" t="str">
        <f t="shared" si="1"/>
        <v/>
      </c>
    </row>
    <row r="303">
      <c r="A303" s="8" t="str">
        <f t="shared" si="1"/>
        <v/>
      </c>
    </row>
    <row r="304">
      <c r="A304" s="8" t="str">
        <f t="shared" si="1"/>
        <v/>
      </c>
    </row>
    <row r="305">
      <c r="A305" s="8" t="str">
        <f t="shared" si="1"/>
        <v/>
      </c>
    </row>
    <row r="306">
      <c r="A306" s="8" t="str">
        <f t="shared" si="1"/>
        <v/>
      </c>
    </row>
    <row r="307">
      <c r="A307" s="8" t="str">
        <f t="shared" si="1"/>
        <v/>
      </c>
    </row>
    <row r="308">
      <c r="A308" s="8" t="str">
        <f t="shared" si="1"/>
        <v/>
      </c>
    </row>
    <row r="309">
      <c r="A309" s="8" t="str">
        <f t="shared" si="1"/>
        <v/>
      </c>
    </row>
    <row r="310">
      <c r="A310" s="8" t="str">
        <f t="shared" si="1"/>
        <v/>
      </c>
    </row>
    <row r="311">
      <c r="A311" s="8" t="str">
        <f t="shared" si="1"/>
        <v/>
      </c>
    </row>
    <row r="312">
      <c r="A312" s="8" t="str">
        <f t="shared" si="1"/>
        <v/>
      </c>
    </row>
    <row r="313">
      <c r="A313" s="8" t="str">
        <f t="shared" si="1"/>
        <v/>
      </c>
    </row>
    <row r="314">
      <c r="A314" s="8" t="str">
        <f t="shared" si="1"/>
        <v/>
      </c>
    </row>
    <row r="315">
      <c r="A315" s="8" t="str">
        <f t="shared" si="1"/>
        <v/>
      </c>
    </row>
    <row r="316">
      <c r="A316" s="8" t="str">
        <f t="shared" si="1"/>
        <v/>
      </c>
    </row>
    <row r="317">
      <c r="A317" s="8" t="str">
        <f t="shared" si="1"/>
        <v/>
      </c>
    </row>
    <row r="318">
      <c r="A318" s="8" t="str">
        <f t="shared" si="1"/>
        <v/>
      </c>
    </row>
    <row r="319">
      <c r="A319" s="8" t="str">
        <f t="shared" si="1"/>
        <v/>
      </c>
    </row>
    <row r="320">
      <c r="A320" s="8" t="str">
        <f t="shared" si="1"/>
        <v/>
      </c>
    </row>
    <row r="321">
      <c r="A321" s="8" t="str">
        <f t="shared" si="1"/>
        <v/>
      </c>
    </row>
    <row r="322">
      <c r="A322" s="8" t="str">
        <f t="shared" si="1"/>
        <v/>
      </c>
    </row>
    <row r="323">
      <c r="A323" s="8" t="str">
        <f t="shared" si="1"/>
        <v/>
      </c>
    </row>
    <row r="324">
      <c r="A324" s="8" t="str">
        <f t="shared" si="1"/>
        <v/>
      </c>
    </row>
    <row r="325">
      <c r="A325" s="8" t="str">
        <f t="shared" si="1"/>
        <v/>
      </c>
    </row>
    <row r="326">
      <c r="A326" s="8" t="str">
        <f t="shared" si="1"/>
        <v/>
      </c>
    </row>
    <row r="327">
      <c r="A327" s="8" t="str">
        <f t="shared" si="1"/>
        <v/>
      </c>
    </row>
    <row r="328">
      <c r="A328" s="8" t="str">
        <f t="shared" si="1"/>
        <v/>
      </c>
    </row>
    <row r="329">
      <c r="A329" s="8" t="str">
        <f t="shared" si="1"/>
        <v/>
      </c>
    </row>
    <row r="330">
      <c r="A330" s="8" t="str">
        <f t="shared" si="1"/>
        <v/>
      </c>
    </row>
    <row r="331">
      <c r="A331" s="8" t="str">
        <f t="shared" si="1"/>
        <v/>
      </c>
    </row>
    <row r="332">
      <c r="A332" s="8" t="str">
        <f t="shared" si="1"/>
        <v/>
      </c>
    </row>
    <row r="333">
      <c r="A333" s="8" t="str">
        <f t="shared" si="1"/>
        <v/>
      </c>
    </row>
    <row r="334">
      <c r="A334" s="8" t="str">
        <f t="shared" si="1"/>
        <v/>
      </c>
    </row>
    <row r="335">
      <c r="A335" s="8" t="str">
        <f t="shared" si="1"/>
        <v/>
      </c>
    </row>
    <row r="336">
      <c r="A336" s="8" t="str">
        <f t="shared" si="1"/>
        <v/>
      </c>
    </row>
    <row r="337">
      <c r="A337" s="8" t="str">
        <f t="shared" si="1"/>
        <v/>
      </c>
    </row>
    <row r="338">
      <c r="A338" s="8" t="str">
        <f t="shared" si="1"/>
        <v/>
      </c>
    </row>
    <row r="339">
      <c r="A339" s="8" t="str">
        <f t="shared" si="1"/>
        <v/>
      </c>
    </row>
    <row r="340">
      <c r="A340" s="8" t="str">
        <f t="shared" si="1"/>
        <v/>
      </c>
    </row>
    <row r="341">
      <c r="A341" s="8" t="str">
        <f t="shared" si="1"/>
        <v/>
      </c>
    </row>
    <row r="342">
      <c r="A342" s="8" t="str">
        <f t="shared" si="1"/>
        <v/>
      </c>
    </row>
    <row r="343">
      <c r="A343" s="8" t="str">
        <f t="shared" si="1"/>
        <v/>
      </c>
    </row>
    <row r="344">
      <c r="A344" s="8" t="str">
        <f t="shared" si="1"/>
        <v/>
      </c>
    </row>
    <row r="345">
      <c r="A345" s="8" t="str">
        <f t="shared" si="1"/>
        <v/>
      </c>
    </row>
    <row r="346">
      <c r="A346" s="8" t="str">
        <f t="shared" si="1"/>
        <v/>
      </c>
    </row>
    <row r="347">
      <c r="A347" s="8" t="str">
        <f t="shared" si="1"/>
        <v/>
      </c>
    </row>
    <row r="348">
      <c r="A348" s="8" t="str">
        <f t="shared" si="1"/>
        <v/>
      </c>
    </row>
    <row r="349">
      <c r="A349" s="8" t="str">
        <f t="shared" si="1"/>
        <v/>
      </c>
    </row>
    <row r="350">
      <c r="A350" s="8" t="str">
        <f t="shared" si="1"/>
        <v/>
      </c>
    </row>
    <row r="351">
      <c r="A351" s="8" t="str">
        <f t="shared" si="1"/>
        <v/>
      </c>
    </row>
    <row r="352">
      <c r="A352" s="8" t="str">
        <f t="shared" si="1"/>
        <v/>
      </c>
    </row>
    <row r="353">
      <c r="A353" s="8" t="str">
        <f t="shared" si="1"/>
        <v/>
      </c>
    </row>
    <row r="354">
      <c r="A354" s="8" t="str">
        <f t="shared" si="1"/>
        <v/>
      </c>
    </row>
    <row r="355">
      <c r="A355" s="8" t="str">
        <f t="shared" si="1"/>
        <v/>
      </c>
    </row>
    <row r="356">
      <c r="A356" s="8" t="str">
        <f t="shared" si="1"/>
        <v/>
      </c>
    </row>
    <row r="357">
      <c r="A357" s="8" t="str">
        <f t="shared" si="1"/>
        <v/>
      </c>
    </row>
    <row r="358">
      <c r="A358" s="8" t="str">
        <f t="shared" si="1"/>
        <v/>
      </c>
    </row>
    <row r="359">
      <c r="A359" s="8" t="str">
        <f t="shared" si="1"/>
        <v/>
      </c>
    </row>
    <row r="360">
      <c r="A360" s="8" t="str">
        <f t="shared" si="1"/>
        <v/>
      </c>
    </row>
    <row r="361">
      <c r="A361" s="8" t="str">
        <f t="shared" si="1"/>
        <v/>
      </c>
    </row>
    <row r="362">
      <c r="A362" s="8" t="str">
        <f t="shared" si="1"/>
        <v/>
      </c>
    </row>
    <row r="363">
      <c r="A363" s="8" t="str">
        <f t="shared" si="1"/>
        <v/>
      </c>
    </row>
    <row r="364">
      <c r="A364" s="8" t="str">
        <f t="shared" si="1"/>
        <v/>
      </c>
    </row>
    <row r="365">
      <c r="A365" s="8" t="str">
        <f t="shared" si="1"/>
        <v/>
      </c>
    </row>
    <row r="366">
      <c r="A366" s="8" t="str">
        <f t="shared" si="1"/>
        <v/>
      </c>
    </row>
    <row r="367">
      <c r="A367" s="8" t="str">
        <f t="shared" si="1"/>
        <v/>
      </c>
    </row>
    <row r="368">
      <c r="A368" s="8" t="str">
        <f t="shared" si="1"/>
        <v/>
      </c>
    </row>
    <row r="369">
      <c r="A369" s="8" t="str">
        <f t="shared" si="1"/>
        <v/>
      </c>
    </row>
    <row r="370">
      <c r="A370" s="8" t="str">
        <f t="shared" si="1"/>
        <v/>
      </c>
    </row>
    <row r="371">
      <c r="A371" s="8" t="str">
        <f t="shared" si="1"/>
        <v/>
      </c>
    </row>
    <row r="372">
      <c r="A372" s="8" t="str">
        <f t="shared" si="1"/>
        <v/>
      </c>
    </row>
    <row r="373">
      <c r="A373" s="8" t="str">
        <f t="shared" si="1"/>
        <v/>
      </c>
    </row>
    <row r="374">
      <c r="A374" s="8" t="str">
        <f t="shared" si="1"/>
        <v/>
      </c>
    </row>
    <row r="375">
      <c r="A375" s="8" t="str">
        <f t="shared" si="1"/>
        <v/>
      </c>
    </row>
    <row r="376">
      <c r="A376" s="8" t="str">
        <f t="shared" si="1"/>
        <v/>
      </c>
    </row>
    <row r="377">
      <c r="A377" s="8" t="str">
        <f t="shared" si="1"/>
        <v/>
      </c>
    </row>
    <row r="378">
      <c r="A378" s="8" t="str">
        <f t="shared" si="1"/>
        <v/>
      </c>
    </row>
    <row r="379">
      <c r="A379" s="8" t="str">
        <f t="shared" si="1"/>
        <v/>
      </c>
    </row>
    <row r="380">
      <c r="A380" s="8" t="str">
        <f t="shared" si="1"/>
        <v/>
      </c>
    </row>
    <row r="381">
      <c r="A381" s="8" t="str">
        <f t="shared" si="1"/>
        <v/>
      </c>
    </row>
    <row r="382">
      <c r="A382" s="8" t="str">
        <f t="shared" si="1"/>
        <v/>
      </c>
    </row>
    <row r="383">
      <c r="A383" s="8" t="str">
        <f t="shared" si="1"/>
        <v/>
      </c>
    </row>
    <row r="384">
      <c r="A384" s="8" t="str">
        <f t="shared" si="1"/>
        <v/>
      </c>
    </row>
    <row r="385">
      <c r="A385" s="8" t="str">
        <f t="shared" si="1"/>
        <v/>
      </c>
    </row>
    <row r="386">
      <c r="A386" s="8" t="str">
        <f t="shared" si="1"/>
        <v/>
      </c>
    </row>
    <row r="387">
      <c r="A387" s="8" t="str">
        <f t="shared" si="1"/>
        <v/>
      </c>
    </row>
    <row r="388">
      <c r="A388" s="8" t="str">
        <f t="shared" si="1"/>
        <v/>
      </c>
    </row>
    <row r="389">
      <c r="A389" s="8" t="str">
        <f t="shared" si="1"/>
        <v/>
      </c>
    </row>
    <row r="390">
      <c r="A390" s="8" t="str">
        <f t="shared" si="1"/>
        <v/>
      </c>
    </row>
    <row r="391">
      <c r="A391" s="8" t="str">
        <f t="shared" si="1"/>
        <v/>
      </c>
    </row>
    <row r="392">
      <c r="A392" s="8" t="str">
        <f t="shared" si="1"/>
        <v/>
      </c>
    </row>
    <row r="393">
      <c r="A393" s="8" t="str">
        <f t="shared" si="1"/>
        <v/>
      </c>
    </row>
    <row r="394">
      <c r="A394" s="8" t="str">
        <f t="shared" si="1"/>
        <v/>
      </c>
    </row>
    <row r="395">
      <c r="A395" s="8" t="str">
        <f t="shared" si="1"/>
        <v/>
      </c>
    </row>
    <row r="396">
      <c r="A396" s="8" t="str">
        <f t="shared" si="1"/>
        <v/>
      </c>
    </row>
    <row r="397">
      <c r="A397" s="8" t="str">
        <f t="shared" si="1"/>
        <v/>
      </c>
    </row>
    <row r="398">
      <c r="A398" s="8" t="str">
        <f t="shared" si="1"/>
        <v/>
      </c>
    </row>
    <row r="399">
      <c r="A399" s="8" t="str">
        <f t="shared" si="1"/>
        <v/>
      </c>
    </row>
    <row r="400">
      <c r="A400" s="8" t="str">
        <f t="shared" si="1"/>
        <v/>
      </c>
    </row>
    <row r="401">
      <c r="A401" s="8" t="str">
        <f t="shared" si="1"/>
        <v/>
      </c>
    </row>
    <row r="402">
      <c r="A402" s="8" t="str">
        <f t="shared" si="1"/>
        <v/>
      </c>
    </row>
    <row r="403">
      <c r="A403" s="8" t="str">
        <f t="shared" si="1"/>
        <v/>
      </c>
    </row>
    <row r="404">
      <c r="A404" s="8" t="str">
        <f t="shared" si="1"/>
        <v/>
      </c>
    </row>
    <row r="405">
      <c r="A405" s="8" t="str">
        <f t="shared" si="1"/>
        <v/>
      </c>
    </row>
    <row r="406">
      <c r="A406" s="8" t="str">
        <f t="shared" si="1"/>
        <v/>
      </c>
    </row>
    <row r="407">
      <c r="A407" s="8" t="str">
        <f t="shared" si="1"/>
        <v/>
      </c>
    </row>
    <row r="408">
      <c r="A408" s="8" t="str">
        <f t="shared" si="1"/>
        <v/>
      </c>
    </row>
    <row r="409">
      <c r="A409" s="8" t="str">
        <f t="shared" si="1"/>
        <v/>
      </c>
    </row>
    <row r="410">
      <c r="A410" s="8" t="str">
        <f t="shared" si="1"/>
        <v/>
      </c>
    </row>
    <row r="411">
      <c r="A411" s="8" t="str">
        <f t="shared" si="1"/>
        <v/>
      </c>
    </row>
    <row r="412">
      <c r="A412" s="8" t="str">
        <f t="shared" si="1"/>
        <v/>
      </c>
    </row>
    <row r="413">
      <c r="A413" s="8" t="str">
        <f t="shared" si="1"/>
        <v/>
      </c>
    </row>
    <row r="414">
      <c r="A414" s="8" t="str">
        <f t="shared" si="1"/>
        <v/>
      </c>
    </row>
    <row r="415">
      <c r="A415" s="8" t="str">
        <f t="shared" si="1"/>
        <v/>
      </c>
    </row>
    <row r="416">
      <c r="A416" s="8" t="str">
        <f t="shared" si="1"/>
        <v/>
      </c>
    </row>
    <row r="417">
      <c r="A417" s="8" t="str">
        <f t="shared" si="1"/>
        <v/>
      </c>
    </row>
    <row r="418">
      <c r="A418" s="8" t="str">
        <f t="shared" si="1"/>
        <v/>
      </c>
    </row>
    <row r="419">
      <c r="A419" s="8" t="str">
        <f t="shared" si="1"/>
        <v/>
      </c>
    </row>
    <row r="420">
      <c r="A420" s="8" t="str">
        <f t="shared" si="1"/>
        <v/>
      </c>
    </row>
    <row r="421">
      <c r="A421" s="8" t="str">
        <f t="shared" si="1"/>
        <v/>
      </c>
    </row>
    <row r="422">
      <c r="A422" s="8" t="str">
        <f t="shared" si="1"/>
        <v/>
      </c>
    </row>
    <row r="423">
      <c r="A423" s="8" t="str">
        <f t="shared" si="1"/>
        <v/>
      </c>
    </row>
    <row r="424">
      <c r="A424" s="8" t="str">
        <f t="shared" si="1"/>
        <v/>
      </c>
    </row>
    <row r="425">
      <c r="A425" s="8" t="str">
        <f t="shared" si="1"/>
        <v/>
      </c>
    </row>
    <row r="426">
      <c r="A426" s="8" t="str">
        <f t="shared" si="1"/>
        <v/>
      </c>
    </row>
    <row r="427">
      <c r="A427" s="8" t="str">
        <f t="shared" si="1"/>
        <v/>
      </c>
    </row>
    <row r="428">
      <c r="A428" s="8" t="str">
        <f t="shared" si="1"/>
        <v/>
      </c>
    </row>
    <row r="429">
      <c r="A429" s="8" t="str">
        <f t="shared" si="1"/>
        <v/>
      </c>
    </row>
    <row r="430">
      <c r="A430" s="8" t="str">
        <f t="shared" si="1"/>
        <v/>
      </c>
    </row>
    <row r="431">
      <c r="A431" s="8" t="str">
        <f t="shared" si="1"/>
        <v/>
      </c>
    </row>
    <row r="432">
      <c r="A432" s="8" t="str">
        <f t="shared" si="1"/>
        <v/>
      </c>
    </row>
    <row r="433">
      <c r="A433" s="8" t="str">
        <f t="shared" si="1"/>
        <v/>
      </c>
    </row>
    <row r="434">
      <c r="A434" s="8" t="str">
        <f t="shared" si="1"/>
        <v/>
      </c>
    </row>
    <row r="435">
      <c r="A435" s="8" t="str">
        <f t="shared" si="1"/>
        <v/>
      </c>
    </row>
    <row r="436">
      <c r="A436" s="8" t="str">
        <f t="shared" si="1"/>
        <v/>
      </c>
    </row>
    <row r="437">
      <c r="A437" s="8" t="str">
        <f t="shared" si="1"/>
        <v/>
      </c>
    </row>
    <row r="438">
      <c r="A438" s="8" t="str">
        <f t="shared" si="1"/>
        <v/>
      </c>
    </row>
    <row r="439">
      <c r="A439" s="8" t="str">
        <f t="shared" si="1"/>
        <v/>
      </c>
    </row>
    <row r="440">
      <c r="A440" s="8" t="str">
        <f t="shared" si="1"/>
        <v/>
      </c>
    </row>
    <row r="441">
      <c r="A441" s="8" t="str">
        <f t="shared" si="1"/>
        <v/>
      </c>
    </row>
    <row r="442">
      <c r="A442" s="8" t="str">
        <f t="shared" si="1"/>
        <v/>
      </c>
    </row>
    <row r="443">
      <c r="A443" s="8" t="str">
        <f t="shared" si="1"/>
        <v/>
      </c>
    </row>
    <row r="444">
      <c r="A444" s="8" t="str">
        <f t="shared" si="1"/>
        <v/>
      </c>
    </row>
    <row r="445">
      <c r="A445" s="8" t="str">
        <f t="shared" si="1"/>
        <v/>
      </c>
    </row>
    <row r="446">
      <c r="A446" s="8" t="str">
        <f t="shared" si="1"/>
        <v/>
      </c>
    </row>
    <row r="447">
      <c r="A447" s="8" t="str">
        <f t="shared" si="1"/>
        <v/>
      </c>
    </row>
    <row r="448">
      <c r="A448" s="8" t="str">
        <f t="shared" si="1"/>
        <v/>
      </c>
    </row>
    <row r="449">
      <c r="A449" s="8" t="str">
        <f t="shared" si="1"/>
        <v/>
      </c>
    </row>
    <row r="450">
      <c r="A450" s="8" t="str">
        <f t="shared" si="1"/>
        <v/>
      </c>
    </row>
    <row r="451">
      <c r="A451" s="8" t="str">
        <f t="shared" si="1"/>
        <v/>
      </c>
    </row>
    <row r="452">
      <c r="A452" s="8" t="str">
        <f t="shared" si="1"/>
        <v/>
      </c>
    </row>
    <row r="453">
      <c r="A453" s="8" t="str">
        <f t="shared" si="1"/>
        <v/>
      </c>
    </row>
    <row r="454">
      <c r="A454" s="8" t="str">
        <f t="shared" si="1"/>
        <v/>
      </c>
    </row>
    <row r="455">
      <c r="A455" s="8" t="str">
        <f t="shared" si="1"/>
        <v/>
      </c>
    </row>
    <row r="456">
      <c r="A456" s="8" t="str">
        <f t="shared" si="1"/>
        <v/>
      </c>
    </row>
    <row r="457">
      <c r="A457" s="8" t="str">
        <f t="shared" si="1"/>
        <v/>
      </c>
    </row>
    <row r="458">
      <c r="A458" s="8" t="str">
        <f t="shared" si="1"/>
        <v/>
      </c>
    </row>
    <row r="459">
      <c r="A459" s="8" t="str">
        <f t="shared" si="1"/>
        <v/>
      </c>
    </row>
    <row r="460">
      <c r="A460" s="8" t="str">
        <f t="shared" si="1"/>
        <v/>
      </c>
    </row>
    <row r="461">
      <c r="A461" s="8" t="str">
        <f t="shared" si="1"/>
        <v/>
      </c>
    </row>
    <row r="462">
      <c r="A462" s="8" t="str">
        <f t="shared" si="1"/>
        <v/>
      </c>
    </row>
    <row r="463">
      <c r="A463" s="8" t="str">
        <f t="shared" si="1"/>
        <v/>
      </c>
    </row>
    <row r="464">
      <c r="A464" s="8" t="str">
        <f t="shared" si="1"/>
        <v/>
      </c>
    </row>
    <row r="465">
      <c r="A465" s="8" t="str">
        <f t="shared" si="1"/>
        <v/>
      </c>
    </row>
    <row r="466">
      <c r="A466" s="8" t="str">
        <f t="shared" si="1"/>
        <v/>
      </c>
    </row>
    <row r="467">
      <c r="A467" s="8" t="str">
        <f t="shared" si="1"/>
        <v/>
      </c>
    </row>
    <row r="468">
      <c r="A468" s="8" t="str">
        <f t="shared" si="1"/>
        <v/>
      </c>
    </row>
    <row r="469">
      <c r="A469" s="8" t="str">
        <f t="shared" si="1"/>
        <v/>
      </c>
    </row>
    <row r="470">
      <c r="A470" s="8" t="str">
        <f t="shared" si="1"/>
        <v/>
      </c>
    </row>
    <row r="471">
      <c r="A471" s="8" t="str">
        <f t="shared" si="1"/>
        <v/>
      </c>
    </row>
    <row r="472">
      <c r="A472" s="8" t="str">
        <f t="shared" si="1"/>
        <v/>
      </c>
    </row>
    <row r="473">
      <c r="A473" s="8" t="str">
        <f t="shared" si="1"/>
        <v/>
      </c>
    </row>
    <row r="474">
      <c r="A474" s="8" t="str">
        <f t="shared" si="1"/>
        <v/>
      </c>
    </row>
    <row r="475">
      <c r="A475" s="8" t="str">
        <f t="shared" si="1"/>
        <v/>
      </c>
    </row>
    <row r="476">
      <c r="A476" s="8" t="str">
        <f t="shared" si="1"/>
        <v/>
      </c>
    </row>
    <row r="477">
      <c r="A477" s="8" t="str">
        <f t="shared" si="1"/>
        <v/>
      </c>
    </row>
    <row r="478">
      <c r="A478" s="8" t="str">
        <f t="shared" si="1"/>
        <v/>
      </c>
    </row>
    <row r="479">
      <c r="A479" s="8" t="str">
        <f t="shared" si="1"/>
        <v/>
      </c>
    </row>
    <row r="480">
      <c r="A480" s="8" t="str">
        <f t="shared" si="1"/>
        <v/>
      </c>
    </row>
    <row r="481">
      <c r="A481" s="8" t="str">
        <f t="shared" si="1"/>
        <v/>
      </c>
    </row>
    <row r="482">
      <c r="A482" s="8" t="str">
        <f t="shared" si="1"/>
        <v/>
      </c>
    </row>
    <row r="483">
      <c r="A483" s="8" t="str">
        <f t="shared" si="1"/>
        <v/>
      </c>
    </row>
    <row r="484">
      <c r="A484" s="8" t="str">
        <f t="shared" si="1"/>
        <v/>
      </c>
    </row>
    <row r="485">
      <c r="A485" s="8" t="str">
        <f t="shared" si="1"/>
        <v/>
      </c>
    </row>
    <row r="486">
      <c r="A486" s="8" t="str">
        <f t="shared" si="1"/>
        <v/>
      </c>
    </row>
    <row r="487">
      <c r="A487" s="8" t="str">
        <f t="shared" si="1"/>
        <v/>
      </c>
    </row>
    <row r="488">
      <c r="A488" s="8" t="str">
        <f t="shared" si="1"/>
        <v/>
      </c>
    </row>
    <row r="489">
      <c r="A489" s="8" t="str">
        <f t="shared" si="1"/>
        <v/>
      </c>
    </row>
    <row r="490">
      <c r="A490" s="8" t="str">
        <f t="shared" si="1"/>
        <v/>
      </c>
    </row>
    <row r="491">
      <c r="A491" s="8" t="str">
        <f t="shared" si="1"/>
        <v/>
      </c>
    </row>
    <row r="492">
      <c r="A492" s="8" t="str">
        <f t="shared" si="1"/>
        <v/>
      </c>
    </row>
    <row r="493">
      <c r="A493" s="8" t="str">
        <f t="shared" si="1"/>
        <v/>
      </c>
    </row>
    <row r="494">
      <c r="A494" s="8" t="str">
        <f t="shared" si="1"/>
        <v/>
      </c>
    </row>
    <row r="495">
      <c r="A495" s="8" t="str">
        <f t="shared" si="1"/>
        <v/>
      </c>
    </row>
    <row r="496">
      <c r="A496" s="8" t="str">
        <f t="shared" si="1"/>
        <v/>
      </c>
    </row>
    <row r="497">
      <c r="A497" s="8" t="str">
        <f t="shared" si="1"/>
        <v/>
      </c>
    </row>
    <row r="498">
      <c r="A498" s="8" t="str">
        <f t="shared" si="1"/>
        <v/>
      </c>
    </row>
    <row r="499">
      <c r="A499" s="8" t="str">
        <f t="shared" si="1"/>
        <v/>
      </c>
    </row>
    <row r="500">
      <c r="A500" s="8" t="str">
        <f t="shared" si="1"/>
        <v/>
      </c>
    </row>
    <row r="501">
      <c r="A501" s="8" t="str">
        <f t="shared" si="1"/>
        <v/>
      </c>
    </row>
    <row r="502">
      <c r="A502" s="8" t="str">
        <f t="shared" si="1"/>
        <v/>
      </c>
    </row>
    <row r="503">
      <c r="A503" s="8" t="str">
        <f t="shared" si="1"/>
        <v/>
      </c>
    </row>
    <row r="504">
      <c r="A504" s="8" t="str">
        <f t="shared" si="1"/>
        <v/>
      </c>
    </row>
    <row r="505">
      <c r="A505" s="8" t="str">
        <f t="shared" si="1"/>
        <v/>
      </c>
    </row>
    <row r="506">
      <c r="A506" s="8" t="str">
        <f t="shared" si="1"/>
        <v/>
      </c>
    </row>
    <row r="507">
      <c r="A507" s="8" t="str">
        <f t="shared" si="1"/>
        <v/>
      </c>
    </row>
    <row r="508">
      <c r="A508" s="8" t="str">
        <f t="shared" si="1"/>
        <v/>
      </c>
    </row>
    <row r="509">
      <c r="A509" s="8" t="str">
        <f t="shared" si="1"/>
        <v/>
      </c>
    </row>
    <row r="510">
      <c r="A510" s="8" t="str">
        <f t="shared" si="1"/>
        <v/>
      </c>
    </row>
    <row r="511">
      <c r="A511" s="8" t="str">
        <f t="shared" si="1"/>
        <v/>
      </c>
    </row>
    <row r="512">
      <c r="A512" s="8" t="str">
        <f t="shared" si="1"/>
        <v/>
      </c>
    </row>
    <row r="513">
      <c r="A513" s="8" t="str">
        <f t="shared" si="1"/>
        <v/>
      </c>
    </row>
    <row r="514">
      <c r="A514" s="8" t="str">
        <f t="shared" si="1"/>
        <v/>
      </c>
    </row>
    <row r="515">
      <c r="A515" s="8" t="str">
        <f t="shared" si="1"/>
        <v/>
      </c>
    </row>
    <row r="516">
      <c r="A516" s="8" t="str">
        <f t="shared" si="1"/>
        <v/>
      </c>
    </row>
    <row r="517">
      <c r="A517" s="8" t="str">
        <f t="shared" si="1"/>
        <v/>
      </c>
    </row>
    <row r="518">
      <c r="A518" s="8" t="str">
        <f t="shared" si="1"/>
        <v/>
      </c>
    </row>
    <row r="519">
      <c r="A519" s="8" t="str">
        <f t="shared" si="1"/>
        <v/>
      </c>
    </row>
    <row r="520">
      <c r="A520" s="8" t="str">
        <f t="shared" si="1"/>
        <v/>
      </c>
    </row>
    <row r="521">
      <c r="A521" s="8" t="str">
        <f t="shared" si="1"/>
        <v/>
      </c>
    </row>
    <row r="522">
      <c r="A522" s="8" t="str">
        <f t="shared" si="1"/>
        <v/>
      </c>
    </row>
    <row r="523">
      <c r="A523" s="8" t="str">
        <f t="shared" si="1"/>
        <v/>
      </c>
    </row>
    <row r="524">
      <c r="A524" s="8" t="str">
        <f t="shared" si="1"/>
        <v/>
      </c>
    </row>
    <row r="525">
      <c r="A525" s="8" t="str">
        <f t="shared" si="1"/>
        <v/>
      </c>
    </row>
    <row r="526">
      <c r="A526" s="8" t="str">
        <f t="shared" si="1"/>
        <v/>
      </c>
    </row>
    <row r="527">
      <c r="A527" s="8" t="str">
        <f t="shared" si="1"/>
        <v/>
      </c>
    </row>
    <row r="528">
      <c r="A528" s="8" t="str">
        <f t="shared" si="1"/>
        <v/>
      </c>
    </row>
    <row r="529">
      <c r="A529" s="8" t="str">
        <f t="shared" si="1"/>
        <v/>
      </c>
    </row>
    <row r="530">
      <c r="A530" s="8" t="str">
        <f t="shared" si="1"/>
        <v/>
      </c>
    </row>
    <row r="531">
      <c r="A531" s="8" t="str">
        <f t="shared" si="1"/>
        <v/>
      </c>
    </row>
    <row r="532">
      <c r="A532" s="8" t="str">
        <f t="shared" si="1"/>
        <v/>
      </c>
    </row>
    <row r="533">
      <c r="A533" s="8" t="str">
        <f t="shared" si="1"/>
        <v/>
      </c>
    </row>
    <row r="534">
      <c r="A534" s="8" t="str">
        <f t="shared" si="1"/>
        <v/>
      </c>
    </row>
    <row r="535">
      <c r="A535" s="8" t="str">
        <f t="shared" si="1"/>
        <v/>
      </c>
    </row>
    <row r="536">
      <c r="A536" s="8" t="str">
        <f t="shared" si="1"/>
        <v/>
      </c>
    </row>
    <row r="537">
      <c r="A537" s="8" t="str">
        <f t="shared" si="1"/>
        <v/>
      </c>
    </row>
    <row r="538">
      <c r="A538" s="8" t="str">
        <f t="shared" si="1"/>
        <v/>
      </c>
    </row>
    <row r="539">
      <c r="A539" s="8" t="str">
        <f t="shared" si="1"/>
        <v/>
      </c>
    </row>
    <row r="540">
      <c r="A540" s="8" t="str">
        <f t="shared" si="1"/>
        <v/>
      </c>
    </row>
    <row r="541">
      <c r="A541" s="8" t="str">
        <f t="shared" si="1"/>
        <v/>
      </c>
    </row>
    <row r="542">
      <c r="A542" s="8" t="str">
        <f t="shared" si="1"/>
        <v/>
      </c>
    </row>
    <row r="543">
      <c r="A543" s="8" t="str">
        <f t="shared" si="1"/>
        <v/>
      </c>
    </row>
    <row r="544">
      <c r="A544" s="8" t="str">
        <f t="shared" si="1"/>
        <v/>
      </c>
    </row>
    <row r="545">
      <c r="A545" s="8" t="str">
        <f t="shared" si="1"/>
        <v/>
      </c>
    </row>
    <row r="546">
      <c r="A546" s="8" t="str">
        <f t="shared" si="1"/>
        <v/>
      </c>
    </row>
    <row r="547">
      <c r="A547" s="8" t="str">
        <f t="shared" si="1"/>
        <v/>
      </c>
    </row>
    <row r="548">
      <c r="A548" s="8" t="str">
        <f t="shared" si="1"/>
        <v/>
      </c>
    </row>
    <row r="549">
      <c r="A549" s="8" t="str">
        <f t="shared" si="1"/>
        <v/>
      </c>
    </row>
    <row r="550">
      <c r="A550" s="8" t="str">
        <f t="shared" si="1"/>
        <v/>
      </c>
    </row>
    <row r="551">
      <c r="A551" s="8" t="str">
        <f t="shared" si="1"/>
        <v/>
      </c>
    </row>
    <row r="552">
      <c r="A552" s="8" t="str">
        <f t="shared" si="1"/>
        <v/>
      </c>
    </row>
    <row r="553">
      <c r="A553" s="8" t="str">
        <f t="shared" si="1"/>
        <v/>
      </c>
    </row>
    <row r="554">
      <c r="A554" s="8" t="str">
        <f t="shared" si="1"/>
        <v/>
      </c>
    </row>
    <row r="555">
      <c r="A555" s="8" t="str">
        <f t="shared" si="1"/>
        <v/>
      </c>
    </row>
    <row r="556">
      <c r="A556" s="8" t="str">
        <f t="shared" si="1"/>
        <v/>
      </c>
    </row>
    <row r="557">
      <c r="A557" s="8" t="str">
        <f t="shared" si="1"/>
        <v/>
      </c>
    </row>
    <row r="558">
      <c r="A558" s="8" t="str">
        <f t="shared" si="1"/>
        <v/>
      </c>
    </row>
    <row r="559">
      <c r="A559" s="8" t="str">
        <f t="shared" si="1"/>
        <v/>
      </c>
    </row>
    <row r="560">
      <c r="A560" s="8" t="str">
        <f t="shared" si="1"/>
        <v/>
      </c>
    </row>
    <row r="561">
      <c r="A561" s="8" t="str">
        <f t="shared" si="1"/>
        <v/>
      </c>
    </row>
    <row r="562">
      <c r="A562" s="8" t="str">
        <f t="shared" si="1"/>
        <v/>
      </c>
    </row>
    <row r="563">
      <c r="A563" s="8" t="str">
        <f t="shared" si="1"/>
        <v/>
      </c>
    </row>
    <row r="564">
      <c r="A564" s="8" t="str">
        <f t="shared" si="1"/>
        <v/>
      </c>
    </row>
    <row r="565">
      <c r="A565" s="8" t="str">
        <f t="shared" si="1"/>
        <v/>
      </c>
    </row>
    <row r="566">
      <c r="A566" s="8" t="str">
        <f t="shared" si="1"/>
        <v/>
      </c>
    </row>
    <row r="567">
      <c r="A567" s="8" t="str">
        <f t="shared" si="1"/>
        <v/>
      </c>
    </row>
    <row r="568">
      <c r="A568" s="8" t="str">
        <f t="shared" si="1"/>
        <v/>
      </c>
    </row>
    <row r="569">
      <c r="A569" s="8" t="str">
        <f t="shared" si="1"/>
        <v/>
      </c>
    </row>
    <row r="570">
      <c r="A570" s="8" t="str">
        <f t="shared" si="1"/>
        <v/>
      </c>
    </row>
    <row r="571">
      <c r="A571" s="8" t="str">
        <f t="shared" si="1"/>
        <v/>
      </c>
    </row>
    <row r="572">
      <c r="A572" s="8" t="str">
        <f t="shared" si="1"/>
        <v/>
      </c>
    </row>
    <row r="573">
      <c r="A573" s="8" t="str">
        <f t="shared" si="1"/>
        <v/>
      </c>
    </row>
    <row r="574">
      <c r="A574" s="8" t="str">
        <f t="shared" si="1"/>
        <v/>
      </c>
    </row>
    <row r="575">
      <c r="A575" s="8" t="str">
        <f t="shared" si="1"/>
        <v/>
      </c>
    </row>
    <row r="576">
      <c r="A576" s="8" t="str">
        <f t="shared" si="1"/>
        <v/>
      </c>
    </row>
    <row r="577">
      <c r="A577" s="8" t="str">
        <f t="shared" si="1"/>
        <v/>
      </c>
    </row>
    <row r="578">
      <c r="A578" s="8" t="str">
        <f t="shared" si="1"/>
        <v/>
      </c>
    </row>
    <row r="579">
      <c r="A579" s="8" t="str">
        <f t="shared" si="1"/>
        <v/>
      </c>
    </row>
    <row r="580">
      <c r="A580" s="8" t="str">
        <f t="shared" si="1"/>
        <v/>
      </c>
    </row>
    <row r="581">
      <c r="A581" s="8" t="str">
        <f t="shared" si="1"/>
        <v/>
      </c>
    </row>
    <row r="582">
      <c r="A582" s="8" t="str">
        <f t="shared" si="1"/>
        <v/>
      </c>
    </row>
    <row r="583">
      <c r="A583" s="8" t="str">
        <f t="shared" si="1"/>
        <v/>
      </c>
    </row>
    <row r="584">
      <c r="A584" s="8" t="str">
        <f t="shared" si="1"/>
        <v/>
      </c>
    </row>
    <row r="585">
      <c r="A585" s="8" t="str">
        <f t="shared" si="1"/>
        <v/>
      </c>
    </row>
    <row r="586">
      <c r="A586" s="8" t="str">
        <f t="shared" si="1"/>
        <v/>
      </c>
    </row>
    <row r="587">
      <c r="A587" s="8" t="str">
        <f t="shared" si="1"/>
        <v/>
      </c>
    </row>
    <row r="588">
      <c r="A588" s="8" t="str">
        <f t="shared" si="1"/>
        <v/>
      </c>
    </row>
    <row r="589">
      <c r="A589" s="8" t="str">
        <f t="shared" si="1"/>
        <v/>
      </c>
    </row>
    <row r="590">
      <c r="A590" s="8" t="str">
        <f t="shared" si="1"/>
        <v/>
      </c>
    </row>
    <row r="591">
      <c r="A591" s="8" t="str">
        <f t="shared" si="1"/>
        <v/>
      </c>
    </row>
    <row r="592">
      <c r="A592" s="8" t="str">
        <f t="shared" si="1"/>
        <v/>
      </c>
    </row>
    <row r="593">
      <c r="A593" s="8" t="str">
        <f t="shared" si="1"/>
        <v/>
      </c>
    </row>
    <row r="594">
      <c r="A594" s="8" t="str">
        <f t="shared" si="1"/>
        <v/>
      </c>
    </row>
    <row r="595">
      <c r="A595" s="8" t="str">
        <f t="shared" si="1"/>
        <v/>
      </c>
    </row>
    <row r="596">
      <c r="A596" s="8" t="str">
        <f t="shared" si="1"/>
        <v/>
      </c>
    </row>
    <row r="597">
      <c r="A597" s="8" t="str">
        <f t="shared" si="1"/>
        <v/>
      </c>
    </row>
    <row r="598">
      <c r="A598" s="8" t="str">
        <f t="shared" si="1"/>
        <v/>
      </c>
    </row>
    <row r="599">
      <c r="A599" s="8" t="str">
        <f t="shared" si="1"/>
        <v/>
      </c>
    </row>
    <row r="600">
      <c r="A600" s="8" t="str">
        <f t="shared" si="1"/>
        <v/>
      </c>
    </row>
    <row r="601">
      <c r="A601" s="8" t="str">
        <f t="shared" si="1"/>
        <v/>
      </c>
    </row>
    <row r="602">
      <c r="A602" s="8" t="str">
        <f t="shared" si="1"/>
        <v/>
      </c>
    </row>
    <row r="603">
      <c r="A603" s="8" t="str">
        <f t="shared" si="1"/>
        <v/>
      </c>
    </row>
    <row r="604">
      <c r="A604" s="8" t="str">
        <f t="shared" si="1"/>
        <v/>
      </c>
    </row>
    <row r="605">
      <c r="A605" s="8" t="str">
        <f t="shared" si="1"/>
        <v/>
      </c>
    </row>
    <row r="606">
      <c r="A606" s="8" t="str">
        <f t="shared" si="1"/>
        <v/>
      </c>
    </row>
    <row r="607">
      <c r="A607" s="8" t="str">
        <f t="shared" si="1"/>
        <v/>
      </c>
    </row>
    <row r="608">
      <c r="A608" s="8" t="str">
        <f t="shared" si="1"/>
        <v/>
      </c>
    </row>
    <row r="609">
      <c r="A609" s="8" t="str">
        <f t="shared" si="1"/>
        <v/>
      </c>
    </row>
    <row r="610">
      <c r="A610" s="8" t="str">
        <f t="shared" si="1"/>
        <v/>
      </c>
    </row>
    <row r="611">
      <c r="A611" s="8" t="str">
        <f t="shared" si="1"/>
        <v/>
      </c>
    </row>
    <row r="612">
      <c r="A612" s="8" t="str">
        <f t="shared" si="1"/>
        <v/>
      </c>
    </row>
    <row r="613">
      <c r="A613" s="8" t="str">
        <f t="shared" si="1"/>
        <v/>
      </c>
    </row>
    <row r="614">
      <c r="A614" s="8" t="str">
        <f t="shared" si="1"/>
        <v/>
      </c>
    </row>
    <row r="615">
      <c r="A615" s="8" t="str">
        <f t="shared" si="1"/>
        <v/>
      </c>
    </row>
    <row r="616">
      <c r="A616" s="8" t="str">
        <f t="shared" si="1"/>
        <v/>
      </c>
    </row>
    <row r="617">
      <c r="A617" s="8" t="str">
        <f t="shared" si="1"/>
        <v/>
      </c>
    </row>
    <row r="618">
      <c r="A618" s="8" t="str">
        <f t="shared" si="1"/>
        <v/>
      </c>
    </row>
    <row r="619">
      <c r="A619" s="8" t="str">
        <f t="shared" si="1"/>
        <v/>
      </c>
    </row>
    <row r="620">
      <c r="A620" s="8" t="str">
        <f t="shared" si="1"/>
        <v/>
      </c>
    </row>
    <row r="621">
      <c r="A621" s="8" t="str">
        <f t="shared" si="1"/>
        <v/>
      </c>
    </row>
    <row r="622">
      <c r="A622" s="8" t="str">
        <f t="shared" si="1"/>
        <v/>
      </c>
    </row>
    <row r="623">
      <c r="A623" s="8" t="str">
        <f t="shared" si="1"/>
        <v/>
      </c>
    </row>
    <row r="624">
      <c r="A624" s="8" t="str">
        <f t="shared" si="1"/>
        <v/>
      </c>
    </row>
    <row r="625">
      <c r="A625" s="8" t="str">
        <f t="shared" si="1"/>
        <v/>
      </c>
    </row>
    <row r="626">
      <c r="A626" s="8" t="str">
        <f t="shared" si="1"/>
        <v/>
      </c>
    </row>
    <row r="627">
      <c r="A627" s="8" t="str">
        <f t="shared" si="1"/>
        <v/>
      </c>
    </row>
    <row r="628">
      <c r="A628" s="8" t="str">
        <f t="shared" si="1"/>
        <v/>
      </c>
    </row>
    <row r="629">
      <c r="A629" s="8" t="str">
        <f t="shared" si="1"/>
        <v/>
      </c>
    </row>
    <row r="630">
      <c r="A630" s="8" t="str">
        <f t="shared" si="1"/>
        <v/>
      </c>
    </row>
    <row r="631">
      <c r="A631" s="8" t="str">
        <f t="shared" si="1"/>
        <v/>
      </c>
    </row>
    <row r="632">
      <c r="A632" s="8" t="str">
        <f t="shared" si="1"/>
        <v/>
      </c>
    </row>
    <row r="633">
      <c r="A633" s="8" t="str">
        <f t="shared" si="1"/>
        <v/>
      </c>
    </row>
    <row r="634">
      <c r="A634" s="8" t="str">
        <f t="shared" si="1"/>
        <v/>
      </c>
    </row>
    <row r="635">
      <c r="A635" s="8" t="str">
        <f t="shared" si="1"/>
        <v/>
      </c>
    </row>
    <row r="636">
      <c r="A636" s="8" t="str">
        <f t="shared" si="1"/>
        <v/>
      </c>
    </row>
    <row r="637">
      <c r="A637" s="8" t="str">
        <f t="shared" si="1"/>
        <v/>
      </c>
    </row>
    <row r="638">
      <c r="A638" s="8" t="str">
        <f t="shared" si="1"/>
        <v/>
      </c>
    </row>
    <row r="639">
      <c r="A639" s="8" t="str">
        <f t="shared" si="1"/>
        <v/>
      </c>
    </row>
    <row r="640">
      <c r="A640" s="8" t="str">
        <f t="shared" si="1"/>
        <v/>
      </c>
    </row>
    <row r="641">
      <c r="A641" s="8" t="str">
        <f t="shared" si="1"/>
        <v/>
      </c>
    </row>
    <row r="642">
      <c r="A642" s="8" t="str">
        <f t="shared" si="1"/>
        <v/>
      </c>
    </row>
    <row r="643">
      <c r="A643" s="8" t="str">
        <f t="shared" si="1"/>
        <v/>
      </c>
    </row>
    <row r="644">
      <c r="A644" s="8" t="str">
        <f t="shared" si="1"/>
        <v/>
      </c>
    </row>
    <row r="645">
      <c r="A645" s="8" t="str">
        <f t="shared" si="1"/>
        <v/>
      </c>
    </row>
    <row r="646">
      <c r="A646" s="8" t="str">
        <f t="shared" si="1"/>
        <v/>
      </c>
    </row>
    <row r="647">
      <c r="A647" s="8" t="str">
        <f t="shared" si="1"/>
        <v/>
      </c>
    </row>
    <row r="648">
      <c r="A648" s="8" t="str">
        <f t="shared" si="1"/>
        <v/>
      </c>
    </row>
    <row r="649">
      <c r="A649" s="8" t="str">
        <f t="shared" si="1"/>
        <v/>
      </c>
    </row>
    <row r="650">
      <c r="A650" s="8" t="str">
        <f t="shared" si="1"/>
        <v/>
      </c>
    </row>
    <row r="651">
      <c r="A651" s="8" t="str">
        <f t="shared" si="1"/>
        <v/>
      </c>
    </row>
    <row r="652">
      <c r="A652" s="8" t="str">
        <f t="shared" si="1"/>
        <v/>
      </c>
    </row>
    <row r="653">
      <c r="A653" s="8" t="str">
        <f t="shared" si="1"/>
        <v/>
      </c>
    </row>
    <row r="654">
      <c r="A654" s="8" t="str">
        <f t="shared" si="1"/>
        <v/>
      </c>
    </row>
    <row r="655">
      <c r="A655" s="8" t="str">
        <f t="shared" si="1"/>
        <v/>
      </c>
    </row>
    <row r="656">
      <c r="A656" s="8" t="str">
        <f t="shared" si="1"/>
        <v/>
      </c>
    </row>
    <row r="657">
      <c r="A657" s="8" t="str">
        <f t="shared" si="1"/>
        <v/>
      </c>
    </row>
    <row r="658">
      <c r="A658" s="8" t="str">
        <f t="shared" si="1"/>
        <v/>
      </c>
    </row>
    <row r="659">
      <c r="A659" s="8" t="str">
        <f t="shared" si="1"/>
        <v/>
      </c>
    </row>
    <row r="660">
      <c r="A660" s="8" t="str">
        <f t="shared" si="1"/>
        <v/>
      </c>
    </row>
    <row r="661">
      <c r="A661" s="8" t="str">
        <f t="shared" si="1"/>
        <v/>
      </c>
    </row>
    <row r="662">
      <c r="A662" s="8" t="str">
        <f t="shared" si="1"/>
        <v/>
      </c>
    </row>
    <row r="663">
      <c r="A663" s="8" t="str">
        <f t="shared" si="1"/>
        <v/>
      </c>
    </row>
    <row r="664">
      <c r="A664" s="8" t="str">
        <f t="shared" si="1"/>
        <v/>
      </c>
    </row>
    <row r="665">
      <c r="A665" s="8" t="str">
        <f t="shared" si="1"/>
        <v/>
      </c>
    </row>
    <row r="666">
      <c r="A666" s="8" t="str">
        <f t="shared" si="1"/>
        <v/>
      </c>
    </row>
    <row r="667">
      <c r="A667" s="8" t="str">
        <f t="shared" si="1"/>
        <v/>
      </c>
    </row>
    <row r="668">
      <c r="A668" s="8" t="str">
        <f t="shared" si="1"/>
        <v/>
      </c>
    </row>
    <row r="669">
      <c r="A669" s="8" t="str">
        <f t="shared" si="1"/>
        <v/>
      </c>
    </row>
    <row r="670">
      <c r="A670" s="8" t="str">
        <f t="shared" si="1"/>
        <v/>
      </c>
    </row>
    <row r="671">
      <c r="A671" s="8" t="str">
        <f t="shared" si="1"/>
        <v/>
      </c>
    </row>
    <row r="672">
      <c r="A672" s="8" t="str">
        <f t="shared" si="1"/>
        <v/>
      </c>
    </row>
    <row r="673">
      <c r="A673" s="8" t="str">
        <f t="shared" si="1"/>
        <v/>
      </c>
    </row>
    <row r="674">
      <c r="A674" s="8" t="str">
        <f t="shared" si="1"/>
        <v/>
      </c>
    </row>
    <row r="675">
      <c r="A675" s="8" t="str">
        <f t="shared" si="1"/>
        <v/>
      </c>
    </row>
    <row r="676">
      <c r="A676" s="8" t="str">
        <f t="shared" si="1"/>
        <v/>
      </c>
    </row>
    <row r="677">
      <c r="A677" s="8" t="str">
        <f t="shared" si="1"/>
        <v/>
      </c>
    </row>
    <row r="678">
      <c r="A678" s="8" t="str">
        <f t="shared" si="1"/>
        <v/>
      </c>
    </row>
    <row r="679">
      <c r="A679" s="8" t="str">
        <f t="shared" si="1"/>
        <v/>
      </c>
    </row>
    <row r="680">
      <c r="A680" s="8" t="str">
        <f t="shared" si="1"/>
        <v/>
      </c>
    </row>
    <row r="681">
      <c r="A681" s="8" t="str">
        <f t="shared" si="1"/>
        <v/>
      </c>
    </row>
    <row r="682">
      <c r="A682" s="8" t="str">
        <f t="shared" si="1"/>
        <v/>
      </c>
    </row>
    <row r="683">
      <c r="A683" s="8" t="str">
        <f t="shared" si="1"/>
        <v/>
      </c>
    </row>
    <row r="684">
      <c r="A684" s="8" t="str">
        <f t="shared" si="1"/>
        <v/>
      </c>
    </row>
    <row r="685">
      <c r="A685" s="8" t="str">
        <f t="shared" si="1"/>
        <v/>
      </c>
    </row>
    <row r="686">
      <c r="A686" s="8" t="str">
        <f t="shared" si="1"/>
        <v/>
      </c>
    </row>
    <row r="687">
      <c r="A687" s="8" t="str">
        <f t="shared" si="1"/>
        <v/>
      </c>
    </row>
    <row r="688">
      <c r="A688" s="8" t="str">
        <f t="shared" si="1"/>
        <v/>
      </c>
    </row>
    <row r="689">
      <c r="A689" s="8" t="str">
        <f t="shared" si="1"/>
        <v/>
      </c>
    </row>
    <row r="690">
      <c r="A690" s="8" t="str">
        <f t="shared" si="1"/>
        <v/>
      </c>
    </row>
    <row r="691">
      <c r="A691" s="8" t="str">
        <f t="shared" si="1"/>
        <v/>
      </c>
    </row>
    <row r="692">
      <c r="A692" s="8" t="str">
        <f t="shared" si="1"/>
        <v/>
      </c>
    </row>
    <row r="693">
      <c r="A693" s="8" t="str">
        <f t="shared" si="1"/>
        <v/>
      </c>
    </row>
    <row r="694">
      <c r="A694" s="8" t="str">
        <f t="shared" si="1"/>
        <v/>
      </c>
    </row>
    <row r="695">
      <c r="A695" s="8" t="str">
        <f t="shared" si="1"/>
        <v/>
      </c>
    </row>
    <row r="696">
      <c r="A696" s="8" t="str">
        <f t="shared" si="1"/>
        <v/>
      </c>
    </row>
    <row r="697">
      <c r="A697" s="8" t="str">
        <f t="shared" si="1"/>
        <v/>
      </c>
    </row>
    <row r="698">
      <c r="A698" s="8" t="str">
        <f t="shared" si="1"/>
        <v/>
      </c>
    </row>
    <row r="699">
      <c r="A699" s="8" t="str">
        <f t="shared" si="1"/>
        <v/>
      </c>
    </row>
    <row r="700">
      <c r="A700" s="8" t="str">
        <f t="shared" si="1"/>
        <v/>
      </c>
    </row>
    <row r="701">
      <c r="A701" s="8" t="str">
        <f t="shared" si="1"/>
        <v/>
      </c>
    </row>
    <row r="702">
      <c r="A702" s="8" t="str">
        <f t="shared" si="1"/>
        <v/>
      </c>
    </row>
    <row r="703">
      <c r="A703" s="8" t="str">
        <f t="shared" si="1"/>
        <v/>
      </c>
    </row>
    <row r="704">
      <c r="A704" s="8" t="str">
        <f t="shared" si="1"/>
        <v/>
      </c>
    </row>
    <row r="705">
      <c r="A705" s="8" t="str">
        <f t="shared" si="1"/>
        <v/>
      </c>
    </row>
    <row r="706">
      <c r="A706" s="8" t="str">
        <f t="shared" si="1"/>
        <v/>
      </c>
    </row>
    <row r="707">
      <c r="A707" s="8" t="str">
        <f t="shared" si="1"/>
        <v/>
      </c>
    </row>
    <row r="708">
      <c r="A708" s="8" t="str">
        <f t="shared" si="1"/>
        <v/>
      </c>
    </row>
    <row r="709">
      <c r="A709" s="8" t="str">
        <f t="shared" si="1"/>
        <v/>
      </c>
    </row>
    <row r="710">
      <c r="A710" s="8" t="str">
        <f t="shared" si="1"/>
        <v/>
      </c>
    </row>
    <row r="711">
      <c r="A711" s="8" t="str">
        <f t="shared" si="1"/>
        <v/>
      </c>
    </row>
    <row r="712">
      <c r="A712" s="8" t="str">
        <f t="shared" si="1"/>
        <v/>
      </c>
    </row>
    <row r="713">
      <c r="A713" s="8" t="str">
        <f t="shared" si="1"/>
        <v/>
      </c>
    </row>
    <row r="714">
      <c r="A714" s="8" t="str">
        <f t="shared" si="1"/>
        <v/>
      </c>
    </row>
    <row r="715">
      <c r="A715" s="8" t="str">
        <f t="shared" si="1"/>
        <v/>
      </c>
    </row>
    <row r="716">
      <c r="A716" s="8" t="str">
        <f t="shared" si="1"/>
        <v/>
      </c>
    </row>
    <row r="717">
      <c r="A717" s="8" t="str">
        <f t="shared" si="1"/>
        <v/>
      </c>
    </row>
    <row r="718">
      <c r="A718" s="8" t="str">
        <f t="shared" si="1"/>
        <v/>
      </c>
    </row>
    <row r="719">
      <c r="A719" s="8" t="str">
        <f t="shared" si="1"/>
        <v/>
      </c>
    </row>
    <row r="720">
      <c r="A720" s="8" t="str">
        <f t="shared" si="1"/>
        <v/>
      </c>
    </row>
    <row r="721">
      <c r="A721" s="8" t="str">
        <f t="shared" si="1"/>
        <v/>
      </c>
    </row>
    <row r="722">
      <c r="A722" s="8" t="str">
        <f t="shared" si="1"/>
        <v/>
      </c>
    </row>
    <row r="723">
      <c r="A723" s="8" t="str">
        <f t="shared" si="1"/>
        <v/>
      </c>
    </row>
    <row r="724">
      <c r="A724" s="8" t="str">
        <f t="shared" si="1"/>
        <v/>
      </c>
    </row>
    <row r="725">
      <c r="A725" s="8" t="str">
        <f t="shared" si="1"/>
        <v/>
      </c>
    </row>
    <row r="726">
      <c r="A726" s="8" t="str">
        <f t="shared" si="1"/>
        <v/>
      </c>
    </row>
    <row r="727">
      <c r="A727" s="8" t="str">
        <f t="shared" si="1"/>
        <v/>
      </c>
    </row>
    <row r="728">
      <c r="A728" s="8" t="str">
        <f t="shared" si="1"/>
        <v/>
      </c>
    </row>
    <row r="729">
      <c r="A729" s="8" t="str">
        <f t="shared" si="1"/>
        <v/>
      </c>
    </row>
    <row r="730">
      <c r="A730" s="8" t="str">
        <f t="shared" si="1"/>
        <v/>
      </c>
    </row>
    <row r="731">
      <c r="A731" s="8" t="str">
        <f t="shared" si="1"/>
        <v/>
      </c>
    </row>
    <row r="732">
      <c r="A732" s="8" t="str">
        <f t="shared" si="1"/>
        <v/>
      </c>
    </row>
    <row r="733">
      <c r="A733" s="8" t="str">
        <f t="shared" si="1"/>
        <v/>
      </c>
    </row>
    <row r="734">
      <c r="A734" s="8" t="str">
        <f t="shared" si="1"/>
        <v/>
      </c>
    </row>
    <row r="735">
      <c r="A735" s="8" t="str">
        <f t="shared" si="1"/>
        <v/>
      </c>
    </row>
    <row r="736">
      <c r="A736" s="8" t="str">
        <f t="shared" si="1"/>
        <v/>
      </c>
    </row>
    <row r="737">
      <c r="A737" s="8" t="str">
        <f t="shared" si="1"/>
        <v/>
      </c>
    </row>
    <row r="738">
      <c r="A738" s="8" t="str">
        <f t="shared" si="1"/>
        <v/>
      </c>
    </row>
    <row r="739">
      <c r="A739" s="8" t="str">
        <f t="shared" si="1"/>
        <v/>
      </c>
    </row>
    <row r="740">
      <c r="A740" s="8" t="str">
        <f t="shared" si="1"/>
        <v/>
      </c>
    </row>
    <row r="741">
      <c r="A741" s="8" t="str">
        <f t="shared" si="1"/>
        <v/>
      </c>
    </row>
    <row r="742">
      <c r="A742" s="8" t="str">
        <f t="shared" si="1"/>
        <v/>
      </c>
    </row>
    <row r="743">
      <c r="A743" s="8" t="str">
        <f t="shared" si="1"/>
        <v/>
      </c>
    </row>
    <row r="744">
      <c r="A744" s="8" t="str">
        <f t="shared" si="1"/>
        <v/>
      </c>
    </row>
    <row r="745">
      <c r="A745" s="8" t="str">
        <f t="shared" si="1"/>
        <v/>
      </c>
    </row>
    <row r="746">
      <c r="A746" s="8" t="str">
        <f t="shared" si="1"/>
        <v/>
      </c>
    </row>
    <row r="747">
      <c r="A747" s="8" t="str">
        <f t="shared" si="1"/>
        <v/>
      </c>
    </row>
    <row r="748">
      <c r="A748" s="8" t="str">
        <f t="shared" si="1"/>
        <v/>
      </c>
    </row>
    <row r="749">
      <c r="A749" s="8" t="str">
        <f t="shared" si="1"/>
        <v/>
      </c>
    </row>
    <row r="750">
      <c r="A750" s="8" t="str">
        <f t="shared" si="1"/>
        <v/>
      </c>
    </row>
    <row r="751">
      <c r="A751" s="8" t="str">
        <f t="shared" si="1"/>
        <v/>
      </c>
    </row>
    <row r="752">
      <c r="A752" s="8" t="str">
        <f t="shared" si="1"/>
        <v/>
      </c>
    </row>
    <row r="753">
      <c r="A753" s="8" t="str">
        <f t="shared" si="1"/>
        <v/>
      </c>
    </row>
    <row r="754">
      <c r="A754" s="8" t="str">
        <f t="shared" si="1"/>
        <v/>
      </c>
    </row>
    <row r="755">
      <c r="A755" s="8" t="str">
        <f t="shared" si="1"/>
        <v/>
      </c>
    </row>
    <row r="756">
      <c r="A756" s="8" t="str">
        <f t="shared" si="1"/>
        <v/>
      </c>
    </row>
    <row r="757">
      <c r="A757" s="8" t="str">
        <f t="shared" si="1"/>
        <v/>
      </c>
    </row>
    <row r="758">
      <c r="A758" s="8" t="str">
        <f t="shared" si="1"/>
        <v/>
      </c>
    </row>
    <row r="759">
      <c r="A759" s="8" t="str">
        <f t="shared" si="1"/>
        <v/>
      </c>
    </row>
    <row r="760">
      <c r="A760" s="8" t="str">
        <f t="shared" si="1"/>
        <v/>
      </c>
    </row>
    <row r="761">
      <c r="A761" s="8" t="str">
        <f t="shared" si="1"/>
        <v/>
      </c>
    </row>
    <row r="762">
      <c r="A762" s="8" t="str">
        <f t="shared" si="1"/>
        <v/>
      </c>
    </row>
    <row r="763">
      <c r="A763" s="8" t="str">
        <f t="shared" si="1"/>
        <v/>
      </c>
    </row>
    <row r="764">
      <c r="A764" s="8" t="str">
        <f t="shared" si="1"/>
        <v/>
      </c>
    </row>
    <row r="765">
      <c r="A765" s="8" t="str">
        <f t="shared" si="1"/>
        <v/>
      </c>
    </row>
    <row r="766">
      <c r="A766" s="8" t="str">
        <f t="shared" si="1"/>
        <v/>
      </c>
    </row>
    <row r="767">
      <c r="A767" s="8" t="str">
        <f t="shared" si="1"/>
        <v/>
      </c>
    </row>
    <row r="768">
      <c r="A768" s="8" t="str">
        <f t="shared" si="1"/>
        <v/>
      </c>
    </row>
    <row r="769">
      <c r="A769" s="8" t="str">
        <f t="shared" si="1"/>
        <v/>
      </c>
    </row>
    <row r="770">
      <c r="A770" s="8" t="str">
        <f t="shared" si="1"/>
        <v/>
      </c>
    </row>
    <row r="771">
      <c r="A771" s="8" t="str">
        <f t="shared" si="1"/>
        <v/>
      </c>
    </row>
    <row r="772">
      <c r="A772" s="8" t="str">
        <f t="shared" si="1"/>
        <v/>
      </c>
    </row>
    <row r="773">
      <c r="A773" s="8" t="str">
        <f t="shared" si="1"/>
        <v/>
      </c>
    </row>
    <row r="774">
      <c r="A774" s="8" t="str">
        <f t="shared" si="1"/>
        <v/>
      </c>
    </row>
    <row r="775">
      <c r="A775" s="8" t="str">
        <f t="shared" si="1"/>
        <v/>
      </c>
    </row>
    <row r="776">
      <c r="A776" s="8" t="str">
        <f t="shared" si="1"/>
        <v/>
      </c>
    </row>
    <row r="777">
      <c r="A777" s="8" t="str">
        <f t="shared" si="1"/>
        <v/>
      </c>
    </row>
    <row r="778">
      <c r="A778" s="8" t="str">
        <f t="shared" si="1"/>
        <v/>
      </c>
    </row>
    <row r="779">
      <c r="A779" s="8" t="str">
        <f t="shared" si="1"/>
        <v/>
      </c>
    </row>
    <row r="780">
      <c r="A780" s="8" t="str">
        <f t="shared" si="1"/>
        <v/>
      </c>
    </row>
    <row r="781">
      <c r="A781" s="8" t="str">
        <f t="shared" si="1"/>
        <v/>
      </c>
    </row>
    <row r="782">
      <c r="A782" s="8" t="str">
        <f t="shared" si="1"/>
        <v/>
      </c>
    </row>
    <row r="783">
      <c r="A783" s="8" t="str">
        <f t="shared" si="1"/>
        <v/>
      </c>
    </row>
    <row r="784">
      <c r="A784" s="8" t="str">
        <f t="shared" si="1"/>
        <v/>
      </c>
    </row>
    <row r="785">
      <c r="A785" s="8" t="str">
        <f t="shared" si="1"/>
        <v/>
      </c>
    </row>
    <row r="786">
      <c r="A786" s="8" t="str">
        <f t="shared" si="1"/>
        <v/>
      </c>
    </row>
    <row r="787">
      <c r="A787" s="8" t="str">
        <f t="shared" si="1"/>
        <v/>
      </c>
    </row>
    <row r="788">
      <c r="A788" s="8" t="str">
        <f t="shared" si="1"/>
        <v/>
      </c>
    </row>
    <row r="789">
      <c r="A789" s="8" t="str">
        <f t="shared" si="1"/>
        <v/>
      </c>
    </row>
    <row r="790">
      <c r="A790" s="8" t="str">
        <f t="shared" si="1"/>
        <v/>
      </c>
    </row>
    <row r="791">
      <c r="A791" s="8" t="str">
        <f t="shared" si="1"/>
        <v/>
      </c>
    </row>
    <row r="792">
      <c r="A792" s="8" t="str">
        <f t="shared" si="1"/>
        <v/>
      </c>
    </row>
    <row r="793">
      <c r="A793" s="8" t="str">
        <f t="shared" si="1"/>
        <v/>
      </c>
    </row>
    <row r="794">
      <c r="A794" s="8" t="str">
        <f t="shared" si="1"/>
        <v/>
      </c>
    </row>
    <row r="795">
      <c r="A795" s="8" t="str">
        <f t="shared" si="1"/>
        <v/>
      </c>
    </row>
    <row r="796">
      <c r="A796" s="8" t="str">
        <f t="shared" si="1"/>
        <v/>
      </c>
    </row>
    <row r="797">
      <c r="A797" s="8" t="str">
        <f t="shared" si="1"/>
        <v/>
      </c>
    </row>
    <row r="798">
      <c r="A798" s="8" t="str">
        <f t="shared" si="1"/>
        <v/>
      </c>
    </row>
    <row r="799">
      <c r="A799" s="8" t="str">
        <f t="shared" si="1"/>
        <v/>
      </c>
    </row>
    <row r="800">
      <c r="A800" s="8" t="str">
        <f t="shared" si="1"/>
        <v/>
      </c>
    </row>
    <row r="801">
      <c r="A801" s="8" t="str">
        <f t="shared" si="1"/>
        <v/>
      </c>
    </row>
    <row r="802">
      <c r="A802" s="8" t="str">
        <f t="shared" si="1"/>
        <v/>
      </c>
    </row>
    <row r="803">
      <c r="A803" s="8" t="str">
        <f t="shared" si="1"/>
        <v/>
      </c>
    </row>
    <row r="804">
      <c r="A804" s="8" t="str">
        <f t="shared" si="1"/>
        <v/>
      </c>
    </row>
    <row r="805">
      <c r="A805" s="8" t="str">
        <f t="shared" si="1"/>
        <v/>
      </c>
    </row>
    <row r="806">
      <c r="A806" s="8" t="str">
        <f t="shared" si="1"/>
        <v/>
      </c>
    </row>
    <row r="807">
      <c r="A807" s="8" t="str">
        <f t="shared" si="1"/>
        <v/>
      </c>
    </row>
    <row r="808">
      <c r="A808" s="8" t="str">
        <f t="shared" si="1"/>
        <v/>
      </c>
    </row>
    <row r="809">
      <c r="A809" s="8" t="str">
        <f t="shared" si="1"/>
        <v/>
      </c>
    </row>
    <row r="810">
      <c r="A810" s="8" t="str">
        <f t="shared" si="1"/>
        <v/>
      </c>
    </row>
    <row r="811">
      <c r="A811" s="8" t="str">
        <f t="shared" si="1"/>
        <v/>
      </c>
    </row>
    <row r="812">
      <c r="A812" s="8" t="str">
        <f t="shared" si="1"/>
        <v/>
      </c>
    </row>
    <row r="813">
      <c r="A813" s="8" t="str">
        <f t="shared" si="1"/>
        <v/>
      </c>
    </row>
    <row r="814">
      <c r="A814" s="8" t="str">
        <f t="shared" si="1"/>
        <v/>
      </c>
    </row>
    <row r="815">
      <c r="A815" s="8" t="str">
        <f t="shared" si="1"/>
        <v/>
      </c>
    </row>
    <row r="816">
      <c r="A816" s="8" t="str">
        <f t="shared" si="1"/>
        <v/>
      </c>
    </row>
    <row r="817">
      <c r="A817" s="8" t="str">
        <f t="shared" si="1"/>
        <v/>
      </c>
    </row>
    <row r="818">
      <c r="A818" s="8" t="str">
        <f t="shared" si="1"/>
        <v/>
      </c>
    </row>
    <row r="819">
      <c r="A819" s="8" t="str">
        <f t="shared" si="1"/>
        <v/>
      </c>
    </row>
    <row r="820">
      <c r="A820" s="8" t="str">
        <f t="shared" si="1"/>
        <v/>
      </c>
    </row>
    <row r="821">
      <c r="A821" s="8" t="str">
        <f t="shared" si="1"/>
        <v/>
      </c>
    </row>
    <row r="822">
      <c r="A822" s="8" t="str">
        <f t="shared" si="1"/>
        <v/>
      </c>
    </row>
    <row r="823">
      <c r="A823" s="8" t="str">
        <f t="shared" si="1"/>
        <v/>
      </c>
    </row>
    <row r="824">
      <c r="A824" s="8" t="str">
        <f t="shared" si="1"/>
        <v/>
      </c>
    </row>
    <row r="825">
      <c r="A825" s="8" t="str">
        <f t="shared" si="1"/>
        <v/>
      </c>
    </row>
    <row r="826">
      <c r="A826" s="8" t="str">
        <f t="shared" si="1"/>
        <v/>
      </c>
    </row>
    <row r="827">
      <c r="A827" s="8" t="str">
        <f t="shared" si="1"/>
        <v/>
      </c>
    </row>
    <row r="828">
      <c r="A828" s="8" t="str">
        <f t="shared" si="1"/>
        <v/>
      </c>
    </row>
    <row r="829">
      <c r="A829" s="8" t="str">
        <f t="shared" si="1"/>
        <v/>
      </c>
    </row>
    <row r="830">
      <c r="A830" s="8" t="str">
        <f t="shared" si="1"/>
        <v/>
      </c>
    </row>
    <row r="831">
      <c r="A831" s="8" t="str">
        <f t="shared" si="1"/>
        <v/>
      </c>
    </row>
    <row r="832">
      <c r="A832" s="8" t="str">
        <f t="shared" si="1"/>
        <v/>
      </c>
    </row>
    <row r="833">
      <c r="A833" s="8" t="str">
        <f t="shared" si="1"/>
        <v/>
      </c>
    </row>
    <row r="834">
      <c r="A834" s="8" t="str">
        <f t="shared" si="1"/>
        <v/>
      </c>
    </row>
    <row r="835">
      <c r="A835" s="8" t="str">
        <f t="shared" si="1"/>
        <v/>
      </c>
    </row>
    <row r="836">
      <c r="A836" s="8" t="str">
        <f t="shared" si="1"/>
        <v/>
      </c>
    </row>
    <row r="837">
      <c r="A837" s="8" t="str">
        <f t="shared" si="1"/>
        <v/>
      </c>
    </row>
    <row r="838">
      <c r="A838" s="8" t="str">
        <f t="shared" si="1"/>
        <v/>
      </c>
    </row>
    <row r="839">
      <c r="A839" s="8" t="str">
        <f t="shared" si="1"/>
        <v/>
      </c>
    </row>
    <row r="840">
      <c r="A840" s="8" t="str">
        <f t="shared" si="1"/>
        <v/>
      </c>
    </row>
    <row r="841">
      <c r="A841" s="8" t="str">
        <f t="shared" si="1"/>
        <v/>
      </c>
    </row>
    <row r="842">
      <c r="A842" s="8" t="str">
        <f t="shared" si="1"/>
        <v/>
      </c>
    </row>
    <row r="843">
      <c r="A843" s="8" t="str">
        <f t="shared" si="1"/>
        <v/>
      </c>
    </row>
    <row r="844">
      <c r="A844" s="8" t="str">
        <f t="shared" si="1"/>
        <v/>
      </c>
    </row>
    <row r="845">
      <c r="A845" s="8" t="str">
        <f t="shared" si="1"/>
        <v/>
      </c>
    </row>
    <row r="846">
      <c r="A846" s="8" t="str">
        <f t="shared" si="1"/>
        <v/>
      </c>
    </row>
    <row r="847">
      <c r="A847" s="8" t="str">
        <f t="shared" si="1"/>
        <v/>
      </c>
    </row>
    <row r="848">
      <c r="A848" s="8" t="str">
        <f t="shared" si="1"/>
        <v/>
      </c>
    </row>
    <row r="849">
      <c r="A849" s="8" t="str">
        <f t="shared" si="1"/>
        <v/>
      </c>
    </row>
    <row r="850">
      <c r="A850" s="8" t="str">
        <f t="shared" si="1"/>
        <v/>
      </c>
    </row>
    <row r="851">
      <c r="A851" s="8" t="str">
        <f t="shared" si="1"/>
        <v/>
      </c>
    </row>
    <row r="852">
      <c r="A852" s="8" t="str">
        <f t="shared" si="1"/>
        <v/>
      </c>
    </row>
    <row r="853">
      <c r="A853" s="8" t="str">
        <f t="shared" si="1"/>
        <v/>
      </c>
    </row>
    <row r="854">
      <c r="A854" s="8" t="str">
        <f t="shared" si="1"/>
        <v/>
      </c>
    </row>
    <row r="855">
      <c r="A855" s="8" t="str">
        <f t="shared" si="1"/>
        <v/>
      </c>
    </row>
    <row r="856">
      <c r="A856" s="8" t="str">
        <f t="shared" si="1"/>
        <v/>
      </c>
    </row>
    <row r="857">
      <c r="A857" s="8" t="str">
        <f t="shared" si="1"/>
        <v/>
      </c>
    </row>
    <row r="858">
      <c r="A858" s="8" t="str">
        <f t="shared" si="1"/>
        <v/>
      </c>
    </row>
    <row r="859">
      <c r="A859" s="8" t="str">
        <f t="shared" si="1"/>
        <v/>
      </c>
    </row>
    <row r="860">
      <c r="A860" s="8" t="str">
        <f t="shared" si="1"/>
        <v/>
      </c>
    </row>
    <row r="861">
      <c r="A861" s="8" t="str">
        <f t="shared" si="1"/>
        <v/>
      </c>
    </row>
    <row r="862">
      <c r="A862" s="8" t="str">
        <f t="shared" si="1"/>
        <v/>
      </c>
    </row>
    <row r="863">
      <c r="A863" s="8" t="str">
        <f t="shared" si="1"/>
        <v/>
      </c>
    </row>
    <row r="864">
      <c r="A864" s="8" t="str">
        <f t="shared" si="1"/>
        <v/>
      </c>
    </row>
    <row r="865">
      <c r="A865" s="8" t="str">
        <f t="shared" si="1"/>
        <v/>
      </c>
    </row>
    <row r="866">
      <c r="A866" s="8" t="str">
        <f t="shared" si="1"/>
        <v/>
      </c>
    </row>
    <row r="867">
      <c r="A867" s="8" t="str">
        <f t="shared" si="1"/>
        <v/>
      </c>
    </row>
    <row r="868">
      <c r="A868" s="8" t="str">
        <f t="shared" si="1"/>
        <v/>
      </c>
    </row>
    <row r="869">
      <c r="A869" s="8" t="str">
        <f t="shared" si="1"/>
        <v/>
      </c>
    </row>
    <row r="870">
      <c r="A870" s="8" t="str">
        <f t="shared" si="1"/>
        <v/>
      </c>
    </row>
    <row r="871">
      <c r="A871" s="8" t="str">
        <f t="shared" si="1"/>
        <v/>
      </c>
    </row>
    <row r="872">
      <c r="A872" s="8" t="str">
        <f t="shared" si="1"/>
        <v/>
      </c>
    </row>
    <row r="873">
      <c r="A873" s="8" t="str">
        <f t="shared" si="1"/>
        <v/>
      </c>
    </row>
    <row r="874">
      <c r="A874" s="8" t="str">
        <f t="shared" si="1"/>
        <v/>
      </c>
    </row>
    <row r="875">
      <c r="A875" s="8" t="str">
        <f t="shared" si="1"/>
        <v/>
      </c>
    </row>
    <row r="876">
      <c r="A876" s="8" t="str">
        <f t="shared" si="1"/>
        <v/>
      </c>
    </row>
    <row r="877">
      <c r="A877" s="8" t="str">
        <f t="shared" si="1"/>
        <v/>
      </c>
    </row>
    <row r="878">
      <c r="A878" s="8" t="str">
        <f t="shared" si="1"/>
        <v/>
      </c>
    </row>
    <row r="879">
      <c r="A879" s="8" t="str">
        <f t="shared" si="1"/>
        <v/>
      </c>
    </row>
    <row r="880">
      <c r="A880" s="8" t="str">
        <f t="shared" si="1"/>
        <v/>
      </c>
    </row>
    <row r="881">
      <c r="A881" s="8" t="str">
        <f t="shared" si="1"/>
        <v/>
      </c>
    </row>
    <row r="882">
      <c r="A882" s="8" t="str">
        <f t="shared" si="1"/>
        <v/>
      </c>
    </row>
    <row r="883">
      <c r="A883" s="8" t="str">
        <f t="shared" si="1"/>
        <v/>
      </c>
    </row>
    <row r="884">
      <c r="A884" s="8" t="str">
        <f t="shared" si="1"/>
        <v/>
      </c>
    </row>
    <row r="885">
      <c r="A885" s="8" t="str">
        <f t="shared" si="1"/>
        <v/>
      </c>
    </row>
    <row r="886">
      <c r="A886" s="8" t="str">
        <f t="shared" si="1"/>
        <v/>
      </c>
    </row>
    <row r="887">
      <c r="A887" s="8" t="str">
        <f t="shared" si="1"/>
        <v/>
      </c>
    </row>
    <row r="888">
      <c r="A888" s="8" t="str">
        <f t="shared" si="1"/>
        <v/>
      </c>
    </row>
    <row r="889">
      <c r="A889" s="8" t="str">
        <f t="shared" si="1"/>
        <v/>
      </c>
    </row>
    <row r="890">
      <c r="A890" s="8" t="str">
        <f t="shared" si="1"/>
        <v/>
      </c>
    </row>
    <row r="891">
      <c r="A891" s="8" t="str">
        <f t="shared" si="1"/>
        <v/>
      </c>
    </row>
    <row r="892">
      <c r="A892" s="8" t="str">
        <f t="shared" si="1"/>
        <v/>
      </c>
    </row>
    <row r="893">
      <c r="A893" s="8" t="str">
        <f t="shared" si="1"/>
        <v/>
      </c>
    </row>
    <row r="894">
      <c r="A894" s="8" t="str">
        <f t="shared" si="1"/>
        <v/>
      </c>
    </row>
    <row r="895">
      <c r="A895" s="8" t="str">
        <f t="shared" si="1"/>
        <v/>
      </c>
    </row>
    <row r="896">
      <c r="A896" s="8" t="str">
        <f t="shared" si="1"/>
        <v/>
      </c>
    </row>
    <row r="897">
      <c r="A897" s="8" t="str">
        <f t="shared" si="1"/>
        <v/>
      </c>
    </row>
    <row r="898">
      <c r="A898" s="8" t="str">
        <f t="shared" si="1"/>
        <v/>
      </c>
    </row>
    <row r="899">
      <c r="A899" s="8" t="str">
        <f t="shared" si="1"/>
        <v/>
      </c>
    </row>
    <row r="900">
      <c r="A900" s="8" t="str">
        <f t="shared" si="1"/>
        <v/>
      </c>
    </row>
    <row r="901">
      <c r="A901" s="8" t="str">
        <f t="shared" si="1"/>
        <v/>
      </c>
    </row>
    <row r="902">
      <c r="A902" s="8" t="str">
        <f t="shared" si="1"/>
        <v/>
      </c>
    </row>
    <row r="903">
      <c r="A903" s="8" t="str">
        <f t="shared" si="1"/>
        <v/>
      </c>
    </row>
    <row r="904">
      <c r="A904" s="8" t="str">
        <f t="shared" si="1"/>
        <v/>
      </c>
    </row>
    <row r="905">
      <c r="A905" s="8" t="str">
        <f t="shared" si="1"/>
        <v/>
      </c>
    </row>
    <row r="906">
      <c r="A906" s="8" t="str">
        <f t="shared" si="1"/>
        <v/>
      </c>
    </row>
    <row r="907">
      <c r="A907" s="8" t="str">
        <f t="shared" si="1"/>
        <v/>
      </c>
    </row>
    <row r="908">
      <c r="A908" s="8" t="str">
        <f t="shared" si="1"/>
        <v/>
      </c>
    </row>
    <row r="909">
      <c r="A909" s="8" t="str">
        <f t="shared" si="1"/>
        <v/>
      </c>
    </row>
    <row r="910">
      <c r="A910" s="8" t="str">
        <f t="shared" si="1"/>
        <v/>
      </c>
    </row>
    <row r="911">
      <c r="A911" s="8" t="str">
        <f t="shared" si="1"/>
        <v/>
      </c>
    </row>
    <row r="912">
      <c r="A912" s="8" t="str">
        <f t="shared" si="1"/>
        <v/>
      </c>
    </row>
    <row r="913">
      <c r="A913" s="8" t="str">
        <f t="shared" si="1"/>
        <v/>
      </c>
    </row>
    <row r="914">
      <c r="A914" s="8" t="str">
        <f t="shared" si="1"/>
        <v/>
      </c>
    </row>
    <row r="915">
      <c r="A915" s="8" t="str">
        <f t="shared" si="1"/>
        <v/>
      </c>
    </row>
    <row r="916">
      <c r="A916" s="8" t="str">
        <f t="shared" si="1"/>
        <v/>
      </c>
    </row>
    <row r="917">
      <c r="A917" s="8" t="str">
        <f t="shared" si="1"/>
        <v/>
      </c>
    </row>
    <row r="918">
      <c r="A918" s="8" t="str">
        <f t="shared" si="1"/>
        <v/>
      </c>
    </row>
    <row r="919">
      <c r="A919" s="8" t="str">
        <f t="shared" si="1"/>
        <v/>
      </c>
    </row>
    <row r="920">
      <c r="A920" s="8" t="str">
        <f t="shared" si="1"/>
        <v/>
      </c>
    </row>
    <row r="921">
      <c r="A921" s="8" t="str">
        <f t="shared" si="1"/>
        <v/>
      </c>
    </row>
    <row r="922">
      <c r="A922" s="8" t="str">
        <f t="shared" si="1"/>
        <v/>
      </c>
    </row>
    <row r="923">
      <c r="A923" s="8" t="str">
        <f t="shared" si="1"/>
        <v/>
      </c>
    </row>
    <row r="924">
      <c r="A924" s="8" t="str">
        <f t="shared" si="1"/>
        <v/>
      </c>
    </row>
    <row r="925">
      <c r="A925" s="8" t="str">
        <f t="shared" si="1"/>
        <v/>
      </c>
    </row>
    <row r="926">
      <c r="A926" s="8" t="str">
        <f t="shared" si="1"/>
        <v/>
      </c>
    </row>
    <row r="927">
      <c r="A927" s="8" t="str">
        <f t="shared" si="1"/>
        <v/>
      </c>
    </row>
    <row r="928">
      <c r="A928" s="8" t="str">
        <f t="shared" si="1"/>
        <v/>
      </c>
    </row>
    <row r="929">
      <c r="A929" s="8" t="str">
        <f t="shared" si="1"/>
        <v/>
      </c>
    </row>
    <row r="930">
      <c r="A930" s="8" t="str">
        <f t="shared" si="1"/>
        <v/>
      </c>
    </row>
    <row r="931">
      <c r="A931" s="8" t="str">
        <f t="shared" si="1"/>
        <v/>
      </c>
    </row>
    <row r="932">
      <c r="A932" s="8" t="str">
        <f t="shared" si="1"/>
        <v/>
      </c>
    </row>
    <row r="933">
      <c r="A933" s="8" t="str">
        <f t="shared" si="1"/>
        <v/>
      </c>
    </row>
    <row r="934">
      <c r="A934" s="8" t="str">
        <f t="shared" si="1"/>
        <v/>
      </c>
    </row>
    <row r="935">
      <c r="A935" s="8" t="str">
        <f t="shared" si="1"/>
        <v/>
      </c>
    </row>
    <row r="936">
      <c r="A936" s="8" t="str">
        <f t="shared" si="1"/>
        <v/>
      </c>
    </row>
    <row r="937">
      <c r="A937" s="8" t="str">
        <f t="shared" si="1"/>
        <v/>
      </c>
    </row>
    <row r="938">
      <c r="A938" s="8" t="str">
        <f t="shared" si="1"/>
        <v/>
      </c>
    </row>
    <row r="939">
      <c r="A939" s="8" t="str">
        <f t="shared" si="1"/>
        <v/>
      </c>
    </row>
    <row r="940">
      <c r="A940" s="8" t="str">
        <f t="shared" si="1"/>
        <v/>
      </c>
    </row>
    <row r="941">
      <c r="A941" s="8" t="str">
        <f t="shared" si="1"/>
        <v/>
      </c>
    </row>
    <row r="942">
      <c r="A942" s="8" t="str">
        <f t="shared" si="1"/>
        <v/>
      </c>
    </row>
    <row r="943">
      <c r="A943" s="8" t="str">
        <f t="shared" si="1"/>
        <v/>
      </c>
    </row>
    <row r="944">
      <c r="A944" s="8" t="str">
        <f t="shared" si="1"/>
        <v/>
      </c>
    </row>
    <row r="945">
      <c r="A945" s="8" t="str">
        <f t="shared" si="1"/>
        <v/>
      </c>
    </row>
    <row r="946">
      <c r="A946" s="8" t="str">
        <f t="shared" si="1"/>
        <v/>
      </c>
    </row>
    <row r="947">
      <c r="A947" s="8" t="str">
        <f t="shared" si="1"/>
        <v/>
      </c>
    </row>
    <row r="948">
      <c r="A948" s="8" t="str">
        <f t="shared" si="1"/>
        <v/>
      </c>
    </row>
    <row r="949">
      <c r="A949" s="8" t="str">
        <f t="shared" si="1"/>
        <v/>
      </c>
    </row>
    <row r="950">
      <c r="A950" s="8" t="str">
        <f t="shared" si="1"/>
        <v/>
      </c>
    </row>
    <row r="951">
      <c r="A951" s="8" t="str">
        <f t="shared" si="1"/>
        <v/>
      </c>
    </row>
    <row r="952">
      <c r="A952" s="8" t="str">
        <f t="shared" si="1"/>
        <v/>
      </c>
    </row>
    <row r="953">
      <c r="A953" s="8" t="str">
        <f t="shared" si="1"/>
        <v/>
      </c>
    </row>
    <row r="954">
      <c r="A954" s="8" t="str">
        <f t="shared" si="1"/>
        <v/>
      </c>
    </row>
    <row r="955">
      <c r="A955" s="8" t="str">
        <f t="shared" si="1"/>
        <v/>
      </c>
    </row>
    <row r="956">
      <c r="A956" s="8" t="str">
        <f t="shared" si="1"/>
        <v/>
      </c>
    </row>
    <row r="957">
      <c r="A957" s="8" t="str">
        <f t="shared" si="1"/>
        <v/>
      </c>
    </row>
    <row r="958">
      <c r="A958" s="8" t="str">
        <f t="shared" si="1"/>
        <v/>
      </c>
    </row>
    <row r="959">
      <c r="A959" s="8" t="str">
        <f t="shared" si="1"/>
        <v/>
      </c>
    </row>
    <row r="960">
      <c r="A960" s="8" t="str">
        <f t="shared" si="1"/>
        <v/>
      </c>
    </row>
    <row r="961">
      <c r="A961" s="8" t="str">
        <f t="shared" si="1"/>
        <v/>
      </c>
    </row>
    <row r="962">
      <c r="A962" s="8" t="str">
        <f t="shared" si="1"/>
        <v/>
      </c>
    </row>
    <row r="963">
      <c r="A963" s="8" t="str">
        <f t="shared" si="1"/>
        <v/>
      </c>
    </row>
    <row r="964">
      <c r="A964" s="8" t="str">
        <f t="shared" si="1"/>
        <v/>
      </c>
    </row>
    <row r="965">
      <c r="A965" s="8" t="str">
        <f t="shared" si="1"/>
        <v/>
      </c>
    </row>
    <row r="966">
      <c r="A966" s="8" t="str">
        <f t="shared" si="1"/>
        <v/>
      </c>
    </row>
    <row r="967">
      <c r="A967" s="8" t="str">
        <f t="shared" si="1"/>
        <v/>
      </c>
    </row>
    <row r="968">
      <c r="A968" s="8" t="str">
        <f t="shared" si="1"/>
        <v/>
      </c>
    </row>
    <row r="969">
      <c r="A969" s="8" t="str">
        <f t="shared" si="1"/>
        <v/>
      </c>
    </row>
    <row r="970">
      <c r="A970" s="8" t="str">
        <f t="shared" si="1"/>
        <v/>
      </c>
    </row>
    <row r="971">
      <c r="A971" s="8" t="str">
        <f t="shared" si="1"/>
        <v/>
      </c>
    </row>
    <row r="972">
      <c r="A972" s="8" t="str">
        <f t="shared" si="1"/>
        <v/>
      </c>
    </row>
    <row r="973">
      <c r="A973" s="8" t="str">
        <f t="shared" si="1"/>
        <v/>
      </c>
    </row>
    <row r="974">
      <c r="A974" s="8" t="str">
        <f t="shared" si="1"/>
        <v/>
      </c>
    </row>
    <row r="975">
      <c r="A975" s="8" t="str">
        <f t="shared" si="1"/>
        <v/>
      </c>
    </row>
    <row r="976">
      <c r="A976" s="8" t="str">
        <f t="shared" si="1"/>
        <v/>
      </c>
    </row>
    <row r="977">
      <c r="A977" s="8" t="str">
        <f t="shared" si="1"/>
        <v/>
      </c>
    </row>
    <row r="978">
      <c r="A978" s="8" t="str">
        <f t="shared" si="1"/>
        <v/>
      </c>
    </row>
    <row r="979">
      <c r="A979" s="8" t="str">
        <f t="shared" si="1"/>
        <v/>
      </c>
    </row>
    <row r="980">
      <c r="A980" s="8" t="str">
        <f t="shared" si="1"/>
        <v/>
      </c>
    </row>
    <row r="981">
      <c r="A981" s="8" t="str">
        <f t="shared" si="1"/>
        <v/>
      </c>
    </row>
    <row r="982">
      <c r="A982" s="8" t="str">
        <f t="shared" si="1"/>
        <v/>
      </c>
    </row>
    <row r="983">
      <c r="A983" s="8" t="str">
        <f t="shared" si="1"/>
        <v/>
      </c>
    </row>
    <row r="984">
      <c r="A984" s="8" t="str">
        <f t="shared" si="1"/>
        <v/>
      </c>
    </row>
    <row r="985">
      <c r="A985" s="8" t="str">
        <f t="shared" si="1"/>
        <v/>
      </c>
    </row>
    <row r="986">
      <c r="A986" s="8" t="str">
        <f t="shared" si="1"/>
        <v/>
      </c>
    </row>
    <row r="987">
      <c r="A987" s="8" t="str">
        <f t="shared" si="1"/>
        <v/>
      </c>
    </row>
    <row r="988">
      <c r="A988" s="8" t="str">
        <f t="shared" si="1"/>
        <v/>
      </c>
    </row>
    <row r="989">
      <c r="A989" s="8" t="str">
        <f t="shared" si="1"/>
        <v/>
      </c>
    </row>
    <row r="990">
      <c r="A990" s="8" t="str">
        <f t="shared" si="1"/>
        <v/>
      </c>
    </row>
    <row r="991">
      <c r="A991" s="8" t="str">
        <f t="shared" si="1"/>
        <v/>
      </c>
    </row>
    <row r="992">
      <c r="A992" s="8" t="str">
        <f t="shared" si="1"/>
        <v/>
      </c>
    </row>
    <row r="993">
      <c r="A993" s="8" t="str">
        <f t="shared" si="1"/>
        <v/>
      </c>
    </row>
    <row r="994">
      <c r="A994" s="8" t="str">
        <f t="shared" si="1"/>
        <v/>
      </c>
    </row>
    <row r="995">
      <c r="A995" s="8" t="str">
        <f t="shared" si="1"/>
        <v/>
      </c>
    </row>
    <row r="996">
      <c r="A996" s="8" t="str">
        <f t="shared" si="1"/>
        <v/>
      </c>
    </row>
    <row r="997">
      <c r="A997" s="8" t="str">
        <f t="shared" si="1"/>
        <v/>
      </c>
    </row>
    <row r="998">
      <c r="A998" s="8" t="str">
        <f t="shared" si="1"/>
        <v/>
      </c>
    </row>
    <row r="999">
      <c r="A999" s="8" t="str">
        <f t="shared" si="1"/>
        <v/>
      </c>
    </row>
    <row r="1000">
      <c r="A1000" s="8" t="str">
        <f t="shared" si="1"/>
        <v/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2.43"/>
    <col customWidth="1" min="2" max="2" width="24.29"/>
    <col customWidth="1" min="3" max="3" width="23.71"/>
    <col customWidth="1" hidden="1" min="4" max="4" width="13.57"/>
    <col customWidth="1" hidden="1" min="5" max="5" width="12.86"/>
    <col customWidth="1" hidden="1" min="6" max="6" width="12.0"/>
    <col customWidth="1" hidden="1" min="7" max="7" width="11.29"/>
    <col customWidth="1" hidden="1" min="8" max="8" width="8.43"/>
    <col customWidth="1" hidden="1" min="9" max="9" width="9.0"/>
    <col customWidth="1" hidden="1" min="10" max="10" width="14.0"/>
    <col customWidth="1" hidden="1" min="11" max="11" width="19.71"/>
    <col customWidth="1" hidden="1" min="12" max="12" width="18.14"/>
    <col customWidth="1" hidden="1" min="13" max="13" width="10.14"/>
    <col customWidth="1" hidden="1" min="14" max="14" width="13.86"/>
    <col customWidth="1" hidden="1" min="15" max="15" width="11.57"/>
    <col customWidth="1" hidden="1" min="16" max="16" width="10.86"/>
    <col customWidth="1" hidden="1" min="17" max="19" width="18.57"/>
    <col customWidth="1" hidden="1" min="20" max="20" width="22.29"/>
  </cols>
  <sheetData>
    <row r="1">
      <c r="A1" s="4" t="s">
        <v>1</v>
      </c>
      <c r="B1" s="4" t="s">
        <v>4</v>
      </c>
      <c r="C1" s="4" t="s">
        <v>5</v>
      </c>
      <c r="D1" s="6" t="s">
        <v>6</v>
      </c>
      <c r="E1" s="6" t="s">
        <v>9</v>
      </c>
      <c r="F1" s="6" t="s">
        <v>10</v>
      </c>
      <c r="G1" s="6" t="s">
        <v>11</v>
      </c>
      <c r="H1" s="4" t="s">
        <v>12</v>
      </c>
      <c r="I1" s="4" t="s">
        <v>13</v>
      </c>
      <c r="J1" s="4" t="s">
        <v>14</v>
      </c>
      <c r="K1" s="6" t="s">
        <v>15</v>
      </c>
      <c r="L1" s="4" t="s">
        <v>16</v>
      </c>
      <c r="M1" s="7" t="s">
        <v>17</v>
      </c>
      <c r="N1" s="7" t="s">
        <v>18</v>
      </c>
      <c r="O1" s="7" t="s">
        <v>19</v>
      </c>
      <c r="P1" s="7" t="s">
        <v>20</v>
      </c>
      <c r="Q1" s="9" t="s">
        <v>21</v>
      </c>
      <c r="R1" s="4" t="s">
        <v>22</v>
      </c>
      <c r="S1" s="4" t="s">
        <v>23</v>
      </c>
      <c r="T1" s="4" t="s">
        <v>24</v>
      </c>
    </row>
    <row r="2">
      <c r="A2" s="11" t="str">
        <f>IFERROR(__xludf.DUMMYFUNCTION("query({Tyontekija3!A4:C1000;Tyontekija4!A4:C1000;Tyontekija6!A4:C1000;Tyontekija5!A4:C1000;Tyontekija2!A4:C1000;Tyontekija1!A4:C1000},""Select * Where Col1 is not null or Col2 is not null"")"),"Tyontekija2")</f>
        <v>Tyontekija2</v>
      </c>
      <c r="B2" s="13">
        <f>IFERROR(__xludf.DUMMYFUNCTION("""COMPUTED_VALUE"""),43855.6875)</f>
        <v>43855.6875</v>
      </c>
      <c r="C2" s="13">
        <f>IFERROR(__xludf.DUMMYFUNCTION("""COMPUTED_VALUE"""),43855.99930555555)</f>
        <v>43855.99931</v>
      </c>
      <c r="D2" s="15">
        <f t="shared" ref="D2:D1000" si="2">ROUNDDOWN(B2,0)</f>
        <v>43855</v>
      </c>
      <c r="E2" s="15">
        <f t="shared" ref="E2:E1000" si="3">B2-D2</f>
        <v>0.6875</v>
      </c>
      <c r="F2" s="15">
        <f t="shared" ref="F2:F1000" si="4">ROUNDDOWN(C2)</f>
        <v>43855</v>
      </c>
      <c r="G2" s="15">
        <f t="shared" ref="G2:G1000" si="5">C2-F2</f>
        <v>0.9993055556</v>
      </c>
      <c r="H2" s="17">
        <f t="shared" ref="H2:H1000" si="6">IF(B2="","",YEAR(B2))</f>
        <v>2020</v>
      </c>
      <c r="I2" s="17">
        <f t="shared" ref="I2:I1000" si="7">IF(B2="","",WEEKNUM(B2,2))</f>
        <v>4</v>
      </c>
      <c r="J2" s="18" t="str">
        <f t="shared" ref="J2:J1000" si="8">H2&amp;"-"&amp;I2</f>
        <v>2020-4</v>
      </c>
      <c r="K2" s="15">
        <f t="shared" ref="K2:L2" si="1">IF(A2="","",WEEKDAY(B2,2))</f>
        <v>6</v>
      </c>
      <c r="L2" s="15">
        <f t="shared" si="1"/>
        <v>6</v>
      </c>
      <c r="M2" s="19">
        <f t="shared" ref="M2:M1000" si="10">IF(F2&gt;D2,1-E2+G2,G2-E2)</f>
        <v>0.3118055556</v>
      </c>
      <c r="N2" s="20">
        <f t="shared" ref="N2:N1000" si="11">M2-O2-P2</f>
        <v>0.0625</v>
      </c>
      <c r="O2" s="21">
        <f>IF(A2="","",IF(G2&gt;=asetukset!$B$3,G2-asetukset!$B$3,IF(AND(G2-E2&lt;=asetukset!$B$4,E2&gt;=asetukset!$B$3),1-E2,IF(AND(G2-E2&lt;=asetukset!$B$4,E2&lt;=asetukset!$B$3),asetukset!$B$6,0))))</f>
        <v>0.2493055556</v>
      </c>
      <c r="P2" s="20">
        <f>IF(F2&gt;D2,G2-asetukset!$B$5,IF(AND(D2=F2,E2&lt;=asetukset!$B$6),G2-E2,0))</f>
        <v>0</v>
      </c>
      <c r="Q2" s="19" t="str">
        <f>IF(and(K2=6,E2&gt;asetukset!$B$7),"", IF(and(K2&lt;&gt;6,L2=6,G2&lt;asetukset!$B$7),G2,IF(K2=6,asetukset!$B$7-E2,IF(K2=6,asetukset!$B$7-E2,IF(K2=6,asetukset!$B$7-E2,"")))))</f>
        <v/>
      </c>
      <c r="R2" s="19">
        <f t="shared" ref="R2:R1000" si="12">IF(A2="","",IF(AND(L2=6,L2=K2),M2-Q2,IF(AND(L2=6,L2&gt;K2),P2-Q2,IF(K2=6,O2,""))))</f>
        <v>0.3118055556</v>
      </c>
      <c r="S2" s="19" t="str">
        <f t="shared" ref="S2:S1000" si="13">IF(A2="","",IF(AND(L2=7,L2=K2),M2,IF(AND(L2=7,L2&gt;P2),P2,IF(AND(K2&gt;=7),O2,""))))</f>
        <v/>
      </c>
      <c r="T2" s="21" t="str">
        <f>IF(A2="","",IF(SUMIFS($M$2:M2,$I$2:I2,I2,$A$2:A2,A2)&lt;=asetukset!$B$2,"",SUMIFS($M$2:M2,$I$2:I2,I2,$A$2:A2,A2)-asetukset!$B$2))</f>
        <v/>
      </c>
    </row>
    <row r="3">
      <c r="A3" s="11" t="str">
        <f>IFERROR(__xludf.DUMMYFUNCTION("""COMPUTED_VALUE"""),"Tyontekija2")</f>
        <v>Tyontekija2</v>
      </c>
      <c r="B3" s="13">
        <f>IFERROR(__xludf.DUMMYFUNCTION("""COMPUTED_VALUE"""),43859.47916666667)</f>
        <v>43859.47917</v>
      </c>
      <c r="C3" s="13">
        <f>IFERROR(__xludf.DUMMYFUNCTION("""COMPUTED_VALUE"""),43859.6875)</f>
        <v>43859.6875</v>
      </c>
      <c r="D3" s="15">
        <f t="shared" si="2"/>
        <v>43859</v>
      </c>
      <c r="E3" s="15">
        <f t="shared" si="3"/>
        <v>0.4791666667</v>
      </c>
      <c r="F3" s="15">
        <f t="shared" si="4"/>
        <v>43859</v>
      </c>
      <c r="G3" s="15">
        <f t="shared" si="5"/>
        <v>0.6875</v>
      </c>
      <c r="H3" s="17">
        <f t="shared" si="6"/>
        <v>2020</v>
      </c>
      <c r="I3" s="17">
        <f t="shared" si="7"/>
        <v>5</v>
      </c>
      <c r="J3" s="18" t="str">
        <f t="shared" si="8"/>
        <v>2020-5</v>
      </c>
      <c r="K3" s="15">
        <f t="shared" ref="K3:L3" si="9">IF(A3="","",WEEKDAY(B3,2))</f>
        <v>3</v>
      </c>
      <c r="L3" s="15">
        <f t="shared" si="9"/>
        <v>3</v>
      </c>
      <c r="M3" s="19">
        <f t="shared" si="10"/>
        <v>0.2083333333</v>
      </c>
      <c r="N3" s="20">
        <f t="shared" si="11"/>
        <v>0.2083333333</v>
      </c>
      <c r="O3" s="21">
        <f>IF(A3="","",IF(G3&gt;=asetukset!$B$3,G3-asetukset!$B$3,IF(AND(G3-E3&lt;=asetukset!$B$4,E3&gt;=asetukset!$B$3),1-E3,IF(AND(G3-E3&lt;=asetukset!$B$4,E3&lt;=asetukset!$B$3),asetukset!$B$6,0))))</f>
        <v>0</v>
      </c>
      <c r="P3" s="20">
        <f>IF(F3&gt;D3,G3-asetukset!$B$5,IF(AND(D3=F3,E3&lt;=asetukset!$B$6),G3-E3,0))</f>
        <v>0</v>
      </c>
      <c r="Q3" s="19" t="str">
        <f>IF(and(K3=6,E3&gt;asetukset!$B$7),"", IF(and(K3&lt;&gt;6,L3=6,G3&lt;asetukset!$B$7),G3,IF(K3=6,asetukset!$B$7-E3,IF(K3=6,asetukset!$B$7-E3,IF(K3=6,asetukset!$B$7-E3,"")))))</f>
        <v/>
      </c>
      <c r="R3" s="19" t="str">
        <f t="shared" si="12"/>
        <v/>
      </c>
      <c r="S3" s="19" t="str">
        <f t="shared" si="13"/>
        <v/>
      </c>
      <c r="T3" s="21" t="str">
        <f>IF(A3="","",IF(SUMIFS($M$2:M3,$I$2:I3,I3,$A$2:A3,A3)&lt;=asetukset!$B$2,"",SUMIFS($M$2:M3,$I$2:I3,I3,$A$2:A3,A3)-asetukset!$B$2))</f>
        <v/>
      </c>
    </row>
    <row r="4">
      <c r="A4" s="11" t="str">
        <f>IFERROR(__xludf.DUMMYFUNCTION("""COMPUTED_VALUE"""),"Tyontekija1")</f>
        <v>Tyontekija1</v>
      </c>
      <c r="B4" s="13">
        <f>IFERROR(__xludf.DUMMYFUNCTION("""COMPUTED_VALUE"""),43854.70833333333)</f>
        <v>43854.70833</v>
      </c>
      <c r="C4" s="13">
        <f>IFERROR(__xludf.DUMMYFUNCTION("""COMPUTED_VALUE"""),43854.95833333333)</f>
        <v>43854.95833</v>
      </c>
      <c r="D4" s="15">
        <f t="shared" si="2"/>
        <v>43854</v>
      </c>
      <c r="E4" s="15">
        <f t="shared" si="3"/>
        <v>0.7083333333</v>
      </c>
      <c r="F4" s="15">
        <f t="shared" si="4"/>
        <v>43854</v>
      </c>
      <c r="G4" s="15">
        <f t="shared" si="5"/>
        <v>0.9583333333</v>
      </c>
      <c r="H4" s="17">
        <f t="shared" si="6"/>
        <v>2020</v>
      </c>
      <c r="I4" s="17">
        <f t="shared" si="7"/>
        <v>4</v>
      </c>
      <c r="J4" s="18" t="str">
        <f t="shared" si="8"/>
        <v>2020-4</v>
      </c>
      <c r="K4" s="15">
        <f t="shared" ref="K4:L4" si="14">IF(A4="","",WEEKDAY(B4,2))</f>
        <v>5</v>
      </c>
      <c r="L4" s="15">
        <f t="shared" si="14"/>
        <v>5</v>
      </c>
      <c r="M4" s="19">
        <f t="shared" si="10"/>
        <v>0.25</v>
      </c>
      <c r="N4" s="20">
        <f t="shared" si="11"/>
        <v>0.04166666667</v>
      </c>
      <c r="O4" s="21">
        <f>IF(A4="","",IF(G4&gt;=asetukset!$B$3,G4-asetukset!$B$3,IF(AND(G4-E4&lt;=asetukset!$B$4,E4&gt;=asetukset!$B$3),1-E4,IF(AND(G4-E4&lt;=asetukset!$B$4,E4&lt;=asetukset!$B$3),asetukset!$B$6,0))))</f>
        <v>0.2083333333</v>
      </c>
      <c r="P4" s="20">
        <f>IF(F4&gt;D4,G4-asetukset!$B$5,IF(AND(D4=F4,E4&lt;=asetukset!$B$6),G4-E4,0))</f>
        <v>0</v>
      </c>
      <c r="Q4" s="19" t="str">
        <f>IF(and(K4=6,E4&gt;asetukset!$B$7),"", IF(and(K4&lt;&gt;6,L4=6,G4&lt;asetukset!$B$7),G4,IF(K4=6,asetukset!$B$7-E4,IF(K4=6,asetukset!$B$7-E4,IF(K4=6,asetukset!$B$7-E4,"")))))</f>
        <v/>
      </c>
      <c r="R4" s="19" t="str">
        <f t="shared" si="12"/>
        <v/>
      </c>
      <c r="S4" s="19" t="str">
        <f t="shared" si="13"/>
        <v/>
      </c>
      <c r="T4" s="21" t="str">
        <f>IF(A4="","",IF(SUMIFS($M$2:M4,$I$2:I4,I4,$A$2:A4,A4)&lt;=asetukset!$B$2,"",SUMIFS($M$2:M4,$I$2:I4,I4,$A$2:A4,A4)-asetukset!$B$2))</f>
        <v/>
      </c>
    </row>
    <row r="5">
      <c r="A5" s="11" t="str">
        <f>IFERROR(__xludf.DUMMYFUNCTION("""COMPUTED_VALUE"""),"Tyontekija1")</f>
        <v>Tyontekija1</v>
      </c>
      <c r="B5" s="13">
        <f>IFERROR(__xludf.DUMMYFUNCTION("""COMPUTED_VALUE"""),43855.66666666667)</f>
        <v>43855.66667</v>
      </c>
      <c r="C5" s="13">
        <f>IFERROR(__xludf.DUMMYFUNCTION("""COMPUTED_VALUE"""),43855.95833333333)</f>
        <v>43855.95833</v>
      </c>
      <c r="D5" s="15">
        <f t="shared" si="2"/>
        <v>43855</v>
      </c>
      <c r="E5" s="15">
        <f t="shared" si="3"/>
        <v>0.6666666667</v>
      </c>
      <c r="F5" s="15">
        <f t="shared" si="4"/>
        <v>43855</v>
      </c>
      <c r="G5" s="15">
        <f t="shared" si="5"/>
        <v>0.9583333333</v>
      </c>
      <c r="H5" s="17">
        <f t="shared" si="6"/>
        <v>2020</v>
      </c>
      <c r="I5" s="17">
        <f t="shared" si="7"/>
        <v>4</v>
      </c>
      <c r="J5" s="18" t="str">
        <f t="shared" si="8"/>
        <v>2020-4</v>
      </c>
      <c r="K5" s="15">
        <f t="shared" ref="K5:L5" si="15">IF(A5="","",WEEKDAY(B5,2))</f>
        <v>6</v>
      </c>
      <c r="L5" s="15">
        <f t="shared" si="15"/>
        <v>6</v>
      </c>
      <c r="M5" s="19">
        <f t="shared" si="10"/>
        <v>0.2916666667</v>
      </c>
      <c r="N5" s="20">
        <f t="shared" si="11"/>
        <v>0.08333333333</v>
      </c>
      <c r="O5" s="21">
        <f>IF(A5="","",IF(G5&gt;=asetukset!$B$3,G5-asetukset!$B$3,IF(AND(G5-E5&lt;=asetukset!$B$4,E5&gt;=asetukset!$B$3),1-E5,IF(AND(G5-E5&lt;=asetukset!$B$4,E5&lt;=asetukset!$B$3),asetukset!$B$6,0))))</f>
        <v>0.2083333333</v>
      </c>
      <c r="P5" s="20">
        <f>IF(F5&gt;D5,G5-asetukset!$B$5,IF(AND(D5=F5,E5&lt;=asetukset!$B$6),G5-E5,0))</f>
        <v>0</v>
      </c>
      <c r="Q5" s="19" t="str">
        <f>IF(and(K5=6,E5&gt;asetukset!$B$7),"", IF(and(K5&lt;&gt;6,L5=6,G5&lt;asetukset!$B$7),G5,IF(K5=6,asetukset!$B$7-E5,IF(K5=6,asetukset!$B$7-E5,IF(K5=6,asetukset!$B$7-E5,"")))))</f>
        <v/>
      </c>
      <c r="R5" s="19">
        <f t="shared" si="12"/>
        <v>0.2916666667</v>
      </c>
      <c r="S5" s="19" t="str">
        <f t="shared" si="13"/>
        <v/>
      </c>
      <c r="T5" s="21" t="str">
        <f>IF(A5="","",IF(SUMIFS($M$2:M5,$I$2:I5,I5,$A$2:A5,A5)&lt;=asetukset!$B$2,"",SUMIFS($M$2:M5,$I$2:I5,I5,$A$2:A5,A5)-asetukset!$B$2))</f>
        <v/>
      </c>
    </row>
    <row r="6">
      <c r="A6" s="11" t="str">
        <f>IFERROR(__xludf.DUMMYFUNCTION("""COMPUTED_VALUE"""),"Tyontekija1")</f>
        <v>Tyontekija1</v>
      </c>
      <c r="B6" s="13">
        <f>IFERROR(__xludf.DUMMYFUNCTION("""COMPUTED_VALUE"""),43856.66666666667)</f>
        <v>43856.66667</v>
      </c>
      <c r="C6" s="13">
        <f>IFERROR(__xludf.DUMMYFUNCTION("""COMPUTED_VALUE"""),43856.95833333333)</f>
        <v>43856.95833</v>
      </c>
      <c r="D6" s="15">
        <f t="shared" si="2"/>
        <v>43856</v>
      </c>
      <c r="E6" s="15">
        <f t="shared" si="3"/>
        <v>0.6666666667</v>
      </c>
      <c r="F6" s="15">
        <f t="shared" si="4"/>
        <v>43856</v>
      </c>
      <c r="G6" s="15">
        <f t="shared" si="5"/>
        <v>0.9583333333</v>
      </c>
      <c r="H6" s="17">
        <f t="shared" si="6"/>
        <v>2020</v>
      </c>
      <c r="I6" s="17">
        <f t="shared" si="7"/>
        <v>4</v>
      </c>
      <c r="J6" s="18" t="str">
        <f t="shared" si="8"/>
        <v>2020-4</v>
      </c>
      <c r="K6" s="15">
        <f t="shared" ref="K6:L6" si="16">IF(A6="","",WEEKDAY(B6,2))</f>
        <v>7</v>
      </c>
      <c r="L6" s="15">
        <f t="shared" si="16"/>
        <v>7</v>
      </c>
      <c r="M6" s="19">
        <f t="shared" si="10"/>
        <v>0.2916666667</v>
      </c>
      <c r="N6" s="20">
        <f t="shared" si="11"/>
        <v>0.08333333333</v>
      </c>
      <c r="O6" s="21">
        <f>IF(A6="","",IF(G6&gt;=asetukset!$B$3,G6-asetukset!$B$3,IF(AND(G6-E6&lt;=asetukset!$B$4,E6&gt;=asetukset!$B$3),1-E6,IF(AND(G6-E6&lt;=asetukset!$B$4,E6&lt;=asetukset!$B$3),asetukset!$B$6,0))))</f>
        <v>0.2083333333</v>
      </c>
      <c r="P6" s="20">
        <f>IF(F6&gt;D6,G6-asetukset!$B$5,IF(AND(D6=F6,E6&lt;=asetukset!$B$6),G6-E6,0))</f>
        <v>0</v>
      </c>
      <c r="Q6" s="19" t="str">
        <f>IF(and(K6=6,E6&gt;asetukset!$B$7),"", IF(and(K6&lt;&gt;6,L6=6,G6&lt;asetukset!$B$7),G6,IF(K6=6,asetukset!$B$7-E6,IF(K6=6,asetukset!$B$7-E6,IF(K6=6,asetukset!$B$7-E6,"")))))</f>
        <v/>
      </c>
      <c r="R6" s="19" t="str">
        <f t="shared" si="12"/>
        <v/>
      </c>
      <c r="S6" s="19">
        <f t="shared" si="13"/>
        <v>0.2916666667</v>
      </c>
      <c r="T6" s="21" t="str">
        <f>IF(A6="","",IF(SUMIFS($M$2:M6,$I$2:I6,I6,$A$2:A6,A6)&lt;=asetukset!$B$2,"",SUMIFS($M$2:M6,$I$2:I6,I6,$A$2:A6,A6)-asetukset!$B$2))</f>
        <v/>
      </c>
    </row>
    <row r="7">
      <c r="A7" s="11"/>
      <c r="B7" s="13"/>
      <c r="C7" s="13"/>
      <c r="D7" s="15">
        <f t="shared" si="2"/>
        <v>0</v>
      </c>
      <c r="E7" s="15">
        <f t="shared" si="3"/>
        <v>0</v>
      </c>
      <c r="F7" s="15">
        <f t="shared" si="4"/>
        <v>0</v>
      </c>
      <c r="G7" s="15">
        <f t="shared" si="5"/>
        <v>0</v>
      </c>
      <c r="H7" s="17" t="str">
        <f t="shared" si="6"/>
        <v/>
      </c>
      <c r="I7" s="17" t="str">
        <f t="shared" si="7"/>
        <v/>
      </c>
      <c r="J7" s="18" t="str">
        <f t="shared" si="8"/>
        <v>-</v>
      </c>
      <c r="K7" s="15" t="str">
        <f t="shared" ref="K7:L7" si="17">IF(A7="","",WEEKDAY(B7,2))</f>
        <v/>
      </c>
      <c r="L7" s="15" t="str">
        <f t="shared" si="17"/>
        <v/>
      </c>
      <c r="M7" s="19">
        <f t="shared" si="10"/>
        <v>0</v>
      </c>
      <c r="N7" s="20">
        <f t="shared" si="11"/>
        <v>0</v>
      </c>
      <c r="O7" s="21" t="str">
        <f>IF(A7="","",IF(G7&gt;=asetukset!$B$3,G7-asetukset!$B$3,IF(AND(G7-E7&lt;=asetukset!$B$4,E7&gt;=asetukset!$B$3),1-E7,IF(AND(G7-E7&lt;=asetukset!$B$4,E7&lt;=asetukset!$B$3),asetukset!$B$6,0))))</f>
        <v/>
      </c>
      <c r="P7" s="20">
        <f>IF(F7&gt;D7,G7-asetukset!$B$5,IF(AND(D7=F7,E7&lt;=asetukset!$B$6),G7-E7,0))</f>
        <v>0</v>
      </c>
      <c r="Q7" s="19" t="str">
        <f>IF(and(K7=6,E7&gt;asetukset!$B$7),"", IF(and(K7&lt;&gt;6,L7=6,G7&lt;asetukset!$B$7),G7,IF(K7=6,asetukset!$B$7-E7,IF(K7=6,asetukset!$B$7-E7,IF(K7=6,asetukset!$B$7-E7,"")))))</f>
        <v/>
      </c>
      <c r="R7" s="19" t="str">
        <f t="shared" si="12"/>
        <v/>
      </c>
      <c r="S7" s="19" t="str">
        <f t="shared" si="13"/>
        <v/>
      </c>
      <c r="T7" s="21" t="str">
        <f>IF(A7="","",IF(SUMIFS($M$2:M7,$I$2:I7,I7,$A$2:A7,A7)&lt;=asetukset!$B$2,"",SUMIFS($M$2:M7,$I$2:I7,I7,$A$2:A7,A7)-asetukset!$B$2))</f>
        <v/>
      </c>
    </row>
    <row r="8">
      <c r="A8" s="11"/>
      <c r="B8" s="13"/>
      <c r="C8" s="13"/>
      <c r="D8" s="15">
        <f t="shared" si="2"/>
        <v>0</v>
      </c>
      <c r="E8" s="15">
        <f t="shared" si="3"/>
        <v>0</v>
      </c>
      <c r="F8" s="15">
        <f t="shared" si="4"/>
        <v>0</v>
      </c>
      <c r="G8" s="15">
        <f t="shared" si="5"/>
        <v>0</v>
      </c>
      <c r="H8" s="17" t="str">
        <f t="shared" si="6"/>
        <v/>
      </c>
      <c r="I8" s="17" t="str">
        <f t="shared" si="7"/>
        <v/>
      </c>
      <c r="J8" s="18" t="str">
        <f t="shared" si="8"/>
        <v>-</v>
      </c>
      <c r="K8" s="15" t="str">
        <f t="shared" ref="K8:L8" si="18">IF(A8="","",WEEKDAY(B8,2))</f>
        <v/>
      </c>
      <c r="L8" s="15" t="str">
        <f t="shared" si="18"/>
        <v/>
      </c>
      <c r="M8" s="19">
        <f t="shared" si="10"/>
        <v>0</v>
      </c>
      <c r="N8" s="20">
        <f t="shared" si="11"/>
        <v>0</v>
      </c>
      <c r="O8" s="21" t="str">
        <f>IF(A8="","",IF(G8&gt;=asetukset!$B$3,G8-asetukset!$B$3,IF(AND(G8-E8&lt;=asetukset!$B$4,E8&gt;=asetukset!$B$3),1-E8,IF(AND(G8-E8&lt;=asetukset!$B$4,E8&lt;=asetukset!$B$3),asetukset!$B$6,0))))</f>
        <v/>
      </c>
      <c r="P8" s="20">
        <f>IF(F8&gt;D8,G8-asetukset!$B$5,IF(AND(D8=F8,E8&lt;=asetukset!$B$6),G8-E8,0))</f>
        <v>0</v>
      </c>
      <c r="Q8" s="19" t="str">
        <f>IF(and(K8=6,E8&gt;asetukset!$B$7),"", IF(and(K8&lt;&gt;6,L8=6,G8&lt;asetukset!$B$7),G8,IF(K8=6,asetukset!$B$7-E8,IF(K8=6,asetukset!$B$7-E8,IF(K8=6,asetukset!$B$7-E8,"")))))</f>
        <v/>
      </c>
      <c r="R8" s="19" t="str">
        <f t="shared" si="12"/>
        <v/>
      </c>
      <c r="S8" s="19" t="str">
        <f t="shared" si="13"/>
        <v/>
      </c>
      <c r="T8" s="21" t="str">
        <f>IF(A8="","",IF(SUMIFS($M$2:M8,$I$2:I8,I8,$A$2:A8,A8)&lt;=asetukset!$B$2,"",SUMIFS($M$2:M8,$I$2:I8,I8,$A$2:A8,A8)-asetukset!$B$2))</f>
        <v/>
      </c>
    </row>
    <row r="9">
      <c r="A9" s="11"/>
      <c r="B9" s="31"/>
      <c r="C9" s="31"/>
      <c r="D9" s="15">
        <f t="shared" si="2"/>
        <v>0</v>
      </c>
      <c r="E9" s="15">
        <f t="shared" si="3"/>
        <v>0</v>
      </c>
      <c r="F9" s="15">
        <f t="shared" si="4"/>
        <v>0</v>
      </c>
      <c r="G9" s="15">
        <f t="shared" si="5"/>
        <v>0</v>
      </c>
      <c r="H9" s="18" t="str">
        <f t="shared" si="6"/>
        <v/>
      </c>
      <c r="I9" s="18" t="str">
        <f t="shared" si="7"/>
        <v/>
      </c>
      <c r="J9" s="18" t="str">
        <f t="shared" si="8"/>
        <v>-</v>
      </c>
      <c r="K9" s="27" t="str">
        <f t="shared" ref="K9:L9" si="19">IF(A9="","",WEEKDAY(B9,2))</f>
        <v/>
      </c>
      <c r="L9" s="27" t="str">
        <f t="shared" si="19"/>
        <v/>
      </c>
      <c r="M9" s="19">
        <f t="shared" si="10"/>
        <v>0</v>
      </c>
      <c r="N9" s="20">
        <f t="shared" si="11"/>
        <v>0</v>
      </c>
      <c r="O9" s="21" t="str">
        <f>IF(A9="","",IF(G9&gt;=asetukset!$B$3,G9-asetukset!$B$3,IF(AND(G9-E9&lt;=asetukset!$B$4,E9&gt;=asetukset!$B$3),1-E9,IF(AND(G9-E9&lt;=asetukset!$B$4,E9&lt;=asetukset!$B$3),asetukset!$B$6,0))))</f>
        <v/>
      </c>
      <c r="P9" s="20">
        <f>IF(F9&gt;D9,G9-asetukset!$B$5,IF(AND(D9=F9,E9&lt;=asetukset!$B$6),G9-E9,0))</f>
        <v>0</v>
      </c>
      <c r="Q9" s="19" t="str">
        <f>IF(and(K9=6,E9&gt;asetukset!$B$7),"", IF(and(K9&lt;&gt;6,L9=6,G9&lt;asetukset!$B$7),G9,IF(K9=6,asetukset!$B$7-E9,IF(K9=6,asetukset!$B$7-E9,IF(K9=6,asetukset!$B$7-E9,"")))))</f>
        <v/>
      </c>
      <c r="R9" s="19" t="str">
        <f t="shared" si="12"/>
        <v/>
      </c>
      <c r="S9" s="19" t="str">
        <f t="shared" si="13"/>
        <v/>
      </c>
      <c r="T9" s="21" t="str">
        <f>IF(A9="","",IF(SUMIFS($M$2:M9,$I$2:I9,I9,$A$2:A9,A9)&lt;=asetukset!$B$2,"",SUMIFS($M$2:M9,$I$2:I9,I9,$A$2:A9,A9)-asetukset!$B$2))</f>
        <v/>
      </c>
    </row>
    <row r="10">
      <c r="A10" s="11"/>
      <c r="B10" s="31"/>
      <c r="C10" s="31"/>
      <c r="D10" s="15">
        <f t="shared" si="2"/>
        <v>0</v>
      </c>
      <c r="E10" s="15">
        <f t="shared" si="3"/>
        <v>0</v>
      </c>
      <c r="F10" s="15">
        <f t="shared" si="4"/>
        <v>0</v>
      </c>
      <c r="G10" s="15">
        <f t="shared" si="5"/>
        <v>0</v>
      </c>
      <c r="H10" s="18" t="str">
        <f t="shared" si="6"/>
        <v/>
      </c>
      <c r="I10" s="18" t="str">
        <f t="shared" si="7"/>
        <v/>
      </c>
      <c r="J10" s="18" t="str">
        <f t="shared" si="8"/>
        <v>-</v>
      </c>
      <c r="K10" s="27" t="str">
        <f t="shared" ref="K10:L10" si="20">IF(A10="","",WEEKDAY(B10,2))</f>
        <v/>
      </c>
      <c r="L10" s="27" t="str">
        <f t="shared" si="20"/>
        <v/>
      </c>
      <c r="M10" s="19">
        <f t="shared" si="10"/>
        <v>0</v>
      </c>
      <c r="N10" s="20">
        <f t="shared" si="11"/>
        <v>0</v>
      </c>
      <c r="O10" s="21" t="str">
        <f>IF(A10="","",IF(G10&gt;=asetukset!$B$3,G10-asetukset!$B$3,IF(AND(G10-E10&lt;=asetukset!$B$4,E10&gt;=asetukset!$B$3),1-E10,IF(AND(G10-E10&lt;=asetukset!$B$4,E10&lt;=asetukset!$B$3),asetukset!$B$6,0))))</f>
        <v/>
      </c>
      <c r="P10" s="20">
        <f>IF(F10&gt;D10,G10-asetukset!$B$5,IF(AND(D10=F10,E10&lt;=asetukset!$B$6),G10-E10,0))</f>
        <v>0</v>
      </c>
      <c r="Q10" s="19" t="str">
        <f>IF(and(K10=6,E10&gt;asetukset!$B$7),"", IF(and(K10&lt;&gt;6,L10=6,G10&lt;asetukset!$B$7),G10,IF(K10=6,asetukset!$B$7-E10,IF(K10=6,asetukset!$B$7-E10,IF(K10=6,asetukset!$B$7-E10,"")))))</f>
        <v/>
      </c>
      <c r="R10" s="19" t="str">
        <f t="shared" si="12"/>
        <v/>
      </c>
      <c r="S10" s="19" t="str">
        <f t="shared" si="13"/>
        <v/>
      </c>
      <c r="T10" s="21" t="str">
        <f>IF(A10="","",IF(SUMIFS($M$2:M10,$I$2:I10,I10,$A$2:A10,A10)&lt;=asetukset!$B$2,"",SUMIFS($M$2:M10,$I$2:I10,I10,$A$2:A10,A10)-asetukset!$B$2))</f>
        <v/>
      </c>
    </row>
    <row r="11">
      <c r="A11" s="11"/>
      <c r="B11" s="31"/>
      <c r="C11" s="31"/>
      <c r="D11" s="15">
        <f t="shared" si="2"/>
        <v>0</v>
      </c>
      <c r="E11" s="15">
        <f t="shared" si="3"/>
        <v>0</v>
      </c>
      <c r="F11" s="15">
        <f t="shared" si="4"/>
        <v>0</v>
      </c>
      <c r="G11" s="15">
        <f t="shared" si="5"/>
        <v>0</v>
      </c>
      <c r="H11" s="18" t="str">
        <f t="shared" si="6"/>
        <v/>
      </c>
      <c r="I11" s="18" t="str">
        <f t="shared" si="7"/>
        <v/>
      </c>
      <c r="J11" s="18" t="str">
        <f t="shared" si="8"/>
        <v>-</v>
      </c>
      <c r="K11" s="27" t="str">
        <f t="shared" ref="K11:L11" si="21">IF(A11="","",WEEKDAY(B11,2))</f>
        <v/>
      </c>
      <c r="L11" s="27" t="str">
        <f t="shared" si="21"/>
        <v/>
      </c>
      <c r="M11" s="19">
        <f t="shared" si="10"/>
        <v>0</v>
      </c>
      <c r="N11" s="20">
        <f t="shared" si="11"/>
        <v>0</v>
      </c>
      <c r="O11" s="21" t="str">
        <f>IF(A11="","",IF(G11&gt;=asetukset!$B$3,G11-asetukset!$B$3,IF(AND(G11-E11&lt;=asetukset!$B$4,E11&gt;=asetukset!$B$3),1-E11,IF(AND(G11-E11&lt;=asetukset!$B$4,E11&lt;=asetukset!$B$3),asetukset!$B$6,0))))</f>
        <v/>
      </c>
      <c r="P11" s="20">
        <f>IF(F11&gt;D11,G11-asetukset!$B$5,IF(AND(D11=F11,E11&lt;=asetukset!$B$6),G11-E11,0))</f>
        <v>0</v>
      </c>
      <c r="Q11" s="19" t="str">
        <f>IF(and(K11=6,E11&gt;asetukset!$B$7),"", IF(and(K11&lt;&gt;6,L11=6,G11&lt;asetukset!$B$7),G11,IF(K11=6,asetukset!$B$7-E11,IF(K11=6,asetukset!$B$7-E11,IF(K11=6,asetukset!$B$7-E11,"")))))</f>
        <v/>
      </c>
      <c r="R11" s="19" t="str">
        <f t="shared" si="12"/>
        <v/>
      </c>
      <c r="S11" s="19" t="str">
        <f t="shared" si="13"/>
        <v/>
      </c>
      <c r="T11" s="21" t="str">
        <f>IF(A11="","",IF(SUMIFS($M$2:M11,$I$2:I11,I11,$A$2:A11,A11)&lt;=asetukset!$B$2,"",SUMIFS($M$2:M11,$I$2:I11,I11,$A$2:A11,A11)-asetukset!$B$2))</f>
        <v/>
      </c>
    </row>
    <row r="12">
      <c r="A12" s="11"/>
      <c r="B12" s="31"/>
      <c r="C12" s="31"/>
      <c r="D12" s="15">
        <f t="shared" si="2"/>
        <v>0</v>
      </c>
      <c r="E12" s="15">
        <f t="shared" si="3"/>
        <v>0</v>
      </c>
      <c r="F12" s="15">
        <f t="shared" si="4"/>
        <v>0</v>
      </c>
      <c r="G12" s="15">
        <f t="shared" si="5"/>
        <v>0</v>
      </c>
      <c r="H12" s="18" t="str">
        <f t="shared" si="6"/>
        <v/>
      </c>
      <c r="I12" s="18" t="str">
        <f t="shared" si="7"/>
        <v/>
      </c>
      <c r="J12" s="18" t="str">
        <f t="shared" si="8"/>
        <v>-</v>
      </c>
      <c r="K12" s="27" t="str">
        <f t="shared" ref="K12:L12" si="22">IF(A12="","",WEEKDAY(B12,2))</f>
        <v/>
      </c>
      <c r="L12" s="27" t="str">
        <f t="shared" si="22"/>
        <v/>
      </c>
      <c r="M12" s="19">
        <f t="shared" si="10"/>
        <v>0</v>
      </c>
      <c r="N12" s="20">
        <f t="shared" si="11"/>
        <v>0</v>
      </c>
      <c r="O12" s="21" t="str">
        <f>IF(A12="","",IF(G12&gt;=asetukset!$B$3,G12-asetukset!$B$3,IF(AND(G12-E12&lt;=asetukset!$B$4,E12&gt;=asetukset!$B$3),1-E12,IF(AND(G12-E12&lt;=asetukset!$B$4,E12&lt;=asetukset!$B$3),asetukset!$B$6,0))))</f>
        <v/>
      </c>
      <c r="P12" s="20">
        <f>IF(F12&gt;D12,G12-asetukset!$B$5,IF(AND(D12=F12,E12&lt;=asetukset!$B$6),G12-E12,0))</f>
        <v>0</v>
      </c>
      <c r="Q12" s="19" t="str">
        <f>IF(and(K12=6,E12&gt;asetukset!$B$7),"", IF(and(K12&lt;&gt;6,L12=6,G12&lt;asetukset!$B$7),G12,IF(K12=6,asetukset!$B$7-E12,IF(K12=6,asetukset!$B$7-E12,IF(K12=6,asetukset!$B$7-E12,"")))))</f>
        <v/>
      </c>
      <c r="R12" s="19" t="str">
        <f t="shared" si="12"/>
        <v/>
      </c>
      <c r="S12" s="19" t="str">
        <f t="shared" si="13"/>
        <v/>
      </c>
      <c r="T12" s="21" t="str">
        <f>IF(A12="","",IF(SUMIFS($M$2:M12,$I$2:I12,I12,$A$2:A12,A12)&lt;=asetukset!$B$2,"",SUMIFS($M$2:M12,$I$2:I12,I12,$A$2:A12,A12)-asetukset!$B$2))</f>
        <v/>
      </c>
    </row>
    <row r="13">
      <c r="A13" s="11"/>
      <c r="B13" s="31"/>
      <c r="C13" s="31"/>
      <c r="D13" s="15">
        <f t="shared" si="2"/>
        <v>0</v>
      </c>
      <c r="E13" s="15">
        <f t="shared" si="3"/>
        <v>0</v>
      </c>
      <c r="F13" s="15">
        <f t="shared" si="4"/>
        <v>0</v>
      </c>
      <c r="G13" s="15">
        <f t="shared" si="5"/>
        <v>0</v>
      </c>
      <c r="H13" s="18" t="str">
        <f t="shared" si="6"/>
        <v/>
      </c>
      <c r="I13" s="18" t="str">
        <f t="shared" si="7"/>
        <v/>
      </c>
      <c r="J13" s="18" t="str">
        <f t="shared" si="8"/>
        <v>-</v>
      </c>
      <c r="K13" s="27" t="str">
        <f t="shared" ref="K13:L13" si="23">IF(A13="","",WEEKDAY(B13,2))</f>
        <v/>
      </c>
      <c r="L13" s="27" t="str">
        <f t="shared" si="23"/>
        <v/>
      </c>
      <c r="M13" s="19">
        <f t="shared" si="10"/>
        <v>0</v>
      </c>
      <c r="N13" s="20">
        <f t="shared" si="11"/>
        <v>0</v>
      </c>
      <c r="O13" s="21" t="str">
        <f>IF(A13="","",IF(G13&gt;=asetukset!$B$3,G13-asetukset!$B$3,IF(AND(G13-E13&lt;=asetukset!$B$4,E13&gt;=asetukset!$B$3),1-E13,IF(AND(G13-E13&lt;=asetukset!$B$4,E13&lt;=asetukset!$B$3),asetukset!$B$6,0))))</f>
        <v/>
      </c>
      <c r="P13" s="20">
        <f>IF(F13&gt;D13,G13-asetukset!$B$5,IF(AND(D13=F13,E13&lt;=asetukset!$B$6),G13-E13,0))</f>
        <v>0</v>
      </c>
      <c r="Q13" s="19" t="str">
        <f>IF(and(K13=6,E13&gt;asetukset!$B$7),"", IF(and(K13&lt;&gt;6,L13=6,G13&lt;asetukset!$B$7),G13,IF(K13=6,asetukset!$B$7-E13,IF(K13=6,asetukset!$B$7-E13,IF(K13=6,asetukset!$B$7-E13,"")))))</f>
        <v/>
      </c>
      <c r="R13" s="19" t="str">
        <f t="shared" si="12"/>
        <v/>
      </c>
      <c r="S13" s="19" t="str">
        <f t="shared" si="13"/>
        <v/>
      </c>
      <c r="T13" s="21" t="str">
        <f>IF(A13="","",IF(SUMIFS($M$2:M13,$I$2:I13,I13,$A$2:A13,A13)&lt;=asetukset!$B$2,"",SUMIFS($M$2:M13,$I$2:I13,I13,$A$2:A13,A13)-asetukset!$B$2))</f>
        <v/>
      </c>
    </row>
    <row r="14">
      <c r="A14" s="11"/>
      <c r="B14" s="31"/>
      <c r="C14" s="31"/>
      <c r="D14" s="15">
        <f t="shared" si="2"/>
        <v>0</v>
      </c>
      <c r="E14" s="15">
        <f t="shared" si="3"/>
        <v>0</v>
      </c>
      <c r="F14" s="15">
        <f t="shared" si="4"/>
        <v>0</v>
      </c>
      <c r="G14" s="15">
        <f t="shared" si="5"/>
        <v>0</v>
      </c>
      <c r="H14" s="18" t="str">
        <f t="shared" si="6"/>
        <v/>
      </c>
      <c r="I14" s="18" t="str">
        <f t="shared" si="7"/>
        <v/>
      </c>
      <c r="J14" s="18" t="str">
        <f t="shared" si="8"/>
        <v>-</v>
      </c>
      <c r="K14" s="27" t="str">
        <f t="shared" ref="K14:L14" si="24">IF(A14="","",WEEKDAY(B14,2))</f>
        <v/>
      </c>
      <c r="L14" s="27" t="str">
        <f t="shared" si="24"/>
        <v/>
      </c>
      <c r="M14" s="19">
        <f t="shared" si="10"/>
        <v>0</v>
      </c>
      <c r="N14" s="20">
        <f t="shared" si="11"/>
        <v>0</v>
      </c>
      <c r="O14" s="21" t="str">
        <f>IF(A14="","",IF(G14&gt;=asetukset!$B$3,G14-asetukset!$B$3,IF(AND(G14-E14&lt;=asetukset!$B$4,E14&gt;=asetukset!$B$3),1-E14,IF(AND(G14-E14&lt;=asetukset!$B$4,E14&lt;=asetukset!$B$3),asetukset!$B$6,0))))</f>
        <v/>
      </c>
      <c r="P14" s="20">
        <f>IF(F14&gt;D14,G14-asetukset!$B$5,IF(AND(D14=F14,E14&lt;=asetukset!$B$6),G14-E14,0))</f>
        <v>0</v>
      </c>
      <c r="Q14" s="19" t="str">
        <f>IF(and(K14=6,E14&gt;asetukset!$B$7),"", IF(and(K14&lt;&gt;6,L14=6,G14&lt;asetukset!$B$7),G14,IF(K14=6,asetukset!$B$7-E14,IF(K14=6,asetukset!$B$7-E14,IF(K14=6,asetukset!$B$7-E14,"")))))</f>
        <v/>
      </c>
      <c r="R14" s="19" t="str">
        <f t="shared" si="12"/>
        <v/>
      </c>
      <c r="S14" s="19" t="str">
        <f t="shared" si="13"/>
        <v/>
      </c>
      <c r="T14" s="21" t="str">
        <f>IF(A14="","",IF(SUMIFS($M$2:M14,$I$2:I14,I14,$A$2:A14,A14)&lt;=asetukset!$B$2,"",SUMIFS($M$2:M14,$I$2:I14,I14,$A$2:A14,A14)-asetukset!$B$2))</f>
        <v/>
      </c>
    </row>
    <row r="15">
      <c r="A15" s="11"/>
      <c r="B15" s="31"/>
      <c r="C15" s="31"/>
      <c r="D15" s="15">
        <f t="shared" si="2"/>
        <v>0</v>
      </c>
      <c r="E15" s="15">
        <f t="shared" si="3"/>
        <v>0</v>
      </c>
      <c r="F15" s="15">
        <f t="shared" si="4"/>
        <v>0</v>
      </c>
      <c r="G15" s="15">
        <f t="shared" si="5"/>
        <v>0</v>
      </c>
      <c r="H15" s="18" t="str">
        <f t="shared" si="6"/>
        <v/>
      </c>
      <c r="I15" s="18" t="str">
        <f t="shared" si="7"/>
        <v/>
      </c>
      <c r="J15" s="18" t="str">
        <f t="shared" si="8"/>
        <v>-</v>
      </c>
      <c r="K15" s="27" t="str">
        <f t="shared" ref="K15:L15" si="25">IF(A15="","",WEEKDAY(B15,2))</f>
        <v/>
      </c>
      <c r="L15" s="27" t="str">
        <f t="shared" si="25"/>
        <v/>
      </c>
      <c r="M15" s="19">
        <f t="shared" si="10"/>
        <v>0</v>
      </c>
      <c r="N15" s="20">
        <f t="shared" si="11"/>
        <v>0</v>
      </c>
      <c r="O15" s="21" t="str">
        <f>IF(A15="","",IF(G15&gt;=asetukset!$B$3,G15-asetukset!$B$3,IF(AND(G15-E15&lt;=asetukset!$B$4,E15&gt;=asetukset!$B$3),1-E15,IF(AND(G15-E15&lt;=asetukset!$B$4,E15&lt;=asetukset!$B$3),asetukset!$B$6,0))))</f>
        <v/>
      </c>
      <c r="P15" s="20">
        <f>IF(F15&gt;D15,G15-asetukset!$B$5,IF(AND(D15=F15,E15&lt;=asetukset!$B$6),G15-E15,0))</f>
        <v>0</v>
      </c>
      <c r="Q15" s="19" t="str">
        <f>IF(and(K15=6,E15&gt;asetukset!$B$7),"", IF(and(K15&lt;&gt;6,L15=6,G15&lt;asetukset!$B$7),G15,IF(K15=6,asetukset!$B$7-E15,IF(K15=6,asetukset!$B$7-E15,IF(K15=6,asetukset!$B$7-E15,"")))))</f>
        <v/>
      </c>
      <c r="R15" s="19" t="str">
        <f t="shared" si="12"/>
        <v/>
      </c>
      <c r="S15" s="19" t="str">
        <f t="shared" si="13"/>
        <v/>
      </c>
      <c r="T15" s="21" t="str">
        <f>IF(A15="","",IF(SUMIFS($M$2:M15,$I$2:I15,I15,$A$2:A15,A15)&lt;=asetukset!$B$2,"",SUMIFS($M$2:M15,$I$2:I15,I15,$A$2:A15,A15)-asetukset!$B$2))</f>
        <v/>
      </c>
    </row>
    <row r="16">
      <c r="A16" s="11"/>
      <c r="B16" s="31"/>
      <c r="C16" s="31"/>
      <c r="D16" s="15">
        <f t="shared" si="2"/>
        <v>0</v>
      </c>
      <c r="E16" s="15">
        <f t="shared" si="3"/>
        <v>0</v>
      </c>
      <c r="F16" s="15">
        <f t="shared" si="4"/>
        <v>0</v>
      </c>
      <c r="G16" s="15">
        <f t="shared" si="5"/>
        <v>0</v>
      </c>
      <c r="H16" s="18" t="str">
        <f t="shared" si="6"/>
        <v/>
      </c>
      <c r="I16" s="18" t="str">
        <f t="shared" si="7"/>
        <v/>
      </c>
      <c r="J16" s="18" t="str">
        <f t="shared" si="8"/>
        <v>-</v>
      </c>
      <c r="K16" s="27" t="str">
        <f t="shared" ref="K16:L16" si="26">IF(A16="","",WEEKDAY(B16,2))</f>
        <v/>
      </c>
      <c r="L16" s="27" t="str">
        <f t="shared" si="26"/>
        <v/>
      </c>
      <c r="M16" s="19">
        <f t="shared" si="10"/>
        <v>0</v>
      </c>
      <c r="N16" s="20">
        <f t="shared" si="11"/>
        <v>0</v>
      </c>
      <c r="O16" s="21" t="str">
        <f>IF(A16="","",IF(G16&gt;=asetukset!$B$3,G16-asetukset!$B$3,IF(AND(G16-E16&lt;=asetukset!$B$4,E16&gt;=asetukset!$B$3),1-E16,IF(AND(G16-E16&lt;=asetukset!$B$4,E16&lt;=asetukset!$B$3),asetukset!$B$6,0))))</f>
        <v/>
      </c>
      <c r="P16" s="20">
        <f>IF(F16&gt;D16,G16-asetukset!$B$5,IF(AND(D16=F16,E16&lt;=asetukset!$B$6),G16-E16,0))</f>
        <v>0</v>
      </c>
      <c r="Q16" s="19" t="str">
        <f>IF(and(K16=6,E16&gt;asetukset!$B$7),"", IF(and(K16&lt;&gt;6,L16=6,G16&lt;asetukset!$B$7),G16,IF(K16=6,asetukset!$B$7-E16,IF(K16=6,asetukset!$B$7-E16,IF(K16=6,asetukset!$B$7-E16,"")))))</f>
        <v/>
      </c>
      <c r="R16" s="19" t="str">
        <f t="shared" si="12"/>
        <v/>
      </c>
      <c r="S16" s="19" t="str">
        <f t="shared" si="13"/>
        <v/>
      </c>
      <c r="T16" s="21" t="str">
        <f>IF(A16="","",IF(SUMIFS($M$2:M16,$I$2:I16,I16,$A$2:A16,A16)&lt;=asetukset!$B$2,"",SUMIFS($M$2:M16,$I$2:I16,I16,$A$2:A16,A16)-asetukset!$B$2))</f>
        <v/>
      </c>
    </row>
    <row r="17">
      <c r="A17" s="11"/>
      <c r="B17" s="31"/>
      <c r="C17" s="31"/>
      <c r="D17" s="15">
        <f t="shared" si="2"/>
        <v>0</v>
      </c>
      <c r="E17" s="15">
        <f t="shared" si="3"/>
        <v>0</v>
      </c>
      <c r="F17" s="15">
        <f t="shared" si="4"/>
        <v>0</v>
      </c>
      <c r="G17" s="15">
        <f t="shared" si="5"/>
        <v>0</v>
      </c>
      <c r="H17" s="18" t="str">
        <f t="shared" si="6"/>
        <v/>
      </c>
      <c r="I17" s="18" t="str">
        <f t="shared" si="7"/>
        <v/>
      </c>
      <c r="J17" s="18" t="str">
        <f t="shared" si="8"/>
        <v>-</v>
      </c>
      <c r="K17" s="27" t="str">
        <f t="shared" ref="K17:L17" si="27">IF(A17="","",WEEKDAY(B17,2))</f>
        <v/>
      </c>
      <c r="L17" s="27" t="str">
        <f t="shared" si="27"/>
        <v/>
      </c>
      <c r="M17" s="19">
        <f t="shared" si="10"/>
        <v>0</v>
      </c>
      <c r="N17" s="20">
        <f t="shared" si="11"/>
        <v>0</v>
      </c>
      <c r="O17" s="21" t="str">
        <f>IF(A17="","",IF(G17&gt;=asetukset!$B$3,G17-asetukset!$B$3,IF(AND(G17-E17&lt;=asetukset!$B$4,E17&gt;=asetukset!$B$3),1-E17,IF(AND(G17-E17&lt;=asetukset!$B$4,E17&lt;=asetukset!$B$3),asetukset!$B$6,0))))</f>
        <v/>
      </c>
      <c r="P17" s="20">
        <f>IF(F17&gt;D17,G17-asetukset!$B$5,IF(AND(D17=F17,E17&lt;=asetukset!$B$6),G17-E17,0))</f>
        <v>0</v>
      </c>
      <c r="Q17" s="19" t="str">
        <f>IF(and(K17=6,E17&gt;asetukset!$B$7),"", IF(and(K17&lt;&gt;6,L17=6,G17&lt;asetukset!$B$7),G17,IF(K17=6,asetukset!$B$7-E17,IF(K17=6,asetukset!$B$7-E17,IF(K17=6,asetukset!$B$7-E17,"")))))</f>
        <v/>
      </c>
      <c r="R17" s="19" t="str">
        <f t="shared" si="12"/>
        <v/>
      </c>
      <c r="S17" s="19" t="str">
        <f t="shared" si="13"/>
        <v/>
      </c>
      <c r="T17" s="21" t="str">
        <f>IF(A17="","",IF(SUMIFS($M$2:M17,$I$2:I17,I17,$A$2:A17,A17)&lt;=asetukset!$B$2,"",SUMIFS($M$2:M17,$I$2:I17,I17,$A$2:A17,A17)-asetukset!$B$2))</f>
        <v/>
      </c>
    </row>
    <row r="18">
      <c r="A18" s="11"/>
      <c r="B18" s="31"/>
      <c r="C18" s="31"/>
      <c r="D18" s="15">
        <f t="shared" si="2"/>
        <v>0</v>
      </c>
      <c r="E18" s="15">
        <f t="shared" si="3"/>
        <v>0</v>
      </c>
      <c r="F18" s="15">
        <f t="shared" si="4"/>
        <v>0</v>
      </c>
      <c r="G18" s="15">
        <f t="shared" si="5"/>
        <v>0</v>
      </c>
      <c r="H18" s="18" t="str">
        <f t="shared" si="6"/>
        <v/>
      </c>
      <c r="I18" s="18" t="str">
        <f t="shared" si="7"/>
        <v/>
      </c>
      <c r="J18" s="18" t="str">
        <f t="shared" si="8"/>
        <v>-</v>
      </c>
      <c r="K18" s="27" t="str">
        <f t="shared" ref="K18:L18" si="28">IF(A18="","",WEEKDAY(B18,2))</f>
        <v/>
      </c>
      <c r="L18" s="27" t="str">
        <f t="shared" si="28"/>
        <v/>
      </c>
      <c r="M18" s="19">
        <f t="shared" si="10"/>
        <v>0</v>
      </c>
      <c r="N18" s="20">
        <f t="shared" si="11"/>
        <v>0</v>
      </c>
      <c r="O18" s="21" t="str">
        <f>IF(A18="","",IF(G18&gt;=asetukset!$B$3,G18-asetukset!$B$3,IF(AND(G18-E18&lt;=asetukset!$B$4,E18&gt;=asetukset!$B$3),1-E18,IF(AND(G18-E18&lt;=asetukset!$B$4,E18&lt;=asetukset!$B$3),asetukset!$B$6,0))))</f>
        <v/>
      </c>
      <c r="P18" s="20">
        <f>IF(F18&gt;D18,G18-asetukset!$B$5,IF(AND(D18=F18,E18&lt;=asetukset!$B$6),G18-E18,0))</f>
        <v>0</v>
      </c>
      <c r="Q18" s="19" t="str">
        <f>IF(and(K18=6,E18&gt;asetukset!$B$7),"", IF(and(K18&lt;&gt;6,L18=6,G18&lt;asetukset!$B$7),G18,IF(K18=6,asetukset!$B$7-E18,IF(K18=6,asetukset!$B$7-E18,IF(K18=6,asetukset!$B$7-E18,"")))))</f>
        <v/>
      </c>
      <c r="R18" s="19" t="str">
        <f t="shared" si="12"/>
        <v/>
      </c>
      <c r="S18" s="19" t="str">
        <f t="shared" si="13"/>
        <v/>
      </c>
      <c r="T18" s="21" t="str">
        <f>IF(A18="","",IF(SUMIFS($M$2:M18,$I$2:I18,I18,$A$2:A18,A18)&lt;=asetukset!$B$2,"",SUMIFS($M$2:M18,$I$2:I18,I18,$A$2:A18,A18)-asetukset!$B$2))</f>
        <v/>
      </c>
    </row>
    <row r="19">
      <c r="A19" s="11"/>
      <c r="B19" s="31"/>
      <c r="C19" s="31"/>
      <c r="D19" s="15">
        <f t="shared" si="2"/>
        <v>0</v>
      </c>
      <c r="E19" s="15">
        <f t="shared" si="3"/>
        <v>0</v>
      </c>
      <c r="F19" s="15">
        <f t="shared" si="4"/>
        <v>0</v>
      </c>
      <c r="G19" s="15">
        <f t="shared" si="5"/>
        <v>0</v>
      </c>
      <c r="H19" s="18" t="str">
        <f t="shared" si="6"/>
        <v/>
      </c>
      <c r="I19" s="18" t="str">
        <f t="shared" si="7"/>
        <v/>
      </c>
      <c r="J19" s="18" t="str">
        <f t="shared" si="8"/>
        <v>-</v>
      </c>
      <c r="K19" s="27" t="str">
        <f t="shared" ref="K19:L19" si="29">IF(A19="","",WEEKDAY(B19,2))</f>
        <v/>
      </c>
      <c r="L19" s="27" t="str">
        <f t="shared" si="29"/>
        <v/>
      </c>
      <c r="M19" s="19">
        <f t="shared" si="10"/>
        <v>0</v>
      </c>
      <c r="N19" s="20">
        <f t="shared" si="11"/>
        <v>0</v>
      </c>
      <c r="O19" s="21" t="str">
        <f>IF(A19="","",IF(G19&gt;=asetukset!$B$3,G19-asetukset!$B$3,IF(AND(G19-E19&lt;=asetukset!$B$4,E19&gt;=asetukset!$B$3),1-E19,IF(AND(G19-E19&lt;=asetukset!$B$4,E19&lt;=asetukset!$B$3),asetukset!$B$6,0))))</f>
        <v/>
      </c>
      <c r="P19" s="20">
        <f>IF(F19&gt;D19,G19-asetukset!$B$5,IF(AND(D19=F19,E19&lt;=asetukset!$B$6),G19-E19,0))</f>
        <v>0</v>
      </c>
      <c r="Q19" s="19" t="str">
        <f>IF(and(K19=6,E19&gt;asetukset!$B$7),"", IF(and(K19&lt;&gt;6,L19=6,G19&lt;asetukset!$B$7),G19,IF(K19=6,asetukset!$B$7-E19,IF(K19=6,asetukset!$B$7-E19,IF(K19=6,asetukset!$B$7-E19,"")))))</f>
        <v/>
      </c>
      <c r="R19" s="19" t="str">
        <f t="shared" si="12"/>
        <v/>
      </c>
      <c r="S19" s="19" t="str">
        <f t="shared" si="13"/>
        <v/>
      </c>
      <c r="T19" s="21" t="str">
        <f>IF(A19="","",IF(SUMIFS($M$2:M19,$I$2:I19,I19,$A$2:A19,A19)&lt;=asetukset!$B$2,"",SUMIFS($M$2:M19,$I$2:I19,I19,$A$2:A19,A19)-asetukset!$B$2))</f>
        <v/>
      </c>
    </row>
    <row r="20">
      <c r="A20" s="11"/>
      <c r="B20" s="31"/>
      <c r="C20" s="31"/>
      <c r="D20" s="15">
        <f t="shared" si="2"/>
        <v>0</v>
      </c>
      <c r="E20" s="15">
        <f t="shared" si="3"/>
        <v>0</v>
      </c>
      <c r="F20" s="15">
        <f t="shared" si="4"/>
        <v>0</v>
      </c>
      <c r="G20" s="15">
        <f t="shared" si="5"/>
        <v>0</v>
      </c>
      <c r="H20" s="18" t="str">
        <f t="shared" si="6"/>
        <v/>
      </c>
      <c r="I20" s="18" t="str">
        <f t="shared" si="7"/>
        <v/>
      </c>
      <c r="J20" s="18" t="str">
        <f t="shared" si="8"/>
        <v>-</v>
      </c>
      <c r="K20" s="27" t="str">
        <f t="shared" ref="K20:L20" si="30">IF(A20="","",WEEKDAY(B20,2))</f>
        <v/>
      </c>
      <c r="L20" s="27" t="str">
        <f t="shared" si="30"/>
        <v/>
      </c>
      <c r="M20" s="19">
        <f t="shared" si="10"/>
        <v>0</v>
      </c>
      <c r="N20" s="20">
        <f t="shared" si="11"/>
        <v>0</v>
      </c>
      <c r="O20" s="21" t="str">
        <f>IF(A20="","",IF(G20&gt;=asetukset!$B$3,G20-asetukset!$B$3,IF(AND(G20-E20&lt;=asetukset!$B$4,E20&gt;=asetukset!$B$3),1-E20,IF(AND(G20-E20&lt;=asetukset!$B$4,E20&lt;=asetukset!$B$3),asetukset!$B$6,0))))</f>
        <v/>
      </c>
      <c r="P20" s="20">
        <f>IF(F20&gt;D20,G20-asetukset!$B$5,IF(AND(D20=F20,E20&lt;=asetukset!$B$6),G20-E20,0))</f>
        <v>0</v>
      </c>
      <c r="Q20" s="19" t="str">
        <f>IF(and(K20=6,E20&gt;asetukset!$B$7),"", IF(and(K20&lt;&gt;6,L20=6,G20&lt;asetukset!$B$7),G20,IF(K20=6,asetukset!$B$7-E20,IF(K20=6,asetukset!$B$7-E20,IF(K20=6,asetukset!$B$7-E20,"")))))</f>
        <v/>
      </c>
      <c r="R20" s="19" t="str">
        <f t="shared" si="12"/>
        <v/>
      </c>
      <c r="S20" s="19" t="str">
        <f t="shared" si="13"/>
        <v/>
      </c>
      <c r="T20" s="21" t="str">
        <f>IF(A20="","",IF(SUMIFS($M$2:M20,$I$2:I20,I20,$A$2:A20,A20)&lt;=asetukset!$B$2,"",SUMIFS($M$2:M20,$I$2:I20,I20,$A$2:A20,A20)-asetukset!$B$2))</f>
        <v/>
      </c>
    </row>
    <row r="21">
      <c r="A21" s="11"/>
      <c r="B21" s="31"/>
      <c r="C21" s="31"/>
      <c r="D21" s="15">
        <f t="shared" si="2"/>
        <v>0</v>
      </c>
      <c r="E21" s="15">
        <f t="shared" si="3"/>
        <v>0</v>
      </c>
      <c r="F21" s="15">
        <f t="shared" si="4"/>
        <v>0</v>
      </c>
      <c r="G21" s="15">
        <f t="shared" si="5"/>
        <v>0</v>
      </c>
      <c r="H21" s="18" t="str">
        <f t="shared" si="6"/>
        <v/>
      </c>
      <c r="I21" s="18" t="str">
        <f t="shared" si="7"/>
        <v/>
      </c>
      <c r="J21" s="18" t="str">
        <f t="shared" si="8"/>
        <v>-</v>
      </c>
      <c r="K21" s="27" t="str">
        <f t="shared" ref="K21:L21" si="31">IF(A21="","",WEEKDAY(B21,2))</f>
        <v/>
      </c>
      <c r="L21" s="27" t="str">
        <f t="shared" si="31"/>
        <v/>
      </c>
      <c r="M21" s="19">
        <f t="shared" si="10"/>
        <v>0</v>
      </c>
      <c r="N21" s="20">
        <f t="shared" si="11"/>
        <v>0</v>
      </c>
      <c r="O21" s="21" t="str">
        <f>IF(A21="","",IF(G21&gt;=asetukset!$B$3,G21-asetukset!$B$3,IF(AND(G21-E21&lt;=asetukset!$B$4,E21&gt;=asetukset!$B$3),1-E21,IF(AND(G21-E21&lt;=asetukset!$B$4,E21&lt;=asetukset!$B$3),asetukset!$B$6,0))))</f>
        <v/>
      </c>
      <c r="P21" s="20">
        <f>IF(F21&gt;D21,G21-asetukset!$B$5,IF(AND(D21=F21,E21&lt;=asetukset!$B$6),G21-E21,0))</f>
        <v>0</v>
      </c>
      <c r="Q21" s="19" t="str">
        <f>IF(and(K21=6,E21&gt;asetukset!$B$7),"", IF(and(K21&lt;&gt;6,L21=6,G21&lt;asetukset!$B$7),G21,IF(K21=6,asetukset!$B$7-E21,IF(K21=6,asetukset!$B$7-E21,IF(K21=6,asetukset!$B$7-E21,"")))))</f>
        <v/>
      </c>
      <c r="R21" s="19" t="str">
        <f t="shared" si="12"/>
        <v/>
      </c>
      <c r="S21" s="19" t="str">
        <f t="shared" si="13"/>
        <v/>
      </c>
      <c r="T21" s="21" t="str">
        <f>IF(A21="","",IF(SUMIFS($M$2:M21,$I$2:I21,I21,$A$2:A21,A21)&lt;=asetukset!$B$2,"",SUMIFS($M$2:M21,$I$2:I21,I21,$A$2:A21,A21)-asetukset!$B$2))</f>
        <v/>
      </c>
    </row>
    <row r="22">
      <c r="A22" s="11"/>
      <c r="B22" s="31"/>
      <c r="C22" s="31"/>
      <c r="D22" s="15">
        <f t="shared" si="2"/>
        <v>0</v>
      </c>
      <c r="E22" s="15">
        <f t="shared" si="3"/>
        <v>0</v>
      </c>
      <c r="F22" s="15">
        <f t="shared" si="4"/>
        <v>0</v>
      </c>
      <c r="G22" s="15">
        <f t="shared" si="5"/>
        <v>0</v>
      </c>
      <c r="H22" s="18" t="str">
        <f t="shared" si="6"/>
        <v/>
      </c>
      <c r="I22" s="18" t="str">
        <f t="shared" si="7"/>
        <v/>
      </c>
      <c r="J22" s="18" t="str">
        <f t="shared" si="8"/>
        <v>-</v>
      </c>
      <c r="K22" s="27" t="str">
        <f t="shared" ref="K22:L22" si="32">IF(A22="","",WEEKDAY(B22,2))</f>
        <v/>
      </c>
      <c r="L22" s="27" t="str">
        <f t="shared" si="32"/>
        <v/>
      </c>
      <c r="M22" s="19">
        <f t="shared" si="10"/>
        <v>0</v>
      </c>
      <c r="N22" s="20">
        <f t="shared" si="11"/>
        <v>0</v>
      </c>
      <c r="O22" s="21" t="str">
        <f>IF(A22="","",IF(G22&gt;=asetukset!$B$3,G22-asetukset!$B$3,IF(AND(G22-E22&lt;=asetukset!$B$4,E22&gt;=asetukset!$B$3),1-E22,IF(AND(G22-E22&lt;=asetukset!$B$4,E22&lt;=asetukset!$B$3),asetukset!$B$6,0))))</f>
        <v/>
      </c>
      <c r="P22" s="20">
        <f>IF(F22&gt;D22,G22-asetukset!$B$5,IF(AND(D22=F22,E22&lt;=asetukset!$B$6),G22-E22,0))</f>
        <v>0</v>
      </c>
      <c r="Q22" s="19" t="str">
        <f>IF(and(K22=6,E22&gt;asetukset!$B$7),"", IF(and(K22&lt;&gt;6,L22=6,G22&lt;asetukset!$B$7),G22,IF(K22=6,asetukset!$B$7-E22,IF(K22=6,asetukset!$B$7-E22,IF(K22=6,asetukset!$B$7-E22,"")))))</f>
        <v/>
      </c>
      <c r="R22" s="19" t="str">
        <f t="shared" si="12"/>
        <v/>
      </c>
      <c r="S22" s="19" t="str">
        <f t="shared" si="13"/>
        <v/>
      </c>
      <c r="T22" s="21" t="str">
        <f>IF(A22="","",IF(SUMIFS($M$2:M22,$I$2:I22,I22,$A$2:A22,A22)&lt;=asetukset!$B$2,"",SUMIFS($M$2:M22,$I$2:I22,I22,$A$2:A22,A22)-asetukset!$B$2))</f>
        <v/>
      </c>
    </row>
    <row r="23">
      <c r="A23" s="11"/>
      <c r="B23" s="31"/>
      <c r="C23" s="31"/>
      <c r="D23" s="15">
        <f t="shared" si="2"/>
        <v>0</v>
      </c>
      <c r="E23" s="15">
        <f t="shared" si="3"/>
        <v>0</v>
      </c>
      <c r="F23" s="15">
        <f t="shared" si="4"/>
        <v>0</v>
      </c>
      <c r="G23" s="15">
        <f t="shared" si="5"/>
        <v>0</v>
      </c>
      <c r="H23" s="18" t="str">
        <f t="shared" si="6"/>
        <v/>
      </c>
      <c r="I23" s="18" t="str">
        <f t="shared" si="7"/>
        <v/>
      </c>
      <c r="J23" s="18" t="str">
        <f t="shared" si="8"/>
        <v>-</v>
      </c>
      <c r="K23" s="27" t="str">
        <f t="shared" ref="K23:L23" si="33">IF(A23="","",WEEKDAY(B23,2))</f>
        <v/>
      </c>
      <c r="L23" s="27" t="str">
        <f t="shared" si="33"/>
        <v/>
      </c>
      <c r="M23" s="19">
        <f t="shared" si="10"/>
        <v>0</v>
      </c>
      <c r="N23" s="20">
        <f t="shared" si="11"/>
        <v>0</v>
      </c>
      <c r="O23" s="21" t="str">
        <f>IF(A23="","",IF(G23&gt;=asetukset!$B$3,G23-asetukset!$B$3,IF(AND(G23-E23&lt;=asetukset!$B$4,E23&gt;=asetukset!$B$3),1-E23,IF(AND(G23-E23&lt;=asetukset!$B$4,E23&lt;=asetukset!$B$3),asetukset!$B$6,0))))</f>
        <v/>
      </c>
      <c r="P23" s="20">
        <f>IF(F23&gt;D23,G23-asetukset!$B$5,IF(AND(D23=F23,E23&lt;=asetukset!$B$6),G23-E23,0))</f>
        <v>0</v>
      </c>
      <c r="Q23" s="19" t="str">
        <f>IF(and(K23=6,E23&gt;asetukset!$B$7),"", IF(and(K23&lt;&gt;6,L23=6,G23&lt;asetukset!$B$7),G23,IF(K23=6,asetukset!$B$7-E23,IF(K23=6,asetukset!$B$7-E23,IF(K23=6,asetukset!$B$7-E23,"")))))</f>
        <v/>
      </c>
      <c r="R23" s="19" t="str">
        <f t="shared" si="12"/>
        <v/>
      </c>
      <c r="S23" s="19" t="str">
        <f t="shared" si="13"/>
        <v/>
      </c>
      <c r="T23" s="21" t="str">
        <f>IF(A23="","",IF(SUMIFS($M$2:M23,$I$2:I23,I23,$A$2:A23,A23)&lt;=asetukset!$B$2,"",SUMIFS($M$2:M23,$I$2:I23,I23,$A$2:A23,A23)-asetukset!$B$2))</f>
        <v/>
      </c>
    </row>
    <row r="24">
      <c r="A24" s="11"/>
      <c r="B24" s="31"/>
      <c r="C24" s="31"/>
      <c r="D24" s="15">
        <f t="shared" si="2"/>
        <v>0</v>
      </c>
      <c r="E24" s="15">
        <f t="shared" si="3"/>
        <v>0</v>
      </c>
      <c r="F24" s="15">
        <f t="shared" si="4"/>
        <v>0</v>
      </c>
      <c r="G24" s="15">
        <f t="shared" si="5"/>
        <v>0</v>
      </c>
      <c r="H24" s="18" t="str">
        <f t="shared" si="6"/>
        <v/>
      </c>
      <c r="I24" s="18" t="str">
        <f t="shared" si="7"/>
        <v/>
      </c>
      <c r="J24" s="18" t="str">
        <f t="shared" si="8"/>
        <v>-</v>
      </c>
      <c r="K24" s="27" t="str">
        <f t="shared" ref="K24:L24" si="34">IF(A24="","",WEEKDAY(B24,2))</f>
        <v/>
      </c>
      <c r="L24" s="27" t="str">
        <f t="shared" si="34"/>
        <v/>
      </c>
      <c r="M24" s="19">
        <f t="shared" si="10"/>
        <v>0</v>
      </c>
      <c r="N24" s="20">
        <f t="shared" si="11"/>
        <v>0</v>
      </c>
      <c r="O24" s="21" t="str">
        <f>IF(A24="","",IF(G24&gt;=asetukset!$B$3,G24-asetukset!$B$3,IF(AND(G24-E24&lt;=asetukset!$B$4,E24&gt;=asetukset!$B$3),1-E24,IF(AND(G24-E24&lt;=asetukset!$B$4,E24&lt;=asetukset!$B$3),asetukset!$B$6,0))))</f>
        <v/>
      </c>
      <c r="P24" s="20">
        <f>IF(F24&gt;D24,G24-asetukset!$B$5,IF(AND(D24=F24,E24&lt;=asetukset!$B$6),G24-E24,0))</f>
        <v>0</v>
      </c>
      <c r="Q24" s="19" t="str">
        <f>IF(and(K24=6,E24&gt;asetukset!$B$7),"", IF(and(K24&lt;&gt;6,L24=6,G24&lt;asetukset!$B$7),G24,IF(K24=6,asetukset!$B$7-E24,IF(K24=6,asetukset!$B$7-E24,IF(K24=6,asetukset!$B$7-E24,"")))))</f>
        <v/>
      </c>
      <c r="R24" s="19" t="str">
        <f t="shared" si="12"/>
        <v/>
      </c>
      <c r="S24" s="19" t="str">
        <f t="shared" si="13"/>
        <v/>
      </c>
      <c r="T24" s="21" t="str">
        <f>IF(A24="","",IF(SUMIFS($M$2:M24,$I$2:I24,I24,$A$2:A24,A24)&lt;=asetukset!$B$2,"",SUMIFS($M$2:M24,$I$2:I24,I24,$A$2:A24,A24)-asetukset!$B$2))</f>
        <v/>
      </c>
    </row>
    <row r="25">
      <c r="A25" s="11"/>
      <c r="B25" s="31"/>
      <c r="C25" s="31"/>
      <c r="D25" s="15">
        <f t="shared" si="2"/>
        <v>0</v>
      </c>
      <c r="E25" s="15">
        <f t="shared" si="3"/>
        <v>0</v>
      </c>
      <c r="F25" s="15">
        <f t="shared" si="4"/>
        <v>0</v>
      </c>
      <c r="G25" s="15">
        <f t="shared" si="5"/>
        <v>0</v>
      </c>
      <c r="H25" s="18" t="str">
        <f t="shared" si="6"/>
        <v/>
      </c>
      <c r="I25" s="18" t="str">
        <f t="shared" si="7"/>
        <v/>
      </c>
      <c r="J25" s="18" t="str">
        <f t="shared" si="8"/>
        <v>-</v>
      </c>
      <c r="K25" s="27" t="str">
        <f t="shared" ref="K25:L25" si="35">IF(A25="","",WEEKDAY(B25,2))</f>
        <v/>
      </c>
      <c r="L25" s="27" t="str">
        <f t="shared" si="35"/>
        <v/>
      </c>
      <c r="M25" s="19">
        <f t="shared" si="10"/>
        <v>0</v>
      </c>
      <c r="N25" s="20">
        <f t="shared" si="11"/>
        <v>0</v>
      </c>
      <c r="O25" s="21" t="str">
        <f>IF(A25="","",IF(G25&gt;=asetukset!$B$3,G25-asetukset!$B$3,IF(AND(G25-E25&lt;=asetukset!$B$4,E25&gt;=asetukset!$B$3),1-E25,IF(AND(G25-E25&lt;=asetukset!$B$4,E25&lt;=asetukset!$B$3),asetukset!$B$6,0))))</f>
        <v/>
      </c>
      <c r="P25" s="20">
        <f>IF(F25&gt;D25,G25-asetukset!$B$5,IF(AND(D25=F25,E25&lt;=asetukset!$B$6),G25-E25,0))</f>
        <v>0</v>
      </c>
      <c r="Q25" s="19" t="str">
        <f>IF(and(K25=6,E25&gt;asetukset!$B$7),"", IF(and(K25&lt;&gt;6,L25=6,G25&lt;asetukset!$B$7),G25,IF(K25=6,asetukset!$B$7-E25,IF(K25=6,asetukset!$B$7-E25,IF(K25=6,asetukset!$B$7-E25,"")))))</f>
        <v/>
      </c>
      <c r="R25" s="19" t="str">
        <f t="shared" si="12"/>
        <v/>
      </c>
      <c r="S25" s="19" t="str">
        <f t="shared" si="13"/>
        <v/>
      </c>
      <c r="T25" s="21" t="str">
        <f>IF(A25="","",IF(SUMIFS($M$2:M25,$I$2:I25,I25,$A$2:A25,A25)&lt;=asetukset!$B$2,"",SUMIFS($M$2:M25,$I$2:I25,I25,$A$2:A25,A25)-asetukset!$B$2))</f>
        <v/>
      </c>
    </row>
    <row r="26">
      <c r="A26" s="11"/>
      <c r="B26" s="31"/>
      <c r="C26" s="31"/>
      <c r="D26" s="15">
        <f t="shared" si="2"/>
        <v>0</v>
      </c>
      <c r="E26" s="15">
        <f t="shared" si="3"/>
        <v>0</v>
      </c>
      <c r="F26" s="15">
        <f t="shared" si="4"/>
        <v>0</v>
      </c>
      <c r="G26" s="15">
        <f t="shared" si="5"/>
        <v>0</v>
      </c>
      <c r="H26" s="18" t="str">
        <f t="shared" si="6"/>
        <v/>
      </c>
      <c r="I26" s="18" t="str">
        <f t="shared" si="7"/>
        <v/>
      </c>
      <c r="J26" s="18" t="str">
        <f t="shared" si="8"/>
        <v>-</v>
      </c>
      <c r="K26" s="27" t="str">
        <f t="shared" ref="K26:L26" si="36">IF(A26="","",WEEKDAY(B26,2))</f>
        <v/>
      </c>
      <c r="L26" s="27" t="str">
        <f t="shared" si="36"/>
        <v/>
      </c>
      <c r="M26" s="19">
        <f t="shared" si="10"/>
        <v>0</v>
      </c>
      <c r="N26" s="20">
        <f t="shared" si="11"/>
        <v>0</v>
      </c>
      <c r="O26" s="21" t="str">
        <f>IF(A26="","",IF(G26&gt;=asetukset!$B$3,G26-asetukset!$B$3,IF(AND(G26-E26&lt;=asetukset!$B$4,E26&gt;=asetukset!$B$3),1-E26,IF(AND(G26-E26&lt;=asetukset!$B$4,E26&lt;=asetukset!$B$3),asetukset!$B$6,0))))</f>
        <v/>
      </c>
      <c r="P26" s="20">
        <f>IF(F26&gt;D26,G26-asetukset!$B$5,IF(AND(D26=F26,E26&lt;=asetukset!$B$6),G26-E26,0))</f>
        <v>0</v>
      </c>
      <c r="Q26" s="19" t="str">
        <f>IF(and(K26=6,E26&gt;asetukset!$B$7),"", IF(and(K26&lt;&gt;6,L26=6,G26&lt;asetukset!$B$7),G26,IF(K26=6,asetukset!$B$7-E26,IF(K26=6,asetukset!$B$7-E26,IF(K26=6,asetukset!$B$7-E26,"")))))</f>
        <v/>
      </c>
      <c r="R26" s="19" t="str">
        <f t="shared" si="12"/>
        <v/>
      </c>
      <c r="S26" s="19" t="str">
        <f t="shared" si="13"/>
        <v/>
      </c>
      <c r="T26" s="21" t="str">
        <f>IF(A26="","",IF(SUMIFS($M$2:M26,$I$2:I26,I26,$A$2:A26,A26)&lt;=asetukset!$B$2,"",SUMIFS($M$2:M26,$I$2:I26,I26,$A$2:A26,A26)-asetukset!$B$2))</f>
        <v/>
      </c>
    </row>
    <row r="27">
      <c r="A27" s="11"/>
      <c r="B27" s="31"/>
      <c r="C27" s="31"/>
      <c r="D27" s="15">
        <f t="shared" si="2"/>
        <v>0</v>
      </c>
      <c r="E27" s="15">
        <f t="shared" si="3"/>
        <v>0</v>
      </c>
      <c r="F27" s="15">
        <f t="shared" si="4"/>
        <v>0</v>
      </c>
      <c r="G27" s="15">
        <f t="shared" si="5"/>
        <v>0</v>
      </c>
      <c r="H27" s="18" t="str">
        <f t="shared" si="6"/>
        <v/>
      </c>
      <c r="I27" s="18" t="str">
        <f t="shared" si="7"/>
        <v/>
      </c>
      <c r="J27" s="18" t="str">
        <f t="shared" si="8"/>
        <v>-</v>
      </c>
      <c r="K27" s="27" t="str">
        <f t="shared" ref="K27:L27" si="37">IF(A27="","",WEEKDAY(B27,2))</f>
        <v/>
      </c>
      <c r="L27" s="27" t="str">
        <f t="shared" si="37"/>
        <v/>
      </c>
      <c r="M27" s="19">
        <f t="shared" si="10"/>
        <v>0</v>
      </c>
      <c r="N27" s="20">
        <f t="shared" si="11"/>
        <v>0</v>
      </c>
      <c r="O27" s="21" t="str">
        <f>IF(A27="","",IF(G27&gt;=asetukset!$B$3,G27-asetukset!$B$3,IF(AND(G27-E27&lt;=asetukset!$B$4,E27&gt;=asetukset!$B$3),1-E27,IF(AND(G27-E27&lt;=asetukset!$B$4,E27&lt;=asetukset!$B$3),asetukset!$B$6,0))))</f>
        <v/>
      </c>
      <c r="P27" s="20">
        <f>IF(F27&gt;D27,G27-asetukset!$B$5,IF(AND(D27=F27,E27&lt;=asetukset!$B$6),G27-E27,0))</f>
        <v>0</v>
      </c>
      <c r="Q27" s="19" t="str">
        <f>IF(and(K27=6,E27&gt;asetukset!$B$7),"", IF(and(K27&lt;&gt;6,L27=6,G27&lt;asetukset!$B$7),G27,IF(K27=6,asetukset!$B$7-E27,IF(K27=6,asetukset!$B$7-E27,IF(K27=6,asetukset!$B$7-E27,"")))))</f>
        <v/>
      </c>
      <c r="R27" s="19" t="str">
        <f t="shared" si="12"/>
        <v/>
      </c>
      <c r="S27" s="19" t="str">
        <f t="shared" si="13"/>
        <v/>
      </c>
      <c r="T27" s="21" t="str">
        <f>IF(A27="","",IF(SUMIFS($M$2:M27,$I$2:I27,I27,$A$2:A27,A27)&lt;=asetukset!$B$2,"",SUMIFS($M$2:M27,$I$2:I27,I27,$A$2:A27,A27)-asetukset!$B$2))</f>
        <v/>
      </c>
    </row>
    <row r="28">
      <c r="A28" s="11"/>
      <c r="B28" s="31"/>
      <c r="C28" s="31"/>
      <c r="D28" s="15">
        <f t="shared" si="2"/>
        <v>0</v>
      </c>
      <c r="E28" s="15">
        <f t="shared" si="3"/>
        <v>0</v>
      </c>
      <c r="F28" s="15">
        <f t="shared" si="4"/>
        <v>0</v>
      </c>
      <c r="G28" s="15">
        <f t="shared" si="5"/>
        <v>0</v>
      </c>
      <c r="H28" s="18" t="str">
        <f t="shared" si="6"/>
        <v/>
      </c>
      <c r="I28" s="18" t="str">
        <f t="shared" si="7"/>
        <v/>
      </c>
      <c r="J28" s="18" t="str">
        <f t="shared" si="8"/>
        <v>-</v>
      </c>
      <c r="K28" s="27" t="str">
        <f t="shared" ref="K28:L28" si="38">IF(A28="","",WEEKDAY(B28,2))</f>
        <v/>
      </c>
      <c r="L28" s="27" t="str">
        <f t="shared" si="38"/>
        <v/>
      </c>
      <c r="M28" s="19">
        <f t="shared" si="10"/>
        <v>0</v>
      </c>
      <c r="N28" s="20">
        <f t="shared" si="11"/>
        <v>0</v>
      </c>
      <c r="O28" s="21" t="str">
        <f>IF(A28="","",IF(G28&gt;=asetukset!$B$3,G28-asetukset!$B$3,IF(AND(G28-E28&lt;=asetukset!$B$4,E28&gt;=asetukset!$B$3),1-E28,IF(AND(G28-E28&lt;=asetukset!$B$4,E28&lt;=asetukset!$B$3),asetukset!$B$6,0))))</f>
        <v/>
      </c>
      <c r="P28" s="20">
        <f>IF(F28&gt;D28,G28-asetukset!$B$5,IF(AND(D28=F28,E28&lt;=asetukset!$B$6),G28-E28,0))</f>
        <v>0</v>
      </c>
      <c r="Q28" s="19" t="str">
        <f>IF(and(K28=6,E28&gt;asetukset!$B$7),"", IF(and(K28&lt;&gt;6,L28=6,G28&lt;asetukset!$B$7),G28,IF(K28=6,asetukset!$B$7-E28,IF(K28=6,asetukset!$B$7-E28,IF(K28=6,asetukset!$B$7-E28,"")))))</f>
        <v/>
      </c>
      <c r="R28" s="19" t="str">
        <f t="shared" si="12"/>
        <v/>
      </c>
      <c r="S28" s="19" t="str">
        <f t="shared" si="13"/>
        <v/>
      </c>
      <c r="T28" s="21" t="str">
        <f>IF(A28="","",IF(SUMIFS($M$2:M28,$I$2:I28,I28,$A$2:A28,A28)&lt;=asetukset!$B$2,"",SUMIFS($M$2:M28,$I$2:I28,I28,$A$2:A28,A28)-asetukset!$B$2))</f>
        <v/>
      </c>
    </row>
    <row r="29">
      <c r="A29" s="11"/>
      <c r="B29" s="31"/>
      <c r="C29" s="31"/>
      <c r="D29" s="15">
        <f t="shared" si="2"/>
        <v>0</v>
      </c>
      <c r="E29" s="15">
        <f t="shared" si="3"/>
        <v>0</v>
      </c>
      <c r="F29" s="15">
        <f t="shared" si="4"/>
        <v>0</v>
      </c>
      <c r="G29" s="15">
        <f t="shared" si="5"/>
        <v>0</v>
      </c>
      <c r="H29" s="18" t="str">
        <f t="shared" si="6"/>
        <v/>
      </c>
      <c r="I29" s="18" t="str">
        <f t="shared" si="7"/>
        <v/>
      </c>
      <c r="J29" s="18" t="str">
        <f t="shared" si="8"/>
        <v>-</v>
      </c>
      <c r="K29" s="27" t="str">
        <f t="shared" ref="K29:L29" si="39">IF(A29="","",WEEKDAY(B29,2))</f>
        <v/>
      </c>
      <c r="L29" s="27" t="str">
        <f t="shared" si="39"/>
        <v/>
      </c>
      <c r="M29" s="19">
        <f t="shared" si="10"/>
        <v>0</v>
      </c>
      <c r="N29" s="20">
        <f t="shared" si="11"/>
        <v>0</v>
      </c>
      <c r="O29" s="21" t="str">
        <f>IF(A29="","",IF(G29&gt;=asetukset!$B$3,G29-asetukset!$B$3,IF(AND(G29-E29&lt;=asetukset!$B$4,E29&gt;=asetukset!$B$3),1-E29,IF(AND(G29-E29&lt;=asetukset!$B$4,E29&lt;=asetukset!$B$3),asetukset!$B$6,0))))</f>
        <v/>
      </c>
      <c r="P29" s="20">
        <f>IF(F29&gt;D29,G29-asetukset!$B$5,IF(AND(D29=F29,E29&lt;=asetukset!$B$6),G29-E29,0))</f>
        <v>0</v>
      </c>
      <c r="Q29" s="19" t="str">
        <f>IF(and(K29=6,E29&gt;asetukset!$B$7),"", IF(and(K29&lt;&gt;6,L29=6,G29&lt;asetukset!$B$7),G29,IF(K29=6,asetukset!$B$7-E29,IF(K29=6,asetukset!$B$7-E29,IF(K29=6,asetukset!$B$7-E29,"")))))</f>
        <v/>
      </c>
      <c r="R29" s="19" t="str">
        <f t="shared" si="12"/>
        <v/>
      </c>
      <c r="S29" s="19" t="str">
        <f t="shared" si="13"/>
        <v/>
      </c>
      <c r="T29" s="21" t="str">
        <f>IF(A29="","",IF(SUMIFS($M$2:M29,$I$2:I29,I29,$A$2:A29,A29)&lt;=asetukset!$B$2,"",SUMIFS($M$2:M29,$I$2:I29,I29,$A$2:A29,A29)-asetukset!$B$2))</f>
        <v/>
      </c>
    </row>
    <row r="30">
      <c r="A30" s="11"/>
      <c r="B30" s="31"/>
      <c r="C30" s="31"/>
      <c r="D30" s="15">
        <f t="shared" si="2"/>
        <v>0</v>
      </c>
      <c r="E30" s="15">
        <f t="shared" si="3"/>
        <v>0</v>
      </c>
      <c r="F30" s="15">
        <f t="shared" si="4"/>
        <v>0</v>
      </c>
      <c r="G30" s="15">
        <f t="shared" si="5"/>
        <v>0</v>
      </c>
      <c r="H30" s="18" t="str">
        <f t="shared" si="6"/>
        <v/>
      </c>
      <c r="I30" s="18" t="str">
        <f t="shared" si="7"/>
        <v/>
      </c>
      <c r="J30" s="18" t="str">
        <f t="shared" si="8"/>
        <v>-</v>
      </c>
      <c r="K30" s="27" t="str">
        <f t="shared" ref="K30:L30" si="40">IF(A30="","",WEEKDAY(B30,2))</f>
        <v/>
      </c>
      <c r="L30" s="27" t="str">
        <f t="shared" si="40"/>
        <v/>
      </c>
      <c r="M30" s="19">
        <f t="shared" si="10"/>
        <v>0</v>
      </c>
      <c r="N30" s="20">
        <f t="shared" si="11"/>
        <v>0</v>
      </c>
      <c r="O30" s="21" t="str">
        <f>IF(A30="","",IF(G30&gt;=asetukset!$B$3,G30-asetukset!$B$3,IF(AND(G30-E30&lt;=asetukset!$B$4,E30&gt;=asetukset!$B$3),1-E30,IF(AND(G30-E30&lt;=asetukset!$B$4,E30&lt;=asetukset!$B$3),asetukset!$B$6,0))))</f>
        <v/>
      </c>
      <c r="P30" s="20">
        <f>IF(F30&gt;D30,G30-asetukset!$B$5,IF(AND(D30=F30,E30&lt;=asetukset!$B$6),G30-E30,0))</f>
        <v>0</v>
      </c>
      <c r="Q30" s="19" t="str">
        <f>IF(and(K30=6,E30&gt;asetukset!$B$7),"", IF(and(K30&lt;&gt;6,L30=6,G30&lt;asetukset!$B$7),G30,IF(K30=6,asetukset!$B$7-E30,IF(K30=6,asetukset!$B$7-E30,IF(K30=6,asetukset!$B$7-E30,"")))))</f>
        <v/>
      </c>
      <c r="R30" s="19" t="str">
        <f t="shared" si="12"/>
        <v/>
      </c>
      <c r="S30" s="19" t="str">
        <f t="shared" si="13"/>
        <v/>
      </c>
      <c r="T30" s="21" t="str">
        <f>IF(A30="","",IF(SUMIFS($M$2:M30,$I$2:I30,I30,$A$2:A30,A30)&lt;=asetukset!$B$2,"",SUMIFS($M$2:M30,$I$2:I30,I30,$A$2:A30,A30)-asetukset!$B$2))</f>
        <v/>
      </c>
    </row>
    <row r="31">
      <c r="A31" s="11"/>
      <c r="B31" s="31"/>
      <c r="C31" s="31"/>
      <c r="D31" s="15">
        <f t="shared" si="2"/>
        <v>0</v>
      </c>
      <c r="E31" s="15">
        <f t="shared" si="3"/>
        <v>0</v>
      </c>
      <c r="F31" s="15">
        <f t="shared" si="4"/>
        <v>0</v>
      </c>
      <c r="G31" s="15">
        <f t="shared" si="5"/>
        <v>0</v>
      </c>
      <c r="H31" s="18" t="str">
        <f t="shared" si="6"/>
        <v/>
      </c>
      <c r="I31" s="18" t="str">
        <f t="shared" si="7"/>
        <v/>
      </c>
      <c r="J31" s="18" t="str">
        <f t="shared" si="8"/>
        <v>-</v>
      </c>
      <c r="K31" s="27" t="str">
        <f t="shared" ref="K31:L31" si="41">IF(A31="","",WEEKDAY(B31,2))</f>
        <v/>
      </c>
      <c r="L31" s="27" t="str">
        <f t="shared" si="41"/>
        <v/>
      </c>
      <c r="M31" s="19">
        <f t="shared" si="10"/>
        <v>0</v>
      </c>
      <c r="N31" s="20">
        <f t="shared" si="11"/>
        <v>0</v>
      </c>
      <c r="O31" s="21" t="str">
        <f>IF(A31="","",IF(G31&gt;=asetukset!$B$3,G31-asetukset!$B$3,IF(AND(G31-E31&lt;=asetukset!$B$4,E31&gt;=asetukset!$B$3),1-E31,IF(AND(G31-E31&lt;=asetukset!$B$4,E31&lt;=asetukset!$B$3),asetukset!$B$6,0))))</f>
        <v/>
      </c>
      <c r="P31" s="20">
        <f>IF(F31&gt;D31,G31-asetukset!$B$5,IF(AND(D31=F31,E31&lt;=asetukset!$B$6),G31-E31,0))</f>
        <v>0</v>
      </c>
      <c r="Q31" s="19" t="str">
        <f>IF(and(K31=6,E31&gt;asetukset!$B$7),"", IF(and(K31&lt;&gt;6,L31=6,G31&lt;asetukset!$B$7),G31,IF(K31=6,asetukset!$B$7-E31,IF(K31=6,asetukset!$B$7-E31,IF(K31=6,asetukset!$B$7-E31,"")))))</f>
        <v/>
      </c>
      <c r="R31" s="19" t="str">
        <f t="shared" si="12"/>
        <v/>
      </c>
      <c r="S31" s="19" t="str">
        <f t="shared" si="13"/>
        <v/>
      </c>
      <c r="T31" s="21" t="str">
        <f>IF(A31="","",IF(SUMIFS($M$2:M31,$I$2:I31,I31,$A$2:A31,A31)&lt;=asetukset!$B$2,"",SUMIFS($M$2:M31,$I$2:I31,I31,$A$2:A31,A31)-asetukset!$B$2))</f>
        <v/>
      </c>
    </row>
    <row r="32">
      <c r="A32" s="11"/>
      <c r="B32" s="31"/>
      <c r="C32" s="31"/>
      <c r="D32" s="15">
        <f t="shared" si="2"/>
        <v>0</v>
      </c>
      <c r="E32" s="15">
        <f t="shared" si="3"/>
        <v>0</v>
      </c>
      <c r="F32" s="15">
        <f t="shared" si="4"/>
        <v>0</v>
      </c>
      <c r="G32" s="15">
        <f t="shared" si="5"/>
        <v>0</v>
      </c>
      <c r="H32" s="18" t="str">
        <f t="shared" si="6"/>
        <v/>
      </c>
      <c r="I32" s="18" t="str">
        <f t="shared" si="7"/>
        <v/>
      </c>
      <c r="J32" s="18" t="str">
        <f t="shared" si="8"/>
        <v>-</v>
      </c>
      <c r="K32" s="27" t="str">
        <f t="shared" ref="K32:L32" si="42">IF(A32="","",WEEKDAY(B32,2))</f>
        <v/>
      </c>
      <c r="L32" s="27" t="str">
        <f t="shared" si="42"/>
        <v/>
      </c>
      <c r="M32" s="19">
        <f t="shared" si="10"/>
        <v>0</v>
      </c>
      <c r="N32" s="20">
        <f t="shared" si="11"/>
        <v>0</v>
      </c>
      <c r="O32" s="21" t="str">
        <f>IF(A32="","",IF(G32&gt;=asetukset!$B$3,G32-asetukset!$B$3,IF(AND(G32-E32&lt;=asetukset!$B$4,E32&gt;=asetukset!$B$3),1-E32,IF(AND(G32-E32&lt;=asetukset!$B$4,E32&lt;=asetukset!$B$3),asetukset!$B$6,0))))</f>
        <v/>
      </c>
      <c r="P32" s="20">
        <f>IF(F32&gt;D32,G32-asetukset!$B$5,IF(AND(D32=F32,E32&lt;=asetukset!$B$6),G32-E32,0))</f>
        <v>0</v>
      </c>
      <c r="Q32" s="19" t="str">
        <f>IF(and(K32=6,E32&gt;asetukset!$B$7),"", IF(and(K32&lt;&gt;6,L32=6,G32&lt;asetukset!$B$7),G32,IF(K32=6,asetukset!$B$7-E32,IF(K32=6,asetukset!$B$7-E32,IF(K32=6,asetukset!$B$7-E32,"")))))</f>
        <v/>
      </c>
      <c r="R32" s="19" t="str">
        <f t="shared" si="12"/>
        <v/>
      </c>
      <c r="S32" s="19" t="str">
        <f t="shared" si="13"/>
        <v/>
      </c>
      <c r="T32" s="21" t="str">
        <f>IF(A32="","",IF(SUMIFS($M$2:M32,$I$2:I32,I32,$A$2:A32,A32)&lt;=asetukset!$B$2,"",SUMIFS($M$2:M32,$I$2:I32,I32,$A$2:A32,A32)-asetukset!$B$2))</f>
        <v/>
      </c>
    </row>
    <row r="33">
      <c r="A33" s="11"/>
      <c r="B33" s="31"/>
      <c r="C33" s="31"/>
      <c r="D33" s="15">
        <f t="shared" si="2"/>
        <v>0</v>
      </c>
      <c r="E33" s="15">
        <f t="shared" si="3"/>
        <v>0</v>
      </c>
      <c r="F33" s="15">
        <f t="shared" si="4"/>
        <v>0</v>
      </c>
      <c r="G33" s="15">
        <f t="shared" si="5"/>
        <v>0</v>
      </c>
      <c r="H33" s="18" t="str">
        <f t="shared" si="6"/>
        <v/>
      </c>
      <c r="I33" s="18" t="str">
        <f t="shared" si="7"/>
        <v/>
      </c>
      <c r="J33" s="18" t="str">
        <f t="shared" si="8"/>
        <v>-</v>
      </c>
      <c r="K33" s="27" t="str">
        <f t="shared" ref="K33:L33" si="43">IF(A33="","",WEEKDAY(B33,2))</f>
        <v/>
      </c>
      <c r="L33" s="27" t="str">
        <f t="shared" si="43"/>
        <v/>
      </c>
      <c r="M33" s="19">
        <f t="shared" si="10"/>
        <v>0</v>
      </c>
      <c r="N33" s="20">
        <f t="shared" si="11"/>
        <v>0</v>
      </c>
      <c r="O33" s="21" t="str">
        <f>IF(A33="","",IF(G33&gt;=asetukset!$B$3,G33-asetukset!$B$3,IF(AND(G33-E33&lt;=asetukset!$B$4,E33&gt;=asetukset!$B$3),1-E33,IF(AND(G33-E33&lt;=asetukset!$B$4,E33&lt;=asetukset!$B$3),asetukset!$B$6,0))))</f>
        <v/>
      </c>
      <c r="P33" s="20">
        <f>IF(F33&gt;D33,G33-asetukset!$B$5,IF(AND(D33=F33,E33&lt;=asetukset!$B$6),G33-E33,0))</f>
        <v>0</v>
      </c>
      <c r="Q33" s="19" t="str">
        <f>IF(and(K33=6,E33&gt;asetukset!$B$7),"", IF(and(K33&lt;&gt;6,L33=6,G33&lt;asetukset!$B$7),G33,IF(K33=6,asetukset!$B$7-E33,IF(K33=6,asetukset!$B$7-E33,IF(K33=6,asetukset!$B$7-E33,"")))))</f>
        <v/>
      </c>
      <c r="R33" s="19" t="str">
        <f t="shared" si="12"/>
        <v/>
      </c>
      <c r="S33" s="19" t="str">
        <f t="shared" si="13"/>
        <v/>
      </c>
      <c r="T33" s="21" t="str">
        <f>IF(A33="","",IF(SUMIFS($M$2:M33,$I$2:I33,I33,$A$2:A33,A33)&lt;=asetukset!$B$2,"",SUMIFS($M$2:M33,$I$2:I33,I33,$A$2:A33,A33)-asetukset!$B$2))</f>
        <v/>
      </c>
    </row>
    <row r="34">
      <c r="A34" s="11"/>
      <c r="B34" s="31"/>
      <c r="C34" s="31"/>
      <c r="D34" s="15">
        <f t="shared" si="2"/>
        <v>0</v>
      </c>
      <c r="E34" s="15">
        <f t="shared" si="3"/>
        <v>0</v>
      </c>
      <c r="F34" s="15">
        <f t="shared" si="4"/>
        <v>0</v>
      </c>
      <c r="G34" s="15">
        <f t="shared" si="5"/>
        <v>0</v>
      </c>
      <c r="H34" s="18" t="str">
        <f t="shared" si="6"/>
        <v/>
      </c>
      <c r="I34" s="18" t="str">
        <f t="shared" si="7"/>
        <v/>
      </c>
      <c r="J34" s="18" t="str">
        <f t="shared" si="8"/>
        <v>-</v>
      </c>
      <c r="K34" s="27" t="str">
        <f t="shared" ref="K34:L34" si="44">IF(A34="","",WEEKDAY(B34,2))</f>
        <v/>
      </c>
      <c r="L34" s="27" t="str">
        <f t="shared" si="44"/>
        <v/>
      </c>
      <c r="M34" s="19">
        <f t="shared" si="10"/>
        <v>0</v>
      </c>
      <c r="N34" s="20">
        <f t="shared" si="11"/>
        <v>0</v>
      </c>
      <c r="O34" s="21" t="str">
        <f>IF(A34="","",IF(G34&gt;=asetukset!$B$3,G34-asetukset!$B$3,IF(AND(G34-E34&lt;=asetukset!$B$4,E34&gt;=asetukset!$B$3),1-E34,IF(AND(G34-E34&lt;=asetukset!$B$4,E34&lt;=asetukset!$B$3),asetukset!$B$6,0))))</f>
        <v/>
      </c>
      <c r="P34" s="20">
        <f>IF(F34&gt;D34,G34-asetukset!$B$5,IF(AND(D34=F34,E34&lt;=asetukset!$B$6),G34-E34,0))</f>
        <v>0</v>
      </c>
      <c r="Q34" s="19" t="str">
        <f>IF(and(K34=6,E34&gt;asetukset!$B$7),"", IF(and(K34&lt;&gt;6,L34=6,G34&lt;asetukset!$B$7),G34,IF(K34=6,asetukset!$B$7-E34,IF(K34=6,asetukset!$B$7-E34,IF(K34=6,asetukset!$B$7-E34,"")))))</f>
        <v/>
      </c>
      <c r="R34" s="19" t="str">
        <f t="shared" si="12"/>
        <v/>
      </c>
      <c r="S34" s="19" t="str">
        <f t="shared" si="13"/>
        <v/>
      </c>
      <c r="T34" s="21" t="str">
        <f>IF(A34="","",IF(SUMIFS($M$2:M34,$I$2:I34,I34,$A$2:A34,A34)&lt;=asetukset!$B$2,"",SUMIFS($M$2:M34,$I$2:I34,I34,$A$2:A34,A34)-asetukset!$B$2))</f>
        <v/>
      </c>
    </row>
    <row r="35">
      <c r="A35" s="11"/>
      <c r="B35" s="31"/>
      <c r="C35" s="31"/>
      <c r="D35" s="15">
        <f t="shared" si="2"/>
        <v>0</v>
      </c>
      <c r="E35" s="15">
        <f t="shared" si="3"/>
        <v>0</v>
      </c>
      <c r="F35" s="15">
        <f t="shared" si="4"/>
        <v>0</v>
      </c>
      <c r="G35" s="15">
        <f t="shared" si="5"/>
        <v>0</v>
      </c>
      <c r="H35" s="18" t="str">
        <f t="shared" si="6"/>
        <v/>
      </c>
      <c r="I35" s="18" t="str">
        <f t="shared" si="7"/>
        <v/>
      </c>
      <c r="J35" s="18" t="str">
        <f t="shared" si="8"/>
        <v>-</v>
      </c>
      <c r="K35" s="27" t="str">
        <f t="shared" ref="K35:L35" si="45">IF(A35="","",WEEKDAY(B35,2))</f>
        <v/>
      </c>
      <c r="L35" s="27" t="str">
        <f t="shared" si="45"/>
        <v/>
      </c>
      <c r="M35" s="19">
        <f t="shared" si="10"/>
        <v>0</v>
      </c>
      <c r="N35" s="20">
        <f t="shared" si="11"/>
        <v>0</v>
      </c>
      <c r="O35" s="21" t="str">
        <f>IF(A35="","",IF(G35&gt;=asetukset!$B$3,G35-asetukset!$B$3,IF(AND(G35-E35&lt;=asetukset!$B$4,E35&gt;=asetukset!$B$3),1-E35,IF(AND(G35-E35&lt;=asetukset!$B$4,E35&lt;=asetukset!$B$3),asetukset!$B$6,0))))</f>
        <v/>
      </c>
      <c r="P35" s="20">
        <f>IF(F35&gt;D35,G35-asetukset!$B$5,IF(AND(D35=F35,E35&lt;=asetukset!$B$6),G35-E35,0))</f>
        <v>0</v>
      </c>
      <c r="Q35" s="19" t="str">
        <f>IF(and(K35=6,E35&gt;asetukset!$B$7),"", IF(and(K35&lt;&gt;6,L35=6,G35&lt;asetukset!$B$7),G35,IF(K35=6,asetukset!$B$7-E35,IF(K35=6,asetukset!$B$7-E35,IF(K35=6,asetukset!$B$7-E35,"")))))</f>
        <v/>
      </c>
      <c r="R35" s="19" t="str">
        <f t="shared" si="12"/>
        <v/>
      </c>
      <c r="S35" s="19" t="str">
        <f t="shared" si="13"/>
        <v/>
      </c>
      <c r="T35" s="21" t="str">
        <f>IF(A35="","",IF(SUMIFS($M$2:M35,$I$2:I35,I35,$A$2:A35,A35)&lt;=asetukset!$B$2,"",SUMIFS($M$2:M35,$I$2:I35,I35,$A$2:A35,A35)-asetukset!$B$2))</f>
        <v/>
      </c>
    </row>
    <row r="36">
      <c r="A36" s="11"/>
      <c r="B36" s="31"/>
      <c r="C36" s="31"/>
      <c r="D36" s="15">
        <f t="shared" si="2"/>
        <v>0</v>
      </c>
      <c r="E36" s="15">
        <f t="shared" si="3"/>
        <v>0</v>
      </c>
      <c r="F36" s="15">
        <f t="shared" si="4"/>
        <v>0</v>
      </c>
      <c r="G36" s="15">
        <f t="shared" si="5"/>
        <v>0</v>
      </c>
      <c r="H36" s="18" t="str">
        <f t="shared" si="6"/>
        <v/>
      </c>
      <c r="I36" s="18" t="str">
        <f t="shared" si="7"/>
        <v/>
      </c>
      <c r="J36" s="18" t="str">
        <f t="shared" si="8"/>
        <v>-</v>
      </c>
      <c r="K36" s="27" t="str">
        <f t="shared" ref="K36:L36" si="46">IF(A36="","",WEEKDAY(B36,2))</f>
        <v/>
      </c>
      <c r="L36" s="27" t="str">
        <f t="shared" si="46"/>
        <v/>
      </c>
      <c r="M36" s="19">
        <f t="shared" si="10"/>
        <v>0</v>
      </c>
      <c r="N36" s="20">
        <f t="shared" si="11"/>
        <v>0</v>
      </c>
      <c r="O36" s="21" t="str">
        <f>IF(A36="","",IF(G36&gt;=asetukset!$B$3,G36-asetukset!$B$3,IF(AND(G36-E36&lt;=asetukset!$B$4,E36&gt;=asetukset!$B$3),1-E36,IF(AND(G36-E36&lt;=asetukset!$B$4,E36&lt;=asetukset!$B$3),asetukset!$B$6,0))))</f>
        <v/>
      </c>
      <c r="P36" s="20">
        <f>IF(F36&gt;D36,G36-asetukset!$B$5,IF(AND(D36=F36,E36&lt;=asetukset!$B$6),G36-E36,0))</f>
        <v>0</v>
      </c>
      <c r="Q36" s="19" t="str">
        <f>IF(and(K36=6,E36&gt;asetukset!$B$7),"", IF(and(K36&lt;&gt;6,L36=6,G36&lt;asetukset!$B$7),G36,IF(K36=6,asetukset!$B$7-E36,IF(K36=6,asetukset!$B$7-E36,IF(K36=6,asetukset!$B$7-E36,"")))))</f>
        <v/>
      </c>
      <c r="R36" s="19" t="str">
        <f t="shared" si="12"/>
        <v/>
      </c>
      <c r="S36" s="19" t="str">
        <f t="shared" si="13"/>
        <v/>
      </c>
      <c r="T36" s="21" t="str">
        <f>IF(A36="","",IF(SUMIFS($M$2:M36,$I$2:I36,I36,$A$2:A36,A36)&lt;=asetukset!$B$2,"",SUMIFS($M$2:M36,$I$2:I36,I36,$A$2:A36,A36)-asetukset!$B$2))</f>
        <v/>
      </c>
    </row>
    <row r="37">
      <c r="A37" s="11"/>
      <c r="B37" s="31"/>
      <c r="C37" s="31"/>
      <c r="D37" s="15">
        <f t="shared" si="2"/>
        <v>0</v>
      </c>
      <c r="E37" s="15">
        <f t="shared" si="3"/>
        <v>0</v>
      </c>
      <c r="F37" s="15">
        <f t="shared" si="4"/>
        <v>0</v>
      </c>
      <c r="G37" s="15">
        <f t="shared" si="5"/>
        <v>0</v>
      </c>
      <c r="H37" s="18" t="str">
        <f t="shared" si="6"/>
        <v/>
      </c>
      <c r="I37" s="18" t="str">
        <f t="shared" si="7"/>
        <v/>
      </c>
      <c r="J37" s="18" t="str">
        <f t="shared" si="8"/>
        <v>-</v>
      </c>
      <c r="K37" s="27" t="str">
        <f t="shared" ref="K37:L37" si="47">IF(A37="","",WEEKDAY(B37,2))</f>
        <v/>
      </c>
      <c r="L37" s="27" t="str">
        <f t="shared" si="47"/>
        <v/>
      </c>
      <c r="M37" s="19">
        <f t="shared" si="10"/>
        <v>0</v>
      </c>
      <c r="N37" s="20">
        <f t="shared" si="11"/>
        <v>0</v>
      </c>
      <c r="O37" s="21" t="str">
        <f>IF(A37="","",IF(G37&gt;=asetukset!$B$3,G37-asetukset!$B$3,IF(AND(G37-E37&lt;=asetukset!$B$4,E37&gt;=asetukset!$B$3),1-E37,IF(AND(G37-E37&lt;=asetukset!$B$4,E37&lt;=asetukset!$B$3),asetukset!$B$6,0))))</f>
        <v/>
      </c>
      <c r="P37" s="20">
        <f>IF(F37&gt;D37,G37-asetukset!$B$5,IF(AND(D37=F37,E37&lt;=asetukset!$B$6),G37-E37,0))</f>
        <v>0</v>
      </c>
      <c r="Q37" s="19" t="str">
        <f>IF(and(K37=6,E37&gt;asetukset!$B$7),"", IF(and(K37&lt;&gt;6,L37=6,G37&lt;asetukset!$B$7),G37,IF(K37=6,asetukset!$B$7-E37,IF(K37=6,asetukset!$B$7-E37,IF(K37=6,asetukset!$B$7-E37,"")))))</f>
        <v/>
      </c>
      <c r="R37" s="19" t="str">
        <f t="shared" si="12"/>
        <v/>
      </c>
      <c r="S37" s="19" t="str">
        <f t="shared" si="13"/>
        <v/>
      </c>
      <c r="T37" s="21" t="str">
        <f>IF(A37="","",IF(SUMIFS($M$2:M37,$I$2:I37,I37,$A$2:A37,A37)&lt;=asetukset!$B$2,"",SUMIFS($M$2:M37,$I$2:I37,I37,$A$2:A37,A37)-asetukset!$B$2))</f>
        <v/>
      </c>
    </row>
    <row r="38">
      <c r="A38" s="11"/>
      <c r="B38" s="31"/>
      <c r="C38" s="31"/>
      <c r="D38" s="15">
        <f t="shared" si="2"/>
        <v>0</v>
      </c>
      <c r="E38" s="15">
        <f t="shared" si="3"/>
        <v>0</v>
      </c>
      <c r="F38" s="15">
        <f t="shared" si="4"/>
        <v>0</v>
      </c>
      <c r="G38" s="15">
        <f t="shared" si="5"/>
        <v>0</v>
      </c>
      <c r="H38" s="18" t="str">
        <f t="shared" si="6"/>
        <v/>
      </c>
      <c r="I38" s="18" t="str">
        <f t="shared" si="7"/>
        <v/>
      </c>
      <c r="J38" s="18" t="str">
        <f t="shared" si="8"/>
        <v>-</v>
      </c>
      <c r="K38" s="27" t="str">
        <f t="shared" ref="K38:L38" si="48">IF(A38="","",WEEKDAY(B38,2))</f>
        <v/>
      </c>
      <c r="L38" s="27" t="str">
        <f t="shared" si="48"/>
        <v/>
      </c>
      <c r="M38" s="19">
        <f t="shared" si="10"/>
        <v>0</v>
      </c>
      <c r="N38" s="20">
        <f t="shared" si="11"/>
        <v>0</v>
      </c>
      <c r="O38" s="21" t="str">
        <f>IF(A38="","",IF(G38&gt;=asetukset!$B$3,G38-asetukset!$B$3,IF(AND(G38-E38&lt;=asetukset!$B$4,E38&gt;=asetukset!$B$3),1-E38,IF(AND(G38-E38&lt;=asetukset!$B$4,E38&lt;=asetukset!$B$3),asetukset!$B$6,0))))</f>
        <v/>
      </c>
      <c r="P38" s="20">
        <f>IF(F38&gt;D38,G38-asetukset!$B$5,IF(AND(D38=F38,E38&lt;=asetukset!$B$6),G38-E38,0))</f>
        <v>0</v>
      </c>
      <c r="Q38" s="19" t="str">
        <f>IF(and(K38=6,E38&gt;asetukset!$B$7),"", IF(and(K38&lt;&gt;6,L38=6,G38&lt;asetukset!$B$7),G38,IF(K38=6,asetukset!$B$7-E38,IF(K38=6,asetukset!$B$7-E38,IF(K38=6,asetukset!$B$7-E38,"")))))</f>
        <v/>
      </c>
      <c r="R38" s="19" t="str">
        <f t="shared" si="12"/>
        <v/>
      </c>
      <c r="S38" s="19" t="str">
        <f t="shared" si="13"/>
        <v/>
      </c>
      <c r="T38" s="21" t="str">
        <f>IF(A38="","",IF(SUMIFS($M$2:M38,$I$2:I38,I38,$A$2:A38,A38)&lt;=asetukset!$B$2,"",SUMIFS($M$2:M38,$I$2:I38,I38,$A$2:A38,A38)-asetukset!$B$2))</f>
        <v/>
      </c>
    </row>
    <row r="39">
      <c r="A39" s="11"/>
      <c r="B39" s="31"/>
      <c r="C39" s="31"/>
      <c r="D39" s="15">
        <f t="shared" si="2"/>
        <v>0</v>
      </c>
      <c r="E39" s="15">
        <f t="shared" si="3"/>
        <v>0</v>
      </c>
      <c r="F39" s="15">
        <f t="shared" si="4"/>
        <v>0</v>
      </c>
      <c r="G39" s="15">
        <f t="shared" si="5"/>
        <v>0</v>
      </c>
      <c r="H39" s="18" t="str">
        <f t="shared" si="6"/>
        <v/>
      </c>
      <c r="I39" s="18" t="str">
        <f t="shared" si="7"/>
        <v/>
      </c>
      <c r="J39" s="18" t="str">
        <f t="shared" si="8"/>
        <v>-</v>
      </c>
      <c r="K39" s="27" t="str">
        <f t="shared" ref="K39:L39" si="49">IF(A39="","",WEEKDAY(B39,2))</f>
        <v/>
      </c>
      <c r="L39" s="27" t="str">
        <f t="shared" si="49"/>
        <v/>
      </c>
      <c r="M39" s="19">
        <f t="shared" si="10"/>
        <v>0</v>
      </c>
      <c r="N39" s="20">
        <f t="shared" si="11"/>
        <v>0</v>
      </c>
      <c r="O39" s="21" t="str">
        <f>IF(A39="","",IF(G39&gt;=asetukset!$B$3,G39-asetukset!$B$3,IF(AND(G39-E39&lt;=asetukset!$B$4,E39&gt;=asetukset!$B$3),1-E39,IF(AND(G39-E39&lt;=asetukset!$B$4,E39&lt;=asetukset!$B$3),asetukset!$B$6,0))))</f>
        <v/>
      </c>
      <c r="P39" s="20">
        <f>IF(F39&gt;D39,G39-asetukset!$B$5,IF(AND(D39=F39,E39&lt;=asetukset!$B$6),G39-E39,0))</f>
        <v>0</v>
      </c>
      <c r="Q39" s="19" t="str">
        <f>IF(and(K39=6,E39&gt;asetukset!$B$7),"", IF(and(K39&lt;&gt;6,L39=6,G39&lt;asetukset!$B$7),G39,IF(K39=6,asetukset!$B$7-E39,IF(K39=6,asetukset!$B$7-E39,IF(K39=6,asetukset!$B$7-E39,"")))))</f>
        <v/>
      </c>
      <c r="R39" s="19" t="str">
        <f t="shared" si="12"/>
        <v/>
      </c>
      <c r="S39" s="19" t="str">
        <f t="shared" si="13"/>
        <v/>
      </c>
      <c r="T39" s="21" t="str">
        <f>IF(A39="","",IF(SUMIFS($M$2:M39,$I$2:I39,I39,$A$2:A39,A39)&lt;=asetukset!$B$2,"",SUMIFS($M$2:M39,$I$2:I39,I39,$A$2:A39,A39)-asetukset!$B$2))</f>
        <v/>
      </c>
    </row>
    <row r="40">
      <c r="A40" s="11"/>
      <c r="B40" s="31"/>
      <c r="C40" s="31"/>
      <c r="D40" s="15">
        <f t="shared" si="2"/>
        <v>0</v>
      </c>
      <c r="E40" s="15">
        <f t="shared" si="3"/>
        <v>0</v>
      </c>
      <c r="F40" s="15">
        <f t="shared" si="4"/>
        <v>0</v>
      </c>
      <c r="G40" s="15">
        <f t="shared" si="5"/>
        <v>0</v>
      </c>
      <c r="H40" s="18" t="str">
        <f t="shared" si="6"/>
        <v/>
      </c>
      <c r="I40" s="18" t="str">
        <f t="shared" si="7"/>
        <v/>
      </c>
      <c r="J40" s="18" t="str">
        <f t="shared" si="8"/>
        <v>-</v>
      </c>
      <c r="K40" s="27" t="str">
        <f t="shared" ref="K40:L40" si="50">IF(A40="","",WEEKDAY(B40,2))</f>
        <v/>
      </c>
      <c r="L40" s="27" t="str">
        <f t="shared" si="50"/>
        <v/>
      </c>
      <c r="M40" s="19">
        <f t="shared" si="10"/>
        <v>0</v>
      </c>
      <c r="N40" s="20">
        <f t="shared" si="11"/>
        <v>0</v>
      </c>
      <c r="O40" s="21" t="str">
        <f>IF(A40="","",IF(G40&gt;=asetukset!$B$3,G40-asetukset!$B$3,IF(AND(G40-E40&lt;=asetukset!$B$4,E40&gt;=asetukset!$B$3),1-E40,IF(AND(G40-E40&lt;=asetukset!$B$4,E40&lt;=asetukset!$B$3),asetukset!$B$6,0))))</f>
        <v/>
      </c>
      <c r="P40" s="20">
        <f>IF(F40&gt;D40,G40-asetukset!$B$5,IF(AND(D40=F40,E40&lt;=asetukset!$B$6),G40-E40,0))</f>
        <v>0</v>
      </c>
      <c r="Q40" s="19" t="str">
        <f>IF(and(K40=6,E40&gt;asetukset!$B$7),"", IF(and(K40&lt;&gt;6,L40=6,G40&lt;asetukset!$B$7),G40,IF(K40=6,asetukset!$B$7-E40,IF(K40=6,asetukset!$B$7-E40,IF(K40=6,asetukset!$B$7-E40,"")))))</f>
        <v/>
      </c>
      <c r="R40" s="19" t="str">
        <f t="shared" si="12"/>
        <v/>
      </c>
      <c r="S40" s="19" t="str">
        <f t="shared" si="13"/>
        <v/>
      </c>
      <c r="T40" s="21" t="str">
        <f>IF(A40="","",IF(SUMIFS($M$2:M40,$I$2:I40,I40,$A$2:A40,A40)&lt;=asetukset!$B$2,"",SUMIFS($M$2:M40,$I$2:I40,I40,$A$2:A40,A40)-asetukset!$B$2))</f>
        <v/>
      </c>
    </row>
    <row r="41">
      <c r="A41" s="11"/>
      <c r="B41" s="31"/>
      <c r="C41" s="31"/>
      <c r="D41" s="15">
        <f t="shared" si="2"/>
        <v>0</v>
      </c>
      <c r="E41" s="15">
        <f t="shared" si="3"/>
        <v>0</v>
      </c>
      <c r="F41" s="15">
        <f t="shared" si="4"/>
        <v>0</v>
      </c>
      <c r="G41" s="15">
        <f t="shared" si="5"/>
        <v>0</v>
      </c>
      <c r="H41" s="18" t="str">
        <f t="shared" si="6"/>
        <v/>
      </c>
      <c r="I41" s="18" t="str">
        <f t="shared" si="7"/>
        <v/>
      </c>
      <c r="J41" s="18" t="str">
        <f t="shared" si="8"/>
        <v>-</v>
      </c>
      <c r="K41" s="27" t="str">
        <f t="shared" ref="K41:L41" si="51">IF(A41="","",WEEKDAY(B41,2))</f>
        <v/>
      </c>
      <c r="L41" s="27" t="str">
        <f t="shared" si="51"/>
        <v/>
      </c>
      <c r="M41" s="19">
        <f t="shared" si="10"/>
        <v>0</v>
      </c>
      <c r="N41" s="20">
        <f t="shared" si="11"/>
        <v>0</v>
      </c>
      <c r="O41" s="21" t="str">
        <f>IF(A41="","",IF(G41&gt;=asetukset!$B$3,G41-asetukset!$B$3,IF(AND(G41-E41&lt;=asetukset!$B$4,E41&gt;=asetukset!$B$3),1-E41,IF(AND(G41-E41&lt;=asetukset!$B$4,E41&lt;=asetukset!$B$3),asetukset!$B$6,0))))</f>
        <v/>
      </c>
      <c r="P41" s="20">
        <f>IF(F41&gt;D41,G41-asetukset!$B$5,IF(AND(D41=F41,E41&lt;=asetukset!$B$6),G41-E41,0))</f>
        <v>0</v>
      </c>
      <c r="Q41" s="19" t="str">
        <f>IF(and(K41=6,E41&gt;asetukset!$B$7),"", IF(and(K41&lt;&gt;6,L41=6,G41&lt;asetukset!$B$7),G41,IF(K41=6,asetukset!$B$7-E41,IF(K41=6,asetukset!$B$7-E41,IF(K41=6,asetukset!$B$7-E41,"")))))</f>
        <v/>
      </c>
      <c r="R41" s="19" t="str">
        <f t="shared" si="12"/>
        <v/>
      </c>
      <c r="S41" s="19" t="str">
        <f t="shared" si="13"/>
        <v/>
      </c>
      <c r="T41" s="21" t="str">
        <f>IF(A41="","",IF(SUMIFS($M$2:M41,$I$2:I41,I41,$A$2:A41,A41)&lt;=asetukset!$B$2,"",SUMIFS($M$2:M41,$I$2:I41,I41,$A$2:A41,A41)-asetukset!$B$2))</f>
        <v/>
      </c>
    </row>
    <row r="42">
      <c r="A42" s="11"/>
      <c r="B42" s="31"/>
      <c r="C42" s="31"/>
      <c r="D42" s="15">
        <f t="shared" si="2"/>
        <v>0</v>
      </c>
      <c r="E42" s="15">
        <f t="shared" si="3"/>
        <v>0</v>
      </c>
      <c r="F42" s="15">
        <f t="shared" si="4"/>
        <v>0</v>
      </c>
      <c r="G42" s="15">
        <f t="shared" si="5"/>
        <v>0</v>
      </c>
      <c r="H42" s="18" t="str">
        <f t="shared" si="6"/>
        <v/>
      </c>
      <c r="I42" s="18" t="str">
        <f t="shared" si="7"/>
        <v/>
      </c>
      <c r="J42" s="18" t="str">
        <f t="shared" si="8"/>
        <v>-</v>
      </c>
      <c r="K42" s="27" t="str">
        <f t="shared" ref="K42:L42" si="52">IF(A42="","",WEEKDAY(B42,2))</f>
        <v/>
      </c>
      <c r="L42" s="27" t="str">
        <f t="shared" si="52"/>
        <v/>
      </c>
      <c r="M42" s="19">
        <f t="shared" si="10"/>
        <v>0</v>
      </c>
      <c r="N42" s="20">
        <f t="shared" si="11"/>
        <v>0</v>
      </c>
      <c r="O42" s="21" t="str">
        <f>IF(A42="","",IF(G42&gt;=asetukset!$B$3,G42-asetukset!$B$3,IF(AND(G42-E42&lt;=asetukset!$B$4,E42&gt;=asetukset!$B$3),1-E42,IF(AND(G42-E42&lt;=asetukset!$B$4,E42&lt;=asetukset!$B$3),asetukset!$B$6,0))))</f>
        <v/>
      </c>
      <c r="P42" s="20">
        <f>IF(F42&gt;D42,G42-asetukset!$B$5,IF(AND(D42=F42,E42&lt;=asetukset!$B$6),G42-E42,0))</f>
        <v>0</v>
      </c>
      <c r="Q42" s="19" t="str">
        <f>IF(and(K42=6,E42&gt;asetukset!$B$7),"", IF(and(K42&lt;&gt;6,L42=6,G42&lt;asetukset!$B$7),G42,IF(K42=6,asetukset!$B$7-E42,IF(K42=6,asetukset!$B$7-E42,IF(K42=6,asetukset!$B$7-E42,"")))))</f>
        <v/>
      </c>
      <c r="R42" s="19" t="str">
        <f t="shared" si="12"/>
        <v/>
      </c>
      <c r="S42" s="19" t="str">
        <f t="shared" si="13"/>
        <v/>
      </c>
      <c r="T42" s="21" t="str">
        <f>IF(A42="","",IF(SUMIFS($M$2:M42,$I$2:I42,I42,$A$2:A42,A42)&lt;=asetukset!$B$2,"",SUMIFS($M$2:M42,$I$2:I42,I42,$A$2:A42,A42)-asetukset!$B$2))</f>
        <v/>
      </c>
    </row>
    <row r="43">
      <c r="A43" s="11"/>
      <c r="B43" s="31"/>
      <c r="C43" s="31"/>
      <c r="D43" s="15">
        <f t="shared" si="2"/>
        <v>0</v>
      </c>
      <c r="E43" s="15">
        <f t="shared" si="3"/>
        <v>0</v>
      </c>
      <c r="F43" s="15">
        <f t="shared" si="4"/>
        <v>0</v>
      </c>
      <c r="G43" s="15">
        <f t="shared" si="5"/>
        <v>0</v>
      </c>
      <c r="H43" s="18" t="str">
        <f t="shared" si="6"/>
        <v/>
      </c>
      <c r="I43" s="18" t="str">
        <f t="shared" si="7"/>
        <v/>
      </c>
      <c r="J43" s="18" t="str">
        <f t="shared" si="8"/>
        <v>-</v>
      </c>
      <c r="K43" s="27" t="str">
        <f t="shared" ref="K43:L43" si="53">IF(A43="","",WEEKDAY(B43,2))</f>
        <v/>
      </c>
      <c r="L43" s="27" t="str">
        <f t="shared" si="53"/>
        <v/>
      </c>
      <c r="M43" s="19">
        <f t="shared" si="10"/>
        <v>0</v>
      </c>
      <c r="N43" s="20">
        <f t="shared" si="11"/>
        <v>0</v>
      </c>
      <c r="O43" s="21" t="str">
        <f>IF(A43="","",IF(G43&gt;=asetukset!$B$3,G43-asetukset!$B$3,IF(AND(G43-E43&lt;=asetukset!$B$4,E43&gt;=asetukset!$B$3),1-E43,IF(AND(G43-E43&lt;=asetukset!$B$4,E43&lt;=asetukset!$B$3),asetukset!$B$6,0))))</f>
        <v/>
      </c>
      <c r="P43" s="20">
        <f>IF(F43&gt;D43,G43-asetukset!$B$5,IF(AND(D43=F43,E43&lt;=asetukset!$B$6),G43-E43,0))</f>
        <v>0</v>
      </c>
      <c r="Q43" s="19" t="str">
        <f>IF(and(K43=6,E43&gt;asetukset!$B$7),"", IF(and(K43&lt;&gt;6,L43=6,G43&lt;asetukset!$B$7),G43,IF(K43=6,asetukset!$B$7-E43,IF(K43=6,asetukset!$B$7-E43,IF(K43=6,asetukset!$B$7-E43,"")))))</f>
        <v/>
      </c>
      <c r="R43" s="19" t="str">
        <f t="shared" si="12"/>
        <v/>
      </c>
      <c r="S43" s="19" t="str">
        <f t="shared" si="13"/>
        <v/>
      </c>
      <c r="T43" s="21" t="str">
        <f>IF(A43="","",IF(SUMIFS($M$2:M43,$I$2:I43,I43,$A$2:A43,A43)&lt;=asetukset!$B$2,"",SUMIFS($M$2:M43,$I$2:I43,I43,$A$2:A43,A43)-asetukset!$B$2))</f>
        <v/>
      </c>
    </row>
    <row r="44">
      <c r="A44" s="11"/>
      <c r="B44" s="31"/>
      <c r="C44" s="31"/>
      <c r="D44" s="15">
        <f t="shared" si="2"/>
        <v>0</v>
      </c>
      <c r="E44" s="15">
        <f t="shared" si="3"/>
        <v>0</v>
      </c>
      <c r="F44" s="15">
        <f t="shared" si="4"/>
        <v>0</v>
      </c>
      <c r="G44" s="15">
        <f t="shared" si="5"/>
        <v>0</v>
      </c>
      <c r="H44" s="18" t="str">
        <f t="shared" si="6"/>
        <v/>
      </c>
      <c r="I44" s="18" t="str">
        <f t="shared" si="7"/>
        <v/>
      </c>
      <c r="J44" s="18" t="str">
        <f t="shared" si="8"/>
        <v>-</v>
      </c>
      <c r="K44" s="27" t="str">
        <f t="shared" ref="K44:L44" si="54">IF(A44="","",WEEKDAY(B44,2))</f>
        <v/>
      </c>
      <c r="L44" s="27" t="str">
        <f t="shared" si="54"/>
        <v/>
      </c>
      <c r="M44" s="19">
        <f t="shared" si="10"/>
        <v>0</v>
      </c>
      <c r="N44" s="20">
        <f t="shared" si="11"/>
        <v>0</v>
      </c>
      <c r="O44" s="21" t="str">
        <f>IF(A44="","",IF(G44&gt;=asetukset!$B$3,G44-asetukset!$B$3,IF(AND(G44-E44&lt;=asetukset!$B$4,E44&gt;=asetukset!$B$3),1-E44,IF(AND(G44-E44&lt;=asetukset!$B$4,E44&lt;=asetukset!$B$3),asetukset!$B$6,0))))</f>
        <v/>
      </c>
      <c r="P44" s="20">
        <f>IF(F44&gt;D44,G44-asetukset!$B$5,IF(AND(D44=F44,E44&lt;=asetukset!$B$6),G44-E44,0))</f>
        <v>0</v>
      </c>
      <c r="Q44" s="19" t="str">
        <f>IF(and(K44=6,E44&gt;asetukset!$B$7),"", IF(and(K44&lt;&gt;6,L44=6,G44&lt;asetukset!$B$7),G44,IF(K44=6,asetukset!$B$7-E44,IF(K44=6,asetukset!$B$7-E44,IF(K44=6,asetukset!$B$7-E44,"")))))</f>
        <v/>
      </c>
      <c r="R44" s="19" t="str">
        <f t="shared" si="12"/>
        <v/>
      </c>
      <c r="S44" s="19" t="str">
        <f t="shared" si="13"/>
        <v/>
      </c>
      <c r="T44" s="21" t="str">
        <f>IF(A44="","",IF(SUMIFS($M$2:M44,$I$2:I44,I44,$A$2:A44,A44)&lt;=asetukset!$B$2,"",SUMIFS($M$2:M44,$I$2:I44,I44,$A$2:A44,A44)-asetukset!$B$2))</f>
        <v/>
      </c>
    </row>
    <row r="45">
      <c r="A45" s="11"/>
      <c r="B45" s="31"/>
      <c r="C45" s="31"/>
      <c r="D45" s="15">
        <f t="shared" si="2"/>
        <v>0</v>
      </c>
      <c r="E45" s="15">
        <f t="shared" si="3"/>
        <v>0</v>
      </c>
      <c r="F45" s="15">
        <f t="shared" si="4"/>
        <v>0</v>
      </c>
      <c r="G45" s="15">
        <f t="shared" si="5"/>
        <v>0</v>
      </c>
      <c r="H45" s="18" t="str">
        <f t="shared" si="6"/>
        <v/>
      </c>
      <c r="I45" s="18" t="str">
        <f t="shared" si="7"/>
        <v/>
      </c>
      <c r="J45" s="18" t="str">
        <f t="shared" si="8"/>
        <v>-</v>
      </c>
      <c r="K45" s="27" t="str">
        <f t="shared" ref="K45:L45" si="55">IF(A45="","",WEEKDAY(B45,2))</f>
        <v/>
      </c>
      <c r="L45" s="27" t="str">
        <f t="shared" si="55"/>
        <v/>
      </c>
      <c r="M45" s="19">
        <f t="shared" si="10"/>
        <v>0</v>
      </c>
      <c r="N45" s="20">
        <f t="shared" si="11"/>
        <v>0</v>
      </c>
      <c r="O45" s="21" t="str">
        <f>IF(A45="","",IF(G45&gt;=asetukset!$B$3,G45-asetukset!$B$3,IF(AND(G45-E45&lt;=asetukset!$B$4,E45&gt;=asetukset!$B$3),1-E45,IF(AND(G45-E45&lt;=asetukset!$B$4,E45&lt;=asetukset!$B$3),asetukset!$B$6,0))))</f>
        <v/>
      </c>
      <c r="P45" s="20">
        <f>IF(F45&gt;D45,G45-asetukset!$B$5,IF(AND(D45=F45,E45&lt;=asetukset!$B$6),G45-E45,0))</f>
        <v>0</v>
      </c>
      <c r="Q45" s="19" t="str">
        <f>IF(and(K45=6,E45&gt;asetukset!$B$7),"", IF(and(K45&lt;&gt;6,L45=6,G45&lt;asetukset!$B$7),G45,IF(K45=6,asetukset!$B$7-E45,IF(K45=6,asetukset!$B$7-E45,IF(K45=6,asetukset!$B$7-E45,"")))))</f>
        <v/>
      </c>
      <c r="R45" s="19" t="str">
        <f t="shared" si="12"/>
        <v/>
      </c>
      <c r="S45" s="19" t="str">
        <f t="shared" si="13"/>
        <v/>
      </c>
      <c r="T45" s="21" t="str">
        <f>IF(A45="","",IF(SUMIFS($M$2:M45,$I$2:I45,I45,$A$2:A45,A45)&lt;=asetukset!$B$2,"",SUMIFS($M$2:M45,$I$2:I45,I45,$A$2:A45,A45)-asetukset!$B$2))</f>
        <v/>
      </c>
    </row>
    <row r="46">
      <c r="A46" s="11"/>
      <c r="B46" s="31"/>
      <c r="C46" s="31"/>
      <c r="D46" s="15">
        <f t="shared" si="2"/>
        <v>0</v>
      </c>
      <c r="E46" s="15">
        <f t="shared" si="3"/>
        <v>0</v>
      </c>
      <c r="F46" s="15">
        <f t="shared" si="4"/>
        <v>0</v>
      </c>
      <c r="G46" s="15">
        <f t="shared" si="5"/>
        <v>0</v>
      </c>
      <c r="H46" s="18" t="str">
        <f t="shared" si="6"/>
        <v/>
      </c>
      <c r="I46" s="18" t="str">
        <f t="shared" si="7"/>
        <v/>
      </c>
      <c r="J46" s="18" t="str">
        <f t="shared" si="8"/>
        <v>-</v>
      </c>
      <c r="K46" s="27" t="str">
        <f t="shared" ref="K46:L46" si="56">IF(A46="","",WEEKDAY(B46,2))</f>
        <v/>
      </c>
      <c r="L46" s="27" t="str">
        <f t="shared" si="56"/>
        <v/>
      </c>
      <c r="M46" s="19">
        <f t="shared" si="10"/>
        <v>0</v>
      </c>
      <c r="N46" s="20">
        <f t="shared" si="11"/>
        <v>0</v>
      </c>
      <c r="O46" s="21" t="str">
        <f>IF(A46="","",IF(G46&gt;=asetukset!$B$3,G46-asetukset!$B$3,IF(AND(G46-E46&lt;=asetukset!$B$4,E46&gt;=asetukset!$B$3),1-E46,IF(AND(G46-E46&lt;=asetukset!$B$4,E46&lt;=asetukset!$B$3),asetukset!$B$6,0))))</f>
        <v/>
      </c>
      <c r="P46" s="20">
        <f>IF(F46&gt;D46,G46-asetukset!$B$5,IF(AND(D46=F46,E46&lt;=asetukset!$B$6),G46-E46,0))</f>
        <v>0</v>
      </c>
      <c r="Q46" s="19" t="str">
        <f>IF(and(K46=6,E46&gt;asetukset!$B$7),"", IF(and(K46&lt;&gt;6,L46=6,G46&lt;asetukset!$B$7),G46,IF(K46=6,asetukset!$B$7-E46,IF(K46=6,asetukset!$B$7-E46,IF(K46=6,asetukset!$B$7-E46,"")))))</f>
        <v/>
      </c>
      <c r="R46" s="19" t="str">
        <f t="shared" si="12"/>
        <v/>
      </c>
      <c r="S46" s="19" t="str">
        <f t="shared" si="13"/>
        <v/>
      </c>
      <c r="T46" s="21" t="str">
        <f>IF(A46="","",IF(SUMIFS($M$2:M46,$I$2:I46,I46,$A$2:A46,A46)&lt;=asetukset!$B$2,"",SUMIFS($M$2:M46,$I$2:I46,I46,$A$2:A46,A46)-asetukset!$B$2))</f>
        <v/>
      </c>
    </row>
    <row r="47">
      <c r="A47" s="11"/>
      <c r="B47" s="31"/>
      <c r="C47" s="31"/>
      <c r="D47" s="15">
        <f t="shared" si="2"/>
        <v>0</v>
      </c>
      <c r="E47" s="15">
        <f t="shared" si="3"/>
        <v>0</v>
      </c>
      <c r="F47" s="15">
        <f t="shared" si="4"/>
        <v>0</v>
      </c>
      <c r="G47" s="15">
        <f t="shared" si="5"/>
        <v>0</v>
      </c>
      <c r="H47" s="18" t="str">
        <f t="shared" si="6"/>
        <v/>
      </c>
      <c r="I47" s="18" t="str">
        <f t="shared" si="7"/>
        <v/>
      </c>
      <c r="J47" s="18" t="str">
        <f t="shared" si="8"/>
        <v>-</v>
      </c>
      <c r="K47" s="27" t="str">
        <f t="shared" ref="K47:L47" si="57">IF(A47="","",WEEKDAY(B47,2))</f>
        <v/>
      </c>
      <c r="L47" s="27" t="str">
        <f t="shared" si="57"/>
        <v/>
      </c>
      <c r="M47" s="19">
        <f t="shared" si="10"/>
        <v>0</v>
      </c>
      <c r="N47" s="20">
        <f t="shared" si="11"/>
        <v>0</v>
      </c>
      <c r="O47" s="21" t="str">
        <f>IF(A47="","",IF(G47&gt;=asetukset!$B$3,G47-asetukset!$B$3,IF(AND(G47-E47&lt;=asetukset!$B$4,E47&gt;=asetukset!$B$3),1-E47,IF(AND(G47-E47&lt;=asetukset!$B$4,E47&lt;=asetukset!$B$3),asetukset!$B$6,0))))</f>
        <v/>
      </c>
      <c r="P47" s="20">
        <f>IF(F47&gt;D47,G47-asetukset!$B$5,IF(AND(D47=F47,E47&lt;=asetukset!$B$6),G47-E47,0))</f>
        <v>0</v>
      </c>
      <c r="Q47" s="19" t="str">
        <f>IF(and(K47=6,E47&gt;asetukset!$B$7),"", IF(and(K47&lt;&gt;6,L47=6,G47&lt;asetukset!$B$7),G47,IF(K47=6,asetukset!$B$7-E47,IF(K47=6,asetukset!$B$7-E47,IF(K47=6,asetukset!$B$7-E47,"")))))</f>
        <v/>
      </c>
      <c r="R47" s="19" t="str">
        <f t="shared" si="12"/>
        <v/>
      </c>
      <c r="S47" s="19" t="str">
        <f t="shared" si="13"/>
        <v/>
      </c>
      <c r="T47" s="21" t="str">
        <f>IF(A47="","",IF(SUMIFS($M$2:M47,$I$2:I47,I47,$A$2:A47,A47)&lt;=asetukset!$B$2,"",SUMIFS($M$2:M47,$I$2:I47,I47,$A$2:A47,A47)-asetukset!$B$2))</f>
        <v/>
      </c>
    </row>
    <row r="48">
      <c r="A48" s="43"/>
      <c r="B48" s="31"/>
      <c r="C48" s="31"/>
      <c r="D48" s="15">
        <f t="shared" si="2"/>
        <v>0</v>
      </c>
      <c r="E48" s="15">
        <f t="shared" si="3"/>
        <v>0</v>
      </c>
      <c r="F48" s="15">
        <f t="shared" si="4"/>
        <v>0</v>
      </c>
      <c r="G48" s="15">
        <f t="shared" si="5"/>
        <v>0</v>
      </c>
      <c r="H48" s="18" t="str">
        <f t="shared" si="6"/>
        <v/>
      </c>
      <c r="I48" s="18" t="str">
        <f t="shared" si="7"/>
        <v/>
      </c>
      <c r="J48" s="18" t="str">
        <f t="shared" si="8"/>
        <v>-</v>
      </c>
      <c r="K48" s="27" t="str">
        <f t="shared" ref="K48:L48" si="58">IF(A48="","",WEEKDAY(B48,2))</f>
        <v/>
      </c>
      <c r="L48" s="27" t="str">
        <f t="shared" si="58"/>
        <v/>
      </c>
      <c r="M48" s="19">
        <f t="shared" si="10"/>
        <v>0</v>
      </c>
      <c r="N48" s="20">
        <f t="shared" si="11"/>
        <v>0</v>
      </c>
      <c r="O48" s="21" t="str">
        <f>IF(A48="","",IF(G48&gt;=asetukset!$B$3,G48-asetukset!$B$3,IF(AND(G48-E48&lt;=asetukset!$B$4,E48&gt;=asetukset!$B$3),1-E48,IF(AND(G48-E48&lt;=asetukset!$B$4,E48&lt;=asetukset!$B$3),asetukset!$B$6,0))))</f>
        <v/>
      </c>
      <c r="P48" s="20">
        <f>IF(F48&gt;D48,G48-asetukset!$B$5,IF(AND(D48=F48,E48&lt;=asetukset!$B$6),G48-E48,0))</f>
        <v>0</v>
      </c>
      <c r="Q48" s="19" t="str">
        <f>IF(and(K48=6,E48&gt;asetukset!$B$7),"", IF(and(K48&lt;&gt;6,L48=6,G48&lt;asetukset!$B$7),G48,IF(K48=6,asetukset!$B$7-E48,IF(K48=6,asetukset!$B$7-E48,IF(K48=6,asetukset!$B$7-E48,"")))))</f>
        <v/>
      </c>
      <c r="R48" s="19" t="str">
        <f t="shared" si="12"/>
        <v/>
      </c>
      <c r="S48" s="19" t="str">
        <f t="shared" si="13"/>
        <v/>
      </c>
      <c r="T48" s="21" t="str">
        <f>IF(A48="","",IF(SUMIFS($M$2:M48,$I$2:I48,I48,$A$2:A48,A48)&lt;=asetukset!$B$2,"",SUMIFS($M$2:M48,$I$2:I48,I48,$A$2:A48,A48)-asetukset!$B$2))</f>
        <v/>
      </c>
    </row>
    <row r="49">
      <c r="A49" s="43"/>
      <c r="B49" s="31"/>
      <c r="C49" s="31"/>
      <c r="D49" s="15">
        <f t="shared" si="2"/>
        <v>0</v>
      </c>
      <c r="E49" s="15">
        <f t="shared" si="3"/>
        <v>0</v>
      </c>
      <c r="F49" s="15">
        <f t="shared" si="4"/>
        <v>0</v>
      </c>
      <c r="G49" s="15">
        <f t="shared" si="5"/>
        <v>0</v>
      </c>
      <c r="H49" s="18" t="str">
        <f t="shared" si="6"/>
        <v/>
      </c>
      <c r="I49" s="18" t="str">
        <f t="shared" si="7"/>
        <v/>
      </c>
      <c r="J49" s="18" t="str">
        <f t="shared" si="8"/>
        <v>-</v>
      </c>
      <c r="K49" s="27" t="str">
        <f t="shared" ref="K49:L49" si="59">IF(A49="","",WEEKDAY(B49,2))</f>
        <v/>
      </c>
      <c r="L49" s="27" t="str">
        <f t="shared" si="59"/>
        <v/>
      </c>
      <c r="M49" s="19">
        <f t="shared" si="10"/>
        <v>0</v>
      </c>
      <c r="N49" s="20">
        <f t="shared" si="11"/>
        <v>0</v>
      </c>
      <c r="O49" s="21" t="str">
        <f>IF(A49="","",IF(G49&gt;=asetukset!$B$3,G49-asetukset!$B$3,IF(AND(G49-E49&lt;=asetukset!$B$4,E49&gt;=asetukset!$B$3),1-E49,IF(AND(G49-E49&lt;=asetukset!$B$4,E49&lt;=asetukset!$B$3),asetukset!$B$6,0))))</f>
        <v/>
      </c>
      <c r="P49" s="20">
        <f>IF(F49&gt;D49,G49-asetukset!$B$5,IF(AND(D49=F49,E49&lt;=asetukset!$B$6),G49-E49,0))</f>
        <v>0</v>
      </c>
      <c r="Q49" s="19" t="str">
        <f>IF(and(K49=6,E49&gt;asetukset!$B$7),"", IF(and(K49&lt;&gt;6,L49=6,G49&lt;asetukset!$B$7),G49,IF(K49=6,asetukset!$B$7-E49,IF(K49=6,asetukset!$B$7-E49,IF(K49=6,asetukset!$B$7-E49,"")))))</f>
        <v/>
      </c>
      <c r="R49" s="19" t="str">
        <f t="shared" si="12"/>
        <v/>
      </c>
      <c r="S49" s="19" t="str">
        <f t="shared" si="13"/>
        <v/>
      </c>
      <c r="T49" s="21" t="str">
        <f>IF(A49="","",IF(SUMIFS($M$2:M49,$I$2:I49,I49,$A$2:A49,A49)&lt;=asetukset!$B$2,"",SUMIFS($M$2:M49,$I$2:I49,I49,$A$2:A49,A49)-asetukset!$B$2))</f>
        <v/>
      </c>
    </row>
    <row r="50">
      <c r="A50" s="43"/>
      <c r="B50" s="31"/>
      <c r="C50" s="31"/>
      <c r="D50" s="15">
        <f t="shared" si="2"/>
        <v>0</v>
      </c>
      <c r="E50" s="15">
        <f t="shared" si="3"/>
        <v>0</v>
      </c>
      <c r="F50" s="15">
        <f t="shared" si="4"/>
        <v>0</v>
      </c>
      <c r="G50" s="15">
        <f t="shared" si="5"/>
        <v>0</v>
      </c>
      <c r="H50" s="18" t="str">
        <f t="shared" si="6"/>
        <v/>
      </c>
      <c r="I50" s="18" t="str">
        <f t="shared" si="7"/>
        <v/>
      </c>
      <c r="J50" s="18" t="str">
        <f t="shared" si="8"/>
        <v>-</v>
      </c>
      <c r="K50" s="27" t="str">
        <f t="shared" ref="K50:L50" si="60">IF(A50="","",WEEKDAY(B50,2))</f>
        <v/>
      </c>
      <c r="L50" s="27" t="str">
        <f t="shared" si="60"/>
        <v/>
      </c>
      <c r="M50" s="19">
        <f t="shared" si="10"/>
        <v>0</v>
      </c>
      <c r="N50" s="20">
        <f t="shared" si="11"/>
        <v>0</v>
      </c>
      <c r="O50" s="21" t="str">
        <f>IF(A50="","",IF(G50&gt;=asetukset!$B$3,G50-asetukset!$B$3,IF(AND(G50-E50&lt;=asetukset!$B$4,E50&gt;=asetukset!$B$3),1-E50,IF(AND(G50-E50&lt;=asetukset!$B$4,E50&lt;=asetukset!$B$3),asetukset!$B$6,0))))</f>
        <v/>
      </c>
      <c r="P50" s="20">
        <f>IF(F50&gt;D50,G50-asetukset!$B$5,IF(AND(D50=F50,E50&lt;=asetukset!$B$6),G50-E50,0))</f>
        <v>0</v>
      </c>
      <c r="Q50" s="19" t="str">
        <f>IF(and(K50=6,E50&gt;asetukset!$B$7),"", IF(and(K50&lt;&gt;6,L50=6,G50&lt;asetukset!$B$7),G50,IF(K50=6,asetukset!$B$7-E50,IF(K50=6,asetukset!$B$7-E50,IF(K50=6,asetukset!$B$7-E50,"")))))</f>
        <v/>
      </c>
      <c r="R50" s="19" t="str">
        <f t="shared" si="12"/>
        <v/>
      </c>
      <c r="S50" s="19" t="str">
        <f t="shared" si="13"/>
        <v/>
      </c>
      <c r="T50" s="21" t="str">
        <f>IF(A50="","",IF(SUMIFS($M$2:M50,$I$2:I50,I50,$A$2:A50,A50)&lt;=asetukset!$B$2,"",SUMIFS($M$2:M50,$I$2:I50,I50,$A$2:A50,A50)-asetukset!$B$2))</f>
        <v/>
      </c>
    </row>
    <row r="51">
      <c r="A51" s="43"/>
      <c r="B51" s="31"/>
      <c r="C51" s="31"/>
      <c r="D51" s="15">
        <f t="shared" si="2"/>
        <v>0</v>
      </c>
      <c r="E51" s="15">
        <f t="shared" si="3"/>
        <v>0</v>
      </c>
      <c r="F51" s="15">
        <f t="shared" si="4"/>
        <v>0</v>
      </c>
      <c r="G51" s="15">
        <f t="shared" si="5"/>
        <v>0</v>
      </c>
      <c r="H51" s="18" t="str">
        <f t="shared" si="6"/>
        <v/>
      </c>
      <c r="I51" s="18" t="str">
        <f t="shared" si="7"/>
        <v/>
      </c>
      <c r="J51" s="18" t="str">
        <f t="shared" si="8"/>
        <v>-</v>
      </c>
      <c r="K51" s="27" t="str">
        <f t="shared" ref="K51:L51" si="61">IF(A51="","",WEEKDAY(B51,2))</f>
        <v/>
      </c>
      <c r="L51" s="27" t="str">
        <f t="shared" si="61"/>
        <v/>
      </c>
      <c r="M51" s="19">
        <f t="shared" si="10"/>
        <v>0</v>
      </c>
      <c r="N51" s="20">
        <f t="shared" si="11"/>
        <v>0</v>
      </c>
      <c r="O51" s="21" t="str">
        <f>IF(A51="","",IF(G51&gt;=asetukset!$B$3,G51-asetukset!$B$3,IF(AND(G51-E51&lt;=asetukset!$B$4,E51&gt;=asetukset!$B$3),1-E51,IF(AND(G51-E51&lt;=asetukset!$B$4,E51&lt;=asetukset!$B$3),asetukset!$B$6,0))))</f>
        <v/>
      </c>
      <c r="P51" s="20">
        <f>IF(F51&gt;D51,G51-asetukset!$B$5,IF(AND(D51=F51,E51&lt;=asetukset!$B$6),G51-E51,0))</f>
        <v>0</v>
      </c>
      <c r="Q51" s="19" t="str">
        <f>IF(and(K51=6,E51&gt;asetukset!$B$7),"", IF(and(K51&lt;&gt;6,L51=6,G51&lt;asetukset!$B$7),G51,IF(K51=6,asetukset!$B$7-E51,IF(K51=6,asetukset!$B$7-E51,IF(K51=6,asetukset!$B$7-E51,"")))))</f>
        <v/>
      </c>
      <c r="R51" s="19" t="str">
        <f t="shared" si="12"/>
        <v/>
      </c>
      <c r="S51" s="19" t="str">
        <f t="shared" si="13"/>
        <v/>
      </c>
      <c r="T51" s="21" t="str">
        <f>IF(A51="","",IF(SUMIFS($M$2:M51,$I$2:I51,I51,$A$2:A51,A51)&lt;=asetukset!$B$2,"",SUMIFS($M$2:M51,$I$2:I51,I51,$A$2:A51,A51)-asetukset!$B$2))</f>
        <v/>
      </c>
    </row>
    <row r="52">
      <c r="A52" s="43"/>
      <c r="B52" s="31"/>
      <c r="C52" s="31"/>
      <c r="D52" s="15">
        <f t="shared" si="2"/>
        <v>0</v>
      </c>
      <c r="E52" s="15">
        <f t="shared" si="3"/>
        <v>0</v>
      </c>
      <c r="F52" s="15">
        <f t="shared" si="4"/>
        <v>0</v>
      </c>
      <c r="G52" s="15">
        <f t="shared" si="5"/>
        <v>0</v>
      </c>
      <c r="H52" s="18" t="str">
        <f t="shared" si="6"/>
        <v/>
      </c>
      <c r="I52" s="18" t="str">
        <f t="shared" si="7"/>
        <v/>
      </c>
      <c r="J52" s="18" t="str">
        <f t="shared" si="8"/>
        <v>-</v>
      </c>
      <c r="K52" s="27" t="str">
        <f t="shared" ref="K52:L52" si="62">IF(A52="","",WEEKDAY(B52,2))</f>
        <v/>
      </c>
      <c r="L52" s="27" t="str">
        <f t="shared" si="62"/>
        <v/>
      </c>
      <c r="M52" s="19">
        <f t="shared" si="10"/>
        <v>0</v>
      </c>
      <c r="N52" s="20">
        <f t="shared" si="11"/>
        <v>0</v>
      </c>
      <c r="O52" s="21" t="str">
        <f>IF(A52="","",IF(G52&gt;=asetukset!$B$3,G52-asetukset!$B$3,IF(AND(G52-E52&lt;=asetukset!$B$4,E52&gt;=asetukset!$B$3),1-E52,IF(AND(G52-E52&lt;=asetukset!$B$4,E52&lt;=asetukset!$B$3),asetukset!$B$6,0))))</f>
        <v/>
      </c>
      <c r="P52" s="20">
        <f>IF(F52&gt;D52,G52-asetukset!$B$5,IF(AND(D52=F52,E52&lt;=asetukset!$B$6),G52-E52,0))</f>
        <v>0</v>
      </c>
      <c r="Q52" s="19" t="str">
        <f>IF(and(K52=6,E52&gt;asetukset!$B$7),"", IF(and(K52&lt;&gt;6,L52=6,G52&lt;asetukset!$B$7),G52,IF(K52=6,asetukset!$B$7-E52,IF(K52=6,asetukset!$B$7-E52,IF(K52=6,asetukset!$B$7-E52,"")))))</f>
        <v/>
      </c>
      <c r="R52" s="19" t="str">
        <f t="shared" si="12"/>
        <v/>
      </c>
      <c r="S52" s="19" t="str">
        <f t="shared" si="13"/>
        <v/>
      </c>
      <c r="T52" s="21" t="str">
        <f>IF(A52="","",IF(SUMIFS($M$2:M52,$I$2:I52,I52,$A$2:A52,A52)&lt;=asetukset!$B$2,"",SUMIFS($M$2:M52,$I$2:I52,I52,$A$2:A52,A52)-asetukset!$B$2))</f>
        <v/>
      </c>
    </row>
    <row r="53">
      <c r="A53" s="43"/>
      <c r="B53" s="31"/>
      <c r="C53" s="31"/>
      <c r="D53" s="15">
        <f t="shared" si="2"/>
        <v>0</v>
      </c>
      <c r="E53" s="15">
        <f t="shared" si="3"/>
        <v>0</v>
      </c>
      <c r="F53" s="15">
        <f t="shared" si="4"/>
        <v>0</v>
      </c>
      <c r="G53" s="15">
        <f t="shared" si="5"/>
        <v>0</v>
      </c>
      <c r="H53" s="18" t="str">
        <f t="shared" si="6"/>
        <v/>
      </c>
      <c r="I53" s="18" t="str">
        <f t="shared" si="7"/>
        <v/>
      </c>
      <c r="J53" s="18" t="str">
        <f t="shared" si="8"/>
        <v>-</v>
      </c>
      <c r="K53" s="27" t="str">
        <f t="shared" ref="K53:L53" si="63">IF(A53="","",WEEKDAY(B53,2))</f>
        <v/>
      </c>
      <c r="L53" s="27" t="str">
        <f t="shared" si="63"/>
        <v/>
      </c>
      <c r="M53" s="19">
        <f t="shared" si="10"/>
        <v>0</v>
      </c>
      <c r="N53" s="20">
        <f t="shared" si="11"/>
        <v>0</v>
      </c>
      <c r="O53" s="21" t="str">
        <f>IF(A53="","",IF(G53&gt;=asetukset!$B$3,G53-asetukset!$B$3,IF(AND(G53-E53&lt;=asetukset!$B$4,E53&gt;=asetukset!$B$3),1-E53,IF(AND(G53-E53&lt;=asetukset!$B$4,E53&lt;=asetukset!$B$3),asetukset!$B$6,0))))</f>
        <v/>
      </c>
      <c r="P53" s="20">
        <f>IF(F53&gt;D53,G53-asetukset!$B$5,IF(AND(D53=F53,E53&lt;=asetukset!$B$6),G53-E53,0))</f>
        <v>0</v>
      </c>
      <c r="Q53" s="19" t="str">
        <f>IF(and(K53=6,E53&gt;asetukset!$B$7),"", IF(and(K53&lt;&gt;6,L53=6,G53&lt;asetukset!$B$7),G53,IF(K53=6,asetukset!$B$7-E53,IF(K53=6,asetukset!$B$7-E53,IF(K53=6,asetukset!$B$7-E53,"")))))</f>
        <v/>
      </c>
      <c r="R53" s="19" t="str">
        <f t="shared" si="12"/>
        <v/>
      </c>
      <c r="S53" s="19" t="str">
        <f t="shared" si="13"/>
        <v/>
      </c>
      <c r="T53" s="21" t="str">
        <f>IF(A53="","",IF(SUMIFS($M$2:M53,$I$2:I53,I53,$A$2:A53,A53)&lt;=asetukset!$B$2,"",SUMIFS($M$2:M53,$I$2:I53,I53,$A$2:A53,A53)-asetukset!$B$2))</f>
        <v/>
      </c>
    </row>
    <row r="54">
      <c r="A54" s="43"/>
      <c r="B54" s="31"/>
      <c r="C54" s="31"/>
      <c r="D54" s="15">
        <f t="shared" si="2"/>
        <v>0</v>
      </c>
      <c r="E54" s="15">
        <f t="shared" si="3"/>
        <v>0</v>
      </c>
      <c r="F54" s="15">
        <f t="shared" si="4"/>
        <v>0</v>
      </c>
      <c r="G54" s="15">
        <f t="shared" si="5"/>
        <v>0</v>
      </c>
      <c r="H54" s="18" t="str">
        <f t="shared" si="6"/>
        <v/>
      </c>
      <c r="I54" s="18" t="str">
        <f t="shared" si="7"/>
        <v/>
      </c>
      <c r="J54" s="18" t="str">
        <f t="shared" si="8"/>
        <v>-</v>
      </c>
      <c r="K54" s="27" t="str">
        <f t="shared" ref="K54:L54" si="64">IF(A54="","",WEEKDAY(B54,2))</f>
        <v/>
      </c>
      <c r="L54" s="27" t="str">
        <f t="shared" si="64"/>
        <v/>
      </c>
      <c r="M54" s="19">
        <f t="shared" si="10"/>
        <v>0</v>
      </c>
      <c r="N54" s="20">
        <f t="shared" si="11"/>
        <v>0</v>
      </c>
      <c r="O54" s="21" t="str">
        <f>IF(A54="","",IF(G54&gt;=asetukset!$B$3,G54-asetukset!$B$3,IF(AND(G54-E54&lt;=asetukset!$B$4,E54&gt;=asetukset!$B$3),1-E54,IF(AND(G54-E54&lt;=asetukset!$B$4,E54&lt;=asetukset!$B$3),asetukset!$B$6,0))))</f>
        <v/>
      </c>
      <c r="P54" s="20">
        <f>IF(F54&gt;D54,G54-asetukset!$B$5,IF(AND(D54=F54,E54&lt;=asetukset!$B$6),G54-E54,0))</f>
        <v>0</v>
      </c>
      <c r="Q54" s="19" t="str">
        <f>IF(and(K54=6,E54&gt;asetukset!$B$7),"", IF(and(K54&lt;&gt;6,L54=6,G54&lt;asetukset!$B$7),G54,IF(K54=6,asetukset!$B$7-E54,IF(K54=6,asetukset!$B$7-E54,IF(K54=6,asetukset!$B$7-E54,"")))))</f>
        <v/>
      </c>
      <c r="R54" s="19" t="str">
        <f t="shared" si="12"/>
        <v/>
      </c>
      <c r="S54" s="19" t="str">
        <f t="shared" si="13"/>
        <v/>
      </c>
      <c r="T54" s="21" t="str">
        <f>IF(A54="","",IF(SUMIFS($M$2:M54,$I$2:I54,I54,$A$2:A54,A54)&lt;=asetukset!$B$2,"",SUMIFS($M$2:M54,$I$2:I54,I54,$A$2:A54,A54)-asetukset!$B$2))</f>
        <v/>
      </c>
    </row>
    <row r="55">
      <c r="A55" s="43"/>
      <c r="B55" s="31"/>
      <c r="C55" s="31"/>
      <c r="D55" s="15">
        <f t="shared" si="2"/>
        <v>0</v>
      </c>
      <c r="E55" s="15">
        <f t="shared" si="3"/>
        <v>0</v>
      </c>
      <c r="F55" s="15">
        <f t="shared" si="4"/>
        <v>0</v>
      </c>
      <c r="G55" s="15">
        <f t="shared" si="5"/>
        <v>0</v>
      </c>
      <c r="H55" s="18" t="str">
        <f t="shared" si="6"/>
        <v/>
      </c>
      <c r="I55" s="18" t="str">
        <f t="shared" si="7"/>
        <v/>
      </c>
      <c r="J55" s="18" t="str">
        <f t="shared" si="8"/>
        <v>-</v>
      </c>
      <c r="K55" s="27" t="str">
        <f t="shared" ref="K55:L55" si="65">IF(A55="","",WEEKDAY(B55,2))</f>
        <v/>
      </c>
      <c r="L55" s="27" t="str">
        <f t="shared" si="65"/>
        <v/>
      </c>
      <c r="M55" s="19">
        <f t="shared" si="10"/>
        <v>0</v>
      </c>
      <c r="N55" s="20">
        <f t="shared" si="11"/>
        <v>0</v>
      </c>
      <c r="O55" s="21" t="str">
        <f>IF(A55="","",IF(G55&gt;=asetukset!$B$3,G55-asetukset!$B$3,IF(AND(G55-E55&lt;=asetukset!$B$4,E55&gt;=asetukset!$B$3),1-E55,IF(AND(G55-E55&lt;=asetukset!$B$4,E55&lt;=asetukset!$B$3),asetukset!$B$6,0))))</f>
        <v/>
      </c>
      <c r="P55" s="20">
        <f>IF(F55&gt;D55,G55-asetukset!$B$5,IF(AND(D55=F55,E55&lt;=asetukset!$B$6),G55-E55,0))</f>
        <v>0</v>
      </c>
      <c r="Q55" s="19" t="str">
        <f>IF(and(K55=6,E55&gt;asetukset!$B$7),"", IF(and(K55&lt;&gt;6,L55=6,G55&lt;asetukset!$B$7),G55,IF(K55=6,asetukset!$B$7-E55,IF(K55=6,asetukset!$B$7-E55,IF(K55=6,asetukset!$B$7-E55,"")))))</f>
        <v/>
      </c>
      <c r="R55" s="19" t="str">
        <f t="shared" si="12"/>
        <v/>
      </c>
      <c r="S55" s="19" t="str">
        <f t="shared" si="13"/>
        <v/>
      </c>
      <c r="T55" s="21" t="str">
        <f>IF(A55="","",IF(SUMIFS($M$2:M55,$I$2:I55,I55,$A$2:A55,A55)&lt;=asetukset!$B$2,"",SUMIFS($M$2:M55,$I$2:I55,I55,$A$2:A55,A55)-asetukset!$B$2))</f>
        <v/>
      </c>
    </row>
    <row r="56">
      <c r="A56" s="43"/>
      <c r="B56" s="31"/>
      <c r="C56" s="31"/>
      <c r="D56" s="15">
        <f t="shared" si="2"/>
        <v>0</v>
      </c>
      <c r="E56" s="15">
        <f t="shared" si="3"/>
        <v>0</v>
      </c>
      <c r="F56" s="15">
        <f t="shared" si="4"/>
        <v>0</v>
      </c>
      <c r="G56" s="15">
        <f t="shared" si="5"/>
        <v>0</v>
      </c>
      <c r="H56" s="18" t="str">
        <f t="shared" si="6"/>
        <v/>
      </c>
      <c r="I56" s="18" t="str">
        <f t="shared" si="7"/>
        <v/>
      </c>
      <c r="J56" s="18" t="str">
        <f t="shared" si="8"/>
        <v>-</v>
      </c>
      <c r="K56" s="27" t="str">
        <f t="shared" ref="K56:L56" si="66">IF(A56="","",WEEKDAY(B56,2))</f>
        <v/>
      </c>
      <c r="L56" s="27" t="str">
        <f t="shared" si="66"/>
        <v/>
      </c>
      <c r="M56" s="19">
        <f t="shared" si="10"/>
        <v>0</v>
      </c>
      <c r="N56" s="20">
        <f t="shared" si="11"/>
        <v>0</v>
      </c>
      <c r="O56" s="21" t="str">
        <f>IF(A56="","",IF(G56&gt;=asetukset!$B$3,G56-asetukset!$B$3,IF(AND(G56-E56&lt;=asetukset!$B$4,E56&gt;=asetukset!$B$3),1-E56,IF(AND(G56-E56&lt;=asetukset!$B$4,E56&lt;=asetukset!$B$3),asetukset!$B$6,0))))</f>
        <v/>
      </c>
      <c r="P56" s="20">
        <f>IF(F56&gt;D56,G56-asetukset!$B$5,IF(AND(D56=F56,E56&lt;=asetukset!$B$6),G56-E56,0))</f>
        <v>0</v>
      </c>
      <c r="Q56" s="19" t="str">
        <f>IF(and(K56=6,E56&gt;asetukset!$B$7),"", IF(and(K56&lt;&gt;6,L56=6,G56&lt;asetukset!$B$7),G56,IF(K56=6,asetukset!$B$7-E56,IF(K56=6,asetukset!$B$7-E56,IF(K56=6,asetukset!$B$7-E56,"")))))</f>
        <v/>
      </c>
      <c r="R56" s="19" t="str">
        <f t="shared" si="12"/>
        <v/>
      </c>
      <c r="S56" s="19" t="str">
        <f t="shared" si="13"/>
        <v/>
      </c>
      <c r="T56" s="21" t="str">
        <f>IF(A56="","",IF(SUMIFS($M$2:M56,$I$2:I56,I56,$A$2:A56,A56)&lt;=asetukset!$B$2,"",SUMIFS($M$2:M56,$I$2:I56,I56,$A$2:A56,A56)-asetukset!$B$2))</f>
        <v/>
      </c>
    </row>
    <row r="57">
      <c r="A57" s="43"/>
      <c r="B57" s="31"/>
      <c r="C57" s="31"/>
      <c r="D57" s="15">
        <f t="shared" si="2"/>
        <v>0</v>
      </c>
      <c r="E57" s="15">
        <f t="shared" si="3"/>
        <v>0</v>
      </c>
      <c r="F57" s="15">
        <f t="shared" si="4"/>
        <v>0</v>
      </c>
      <c r="G57" s="15">
        <f t="shared" si="5"/>
        <v>0</v>
      </c>
      <c r="H57" s="18" t="str">
        <f t="shared" si="6"/>
        <v/>
      </c>
      <c r="I57" s="18" t="str">
        <f t="shared" si="7"/>
        <v/>
      </c>
      <c r="J57" s="18" t="str">
        <f t="shared" si="8"/>
        <v>-</v>
      </c>
      <c r="K57" s="27" t="str">
        <f t="shared" ref="K57:L57" si="67">IF(A57="","",WEEKDAY(B57,2))</f>
        <v/>
      </c>
      <c r="L57" s="27" t="str">
        <f t="shared" si="67"/>
        <v/>
      </c>
      <c r="M57" s="19">
        <f t="shared" si="10"/>
        <v>0</v>
      </c>
      <c r="N57" s="20">
        <f t="shared" si="11"/>
        <v>0</v>
      </c>
      <c r="O57" s="21" t="str">
        <f>IF(A57="","",IF(G57&gt;=asetukset!$B$3,G57-asetukset!$B$3,IF(AND(G57-E57&lt;=asetukset!$B$4,E57&gt;=asetukset!$B$3),1-E57,IF(AND(G57-E57&lt;=asetukset!$B$4,E57&lt;=asetukset!$B$3),asetukset!$B$6,0))))</f>
        <v/>
      </c>
      <c r="P57" s="20">
        <f>IF(F57&gt;D57,G57-asetukset!$B$5,IF(AND(D57=F57,E57&lt;=asetukset!$B$6),G57-E57,0))</f>
        <v>0</v>
      </c>
      <c r="Q57" s="19" t="str">
        <f>IF(and(K57=6,E57&gt;asetukset!$B$7),"", IF(and(K57&lt;&gt;6,L57=6,G57&lt;asetukset!$B$7),G57,IF(K57=6,asetukset!$B$7-E57,IF(K57=6,asetukset!$B$7-E57,IF(K57=6,asetukset!$B$7-E57,"")))))</f>
        <v/>
      </c>
      <c r="R57" s="19" t="str">
        <f t="shared" si="12"/>
        <v/>
      </c>
      <c r="S57" s="19" t="str">
        <f t="shared" si="13"/>
        <v/>
      </c>
      <c r="T57" s="21" t="str">
        <f>IF(A57="","",IF(SUMIFS($M$2:M57,$I$2:I57,I57,$A$2:A57,A57)&lt;=asetukset!$B$2,"",SUMIFS($M$2:M57,$I$2:I57,I57,$A$2:A57,A57)-asetukset!$B$2))</f>
        <v/>
      </c>
    </row>
    <row r="58">
      <c r="A58" s="43"/>
      <c r="B58" s="31"/>
      <c r="C58" s="31"/>
      <c r="D58" s="15">
        <f t="shared" si="2"/>
        <v>0</v>
      </c>
      <c r="E58" s="15">
        <f t="shared" si="3"/>
        <v>0</v>
      </c>
      <c r="F58" s="15">
        <f t="shared" si="4"/>
        <v>0</v>
      </c>
      <c r="G58" s="15">
        <f t="shared" si="5"/>
        <v>0</v>
      </c>
      <c r="H58" s="18" t="str">
        <f t="shared" si="6"/>
        <v/>
      </c>
      <c r="I58" s="18" t="str">
        <f t="shared" si="7"/>
        <v/>
      </c>
      <c r="J58" s="18" t="str">
        <f t="shared" si="8"/>
        <v>-</v>
      </c>
      <c r="K58" s="27" t="str">
        <f t="shared" ref="K58:L58" si="68">IF(A58="","",WEEKDAY(B58,2))</f>
        <v/>
      </c>
      <c r="L58" s="27" t="str">
        <f t="shared" si="68"/>
        <v/>
      </c>
      <c r="M58" s="19">
        <f t="shared" si="10"/>
        <v>0</v>
      </c>
      <c r="N58" s="20">
        <f t="shared" si="11"/>
        <v>0</v>
      </c>
      <c r="O58" s="21" t="str">
        <f>IF(A58="","",IF(G58&gt;=asetukset!$B$3,G58-asetukset!$B$3,IF(AND(G58-E58&lt;=asetukset!$B$4,E58&gt;=asetukset!$B$3),1-E58,IF(AND(G58-E58&lt;=asetukset!$B$4,E58&lt;=asetukset!$B$3),asetukset!$B$6,0))))</f>
        <v/>
      </c>
      <c r="P58" s="20">
        <f>IF(F58&gt;D58,G58-asetukset!$B$5,IF(AND(D58=F58,E58&lt;=asetukset!$B$6),G58-E58,0))</f>
        <v>0</v>
      </c>
      <c r="Q58" s="19" t="str">
        <f>IF(and(K58=6,E58&gt;asetukset!$B$7),"", IF(and(K58&lt;&gt;6,L58=6,G58&lt;asetukset!$B$7),G58,IF(K58=6,asetukset!$B$7-E58,IF(K58=6,asetukset!$B$7-E58,IF(K58=6,asetukset!$B$7-E58,"")))))</f>
        <v/>
      </c>
      <c r="R58" s="19" t="str">
        <f t="shared" si="12"/>
        <v/>
      </c>
      <c r="S58" s="19" t="str">
        <f t="shared" si="13"/>
        <v/>
      </c>
      <c r="T58" s="21" t="str">
        <f>IF(A58="","",IF(SUMIFS($M$2:M58,$I$2:I58,I58,$A$2:A58,A58)&lt;=asetukset!$B$2,"",SUMIFS($M$2:M58,$I$2:I58,I58,$A$2:A58,A58)-asetukset!$B$2))</f>
        <v/>
      </c>
    </row>
    <row r="59">
      <c r="A59" s="43"/>
      <c r="B59" s="31"/>
      <c r="C59" s="31"/>
      <c r="D59" s="15">
        <f t="shared" si="2"/>
        <v>0</v>
      </c>
      <c r="E59" s="15">
        <f t="shared" si="3"/>
        <v>0</v>
      </c>
      <c r="F59" s="15">
        <f t="shared" si="4"/>
        <v>0</v>
      </c>
      <c r="G59" s="15">
        <f t="shared" si="5"/>
        <v>0</v>
      </c>
      <c r="H59" s="18" t="str">
        <f t="shared" si="6"/>
        <v/>
      </c>
      <c r="I59" s="18" t="str">
        <f t="shared" si="7"/>
        <v/>
      </c>
      <c r="J59" s="18" t="str">
        <f t="shared" si="8"/>
        <v>-</v>
      </c>
      <c r="K59" s="27" t="str">
        <f t="shared" ref="K59:L59" si="69">IF(A59="","",WEEKDAY(B59,2))</f>
        <v/>
      </c>
      <c r="L59" s="27" t="str">
        <f t="shared" si="69"/>
        <v/>
      </c>
      <c r="M59" s="19">
        <f t="shared" si="10"/>
        <v>0</v>
      </c>
      <c r="N59" s="20">
        <f t="shared" si="11"/>
        <v>0</v>
      </c>
      <c r="O59" s="21" t="str">
        <f>IF(A59="","",IF(G59&gt;=asetukset!$B$3,G59-asetukset!$B$3,IF(AND(G59-E59&lt;=asetukset!$B$4,E59&gt;=asetukset!$B$3),1-E59,IF(AND(G59-E59&lt;=asetukset!$B$4,E59&lt;=asetukset!$B$3),asetukset!$B$6,0))))</f>
        <v/>
      </c>
      <c r="P59" s="20">
        <f>IF(F59&gt;D59,G59-asetukset!$B$5,IF(AND(D59=F59,E59&lt;=asetukset!$B$6),G59-E59,0))</f>
        <v>0</v>
      </c>
      <c r="Q59" s="19" t="str">
        <f>IF(and(K59=6,E59&gt;asetukset!$B$7),"", IF(and(K59&lt;&gt;6,L59=6,G59&lt;asetukset!$B$7),G59,IF(K59=6,asetukset!$B$7-E59,IF(K59=6,asetukset!$B$7-E59,IF(K59=6,asetukset!$B$7-E59,"")))))</f>
        <v/>
      </c>
      <c r="R59" s="19" t="str">
        <f t="shared" si="12"/>
        <v/>
      </c>
      <c r="S59" s="19" t="str">
        <f t="shared" si="13"/>
        <v/>
      </c>
      <c r="T59" s="21" t="str">
        <f>IF(A59="","",IF(SUMIFS($M$2:M59,$I$2:I59,I59,$A$2:A59,A59)&lt;=asetukset!$B$2,"",SUMIFS($M$2:M59,$I$2:I59,I59,$A$2:A59,A59)-asetukset!$B$2))</f>
        <v/>
      </c>
    </row>
    <row r="60">
      <c r="A60" s="43"/>
      <c r="B60" s="31"/>
      <c r="C60" s="31"/>
      <c r="D60" s="15">
        <f t="shared" si="2"/>
        <v>0</v>
      </c>
      <c r="E60" s="15">
        <f t="shared" si="3"/>
        <v>0</v>
      </c>
      <c r="F60" s="15">
        <f t="shared" si="4"/>
        <v>0</v>
      </c>
      <c r="G60" s="15">
        <f t="shared" si="5"/>
        <v>0</v>
      </c>
      <c r="H60" s="18" t="str">
        <f t="shared" si="6"/>
        <v/>
      </c>
      <c r="I60" s="18" t="str">
        <f t="shared" si="7"/>
        <v/>
      </c>
      <c r="J60" s="18" t="str">
        <f t="shared" si="8"/>
        <v>-</v>
      </c>
      <c r="K60" s="27" t="str">
        <f t="shared" ref="K60:L60" si="70">IF(A60="","",WEEKDAY(B60,2))</f>
        <v/>
      </c>
      <c r="L60" s="27" t="str">
        <f t="shared" si="70"/>
        <v/>
      </c>
      <c r="M60" s="19">
        <f t="shared" si="10"/>
        <v>0</v>
      </c>
      <c r="N60" s="20">
        <f t="shared" si="11"/>
        <v>0</v>
      </c>
      <c r="O60" s="21" t="str">
        <f>IF(A60="","",IF(G60&gt;=asetukset!$B$3,G60-asetukset!$B$3,IF(AND(G60-E60&lt;=asetukset!$B$4,E60&gt;=asetukset!$B$3),1-E60,IF(AND(G60-E60&lt;=asetukset!$B$4,E60&lt;=asetukset!$B$3),asetukset!$B$6,0))))</f>
        <v/>
      </c>
      <c r="P60" s="20">
        <f>IF(F60&gt;D60,G60-asetukset!$B$5,IF(AND(D60=F60,E60&lt;=asetukset!$B$6),G60-E60,0))</f>
        <v>0</v>
      </c>
      <c r="Q60" s="19" t="str">
        <f>IF(and(K60=6,E60&gt;asetukset!$B$7),"", IF(and(K60&lt;&gt;6,L60=6,G60&lt;asetukset!$B$7),G60,IF(K60=6,asetukset!$B$7-E60,IF(K60=6,asetukset!$B$7-E60,IF(K60=6,asetukset!$B$7-E60,"")))))</f>
        <v/>
      </c>
      <c r="R60" s="19" t="str">
        <f t="shared" si="12"/>
        <v/>
      </c>
      <c r="S60" s="19" t="str">
        <f t="shared" si="13"/>
        <v/>
      </c>
      <c r="T60" s="21" t="str">
        <f>IF(A60="","",IF(SUMIFS($M$2:M60,$I$2:I60,I60,$A$2:A60,A60)&lt;=asetukset!$B$2,"",SUMIFS($M$2:M60,$I$2:I60,I60,$A$2:A60,A60)-asetukset!$B$2))</f>
        <v/>
      </c>
    </row>
    <row r="61">
      <c r="A61" s="43"/>
      <c r="B61" s="31"/>
      <c r="C61" s="31"/>
      <c r="D61" s="15">
        <f t="shared" si="2"/>
        <v>0</v>
      </c>
      <c r="E61" s="15">
        <f t="shared" si="3"/>
        <v>0</v>
      </c>
      <c r="F61" s="15">
        <f t="shared" si="4"/>
        <v>0</v>
      </c>
      <c r="G61" s="15">
        <f t="shared" si="5"/>
        <v>0</v>
      </c>
      <c r="H61" s="18" t="str">
        <f t="shared" si="6"/>
        <v/>
      </c>
      <c r="I61" s="18" t="str">
        <f t="shared" si="7"/>
        <v/>
      </c>
      <c r="J61" s="18" t="str">
        <f t="shared" si="8"/>
        <v>-</v>
      </c>
      <c r="K61" s="27" t="str">
        <f t="shared" ref="K61:L61" si="71">IF(A61="","",WEEKDAY(B61,2))</f>
        <v/>
      </c>
      <c r="L61" s="27" t="str">
        <f t="shared" si="71"/>
        <v/>
      </c>
      <c r="M61" s="19">
        <f t="shared" si="10"/>
        <v>0</v>
      </c>
      <c r="N61" s="20">
        <f t="shared" si="11"/>
        <v>0</v>
      </c>
      <c r="O61" s="21" t="str">
        <f>IF(A61="","",IF(G61&gt;=asetukset!$B$3,G61-asetukset!$B$3,IF(AND(G61-E61&lt;=asetukset!$B$4,E61&gt;=asetukset!$B$3),1-E61,IF(AND(G61-E61&lt;=asetukset!$B$4,E61&lt;=asetukset!$B$3),asetukset!$B$6,0))))</f>
        <v/>
      </c>
      <c r="P61" s="20">
        <f>IF(F61&gt;D61,G61-asetukset!$B$5,IF(AND(D61=F61,E61&lt;=asetukset!$B$6),G61-E61,0))</f>
        <v>0</v>
      </c>
      <c r="Q61" s="19" t="str">
        <f>IF(and(K61=6,E61&gt;asetukset!$B$7),"", IF(and(K61&lt;&gt;6,L61=6,G61&lt;asetukset!$B$7),G61,IF(K61=6,asetukset!$B$7-E61,IF(K61=6,asetukset!$B$7-E61,IF(K61=6,asetukset!$B$7-E61,"")))))</f>
        <v/>
      </c>
      <c r="R61" s="19" t="str">
        <f t="shared" si="12"/>
        <v/>
      </c>
      <c r="S61" s="19" t="str">
        <f t="shared" si="13"/>
        <v/>
      </c>
      <c r="T61" s="21" t="str">
        <f>IF(A61="","",IF(SUMIFS($M$2:M61,$I$2:I61,I61,$A$2:A61,A61)&lt;=asetukset!$B$2,"",SUMIFS($M$2:M61,$I$2:I61,I61,$A$2:A61,A61)-asetukset!$B$2))</f>
        <v/>
      </c>
    </row>
    <row r="62">
      <c r="A62" s="43"/>
      <c r="B62" s="31"/>
      <c r="C62" s="31"/>
      <c r="D62" s="15">
        <f t="shared" si="2"/>
        <v>0</v>
      </c>
      <c r="E62" s="15">
        <f t="shared" si="3"/>
        <v>0</v>
      </c>
      <c r="F62" s="15">
        <f t="shared" si="4"/>
        <v>0</v>
      </c>
      <c r="G62" s="15">
        <f t="shared" si="5"/>
        <v>0</v>
      </c>
      <c r="H62" s="18" t="str">
        <f t="shared" si="6"/>
        <v/>
      </c>
      <c r="I62" s="18" t="str">
        <f t="shared" si="7"/>
        <v/>
      </c>
      <c r="J62" s="18" t="str">
        <f t="shared" si="8"/>
        <v>-</v>
      </c>
      <c r="K62" s="27" t="str">
        <f t="shared" ref="K62:L62" si="72">IF(A62="","",WEEKDAY(B62,2))</f>
        <v/>
      </c>
      <c r="L62" s="27" t="str">
        <f t="shared" si="72"/>
        <v/>
      </c>
      <c r="M62" s="19">
        <f t="shared" si="10"/>
        <v>0</v>
      </c>
      <c r="N62" s="20">
        <f t="shared" si="11"/>
        <v>0</v>
      </c>
      <c r="O62" s="21" t="str">
        <f>IF(A62="","",IF(G62&gt;=asetukset!$B$3,G62-asetukset!$B$3,IF(AND(G62-E62&lt;=asetukset!$B$4,E62&gt;=asetukset!$B$3),1-E62,IF(AND(G62-E62&lt;=asetukset!$B$4,E62&lt;=asetukset!$B$3),asetukset!$B$6,0))))</f>
        <v/>
      </c>
      <c r="P62" s="20">
        <f>IF(F62&gt;D62,G62-asetukset!$B$5,IF(AND(D62=F62,E62&lt;=asetukset!$B$6),G62-E62,0))</f>
        <v>0</v>
      </c>
      <c r="Q62" s="19" t="str">
        <f>IF(and(K62=6,E62&gt;asetukset!$B$7),"", IF(and(K62&lt;&gt;6,L62=6,G62&lt;asetukset!$B$7),G62,IF(K62=6,asetukset!$B$7-E62,IF(K62=6,asetukset!$B$7-E62,IF(K62=6,asetukset!$B$7-E62,"")))))</f>
        <v/>
      </c>
      <c r="R62" s="19" t="str">
        <f t="shared" si="12"/>
        <v/>
      </c>
      <c r="S62" s="19" t="str">
        <f t="shared" si="13"/>
        <v/>
      </c>
      <c r="T62" s="21" t="str">
        <f>IF(A62="","",IF(SUMIFS($M$2:M62,$I$2:I62,I62,$A$2:A62,A62)&lt;=asetukset!$B$2,"",SUMIFS($M$2:M62,$I$2:I62,I62,$A$2:A62,A62)-asetukset!$B$2))</f>
        <v/>
      </c>
    </row>
    <row r="63">
      <c r="A63" s="43"/>
      <c r="B63" s="31"/>
      <c r="C63" s="31"/>
      <c r="D63" s="15">
        <f t="shared" si="2"/>
        <v>0</v>
      </c>
      <c r="E63" s="15">
        <f t="shared" si="3"/>
        <v>0</v>
      </c>
      <c r="F63" s="15">
        <f t="shared" si="4"/>
        <v>0</v>
      </c>
      <c r="G63" s="15">
        <f t="shared" si="5"/>
        <v>0</v>
      </c>
      <c r="H63" s="18" t="str">
        <f t="shared" si="6"/>
        <v/>
      </c>
      <c r="I63" s="18" t="str">
        <f t="shared" si="7"/>
        <v/>
      </c>
      <c r="J63" s="18" t="str">
        <f t="shared" si="8"/>
        <v>-</v>
      </c>
      <c r="K63" s="27" t="str">
        <f t="shared" ref="K63:L63" si="73">IF(A63="","",WEEKDAY(B63,2))</f>
        <v/>
      </c>
      <c r="L63" s="27" t="str">
        <f t="shared" si="73"/>
        <v/>
      </c>
      <c r="M63" s="19">
        <f t="shared" si="10"/>
        <v>0</v>
      </c>
      <c r="N63" s="20">
        <f t="shared" si="11"/>
        <v>0</v>
      </c>
      <c r="O63" s="21" t="str">
        <f>IF(A63="","",IF(G63&gt;=asetukset!$B$3,G63-asetukset!$B$3,IF(AND(G63-E63&lt;=asetukset!$B$4,E63&gt;=asetukset!$B$3),1-E63,IF(AND(G63-E63&lt;=asetukset!$B$4,E63&lt;=asetukset!$B$3),asetukset!$B$6,0))))</f>
        <v/>
      </c>
      <c r="P63" s="20">
        <f>IF(F63&gt;D63,G63-asetukset!$B$5,IF(AND(D63=F63,E63&lt;=asetukset!$B$6),G63-E63,0))</f>
        <v>0</v>
      </c>
      <c r="Q63" s="19" t="str">
        <f>IF(and(K63=6,E63&gt;asetukset!$B$7),"", IF(and(K63&lt;&gt;6,L63=6,G63&lt;asetukset!$B$7),G63,IF(K63=6,asetukset!$B$7-E63,IF(K63=6,asetukset!$B$7-E63,IF(K63=6,asetukset!$B$7-E63,"")))))</f>
        <v/>
      </c>
      <c r="R63" s="19" t="str">
        <f t="shared" si="12"/>
        <v/>
      </c>
      <c r="S63" s="19" t="str">
        <f t="shared" si="13"/>
        <v/>
      </c>
      <c r="T63" s="21" t="str">
        <f>IF(A63="","",IF(SUMIFS($M$2:M63,$I$2:I63,I63,$A$2:A63,A63)&lt;=asetukset!$B$2,"",SUMIFS($M$2:M63,$I$2:I63,I63,$A$2:A63,A63)-asetukset!$B$2))</f>
        <v/>
      </c>
    </row>
    <row r="64">
      <c r="A64" s="43"/>
      <c r="B64" s="31"/>
      <c r="C64" s="31"/>
      <c r="D64" s="15">
        <f t="shared" si="2"/>
        <v>0</v>
      </c>
      <c r="E64" s="15">
        <f t="shared" si="3"/>
        <v>0</v>
      </c>
      <c r="F64" s="15">
        <f t="shared" si="4"/>
        <v>0</v>
      </c>
      <c r="G64" s="15">
        <f t="shared" si="5"/>
        <v>0</v>
      </c>
      <c r="H64" s="18" t="str">
        <f t="shared" si="6"/>
        <v/>
      </c>
      <c r="I64" s="18" t="str">
        <f t="shared" si="7"/>
        <v/>
      </c>
      <c r="J64" s="18" t="str">
        <f t="shared" si="8"/>
        <v>-</v>
      </c>
      <c r="K64" s="27" t="str">
        <f t="shared" ref="K64:L64" si="74">IF(A64="","",WEEKDAY(B64,2))</f>
        <v/>
      </c>
      <c r="L64" s="27" t="str">
        <f t="shared" si="74"/>
        <v/>
      </c>
      <c r="M64" s="19">
        <f t="shared" si="10"/>
        <v>0</v>
      </c>
      <c r="N64" s="20">
        <f t="shared" si="11"/>
        <v>0</v>
      </c>
      <c r="O64" s="21" t="str">
        <f>IF(A64="","",IF(G64&gt;=asetukset!$B$3,G64-asetukset!$B$3,IF(AND(G64-E64&lt;=asetukset!$B$4,E64&gt;=asetukset!$B$3),1-E64,IF(AND(G64-E64&lt;=asetukset!$B$4,E64&lt;=asetukset!$B$3),asetukset!$B$6,0))))</f>
        <v/>
      </c>
      <c r="P64" s="20">
        <f>IF(F64&gt;D64,G64-asetukset!$B$5,IF(AND(D64=F64,E64&lt;=asetukset!$B$6),G64-E64,0))</f>
        <v>0</v>
      </c>
      <c r="Q64" s="19" t="str">
        <f>IF(and(K64=6,E64&gt;asetukset!$B$7),"", IF(and(K64&lt;&gt;6,L64=6,G64&lt;asetukset!$B$7),G64,IF(K64=6,asetukset!$B$7-E64,IF(K64=6,asetukset!$B$7-E64,IF(K64=6,asetukset!$B$7-E64,"")))))</f>
        <v/>
      </c>
      <c r="R64" s="19" t="str">
        <f t="shared" si="12"/>
        <v/>
      </c>
      <c r="S64" s="19" t="str">
        <f t="shared" si="13"/>
        <v/>
      </c>
      <c r="T64" s="21" t="str">
        <f>IF(A64="","",IF(SUMIFS($M$2:M64,$I$2:I64,I64,$A$2:A64,A64)&lt;=asetukset!$B$2,"",SUMIFS($M$2:M64,$I$2:I64,I64,$A$2:A64,A64)-asetukset!$B$2))</f>
        <v/>
      </c>
    </row>
    <row r="65">
      <c r="A65" s="43"/>
      <c r="B65" s="31"/>
      <c r="C65" s="31"/>
      <c r="D65" s="15">
        <f t="shared" si="2"/>
        <v>0</v>
      </c>
      <c r="E65" s="15">
        <f t="shared" si="3"/>
        <v>0</v>
      </c>
      <c r="F65" s="15">
        <f t="shared" si="4"/>
        <v>0</v>
      </c>
      <c r="G65" s="15">
        <f t="shared" si="5"/>
        <v>0</v>
      </c>
      <c r="H65" s="18" t="str">
        <f t="shared" si="6"/>
        <v/>
      </c>
      <c r="I65" s="18" t="str">
        <f t="shared" si="7"/>
        <v/>
      </c>
      <c r="J65" s="18" t="str">
        <f t="shared" si="8"/>
        <v>-</v>
      </c>
      <c r="K65" s="27" t="str">
        <f t="shared" ref="K65:L65" si="75">IF(A65="","",WEEKDAY(B65,2))</f>
        <v/>
      </c>
      <c r="L65" s="27" t="str">
        <f t="shared" si="75"/>
        <v/>
      </c>
      <c r="M65" s="19">
        <f t="shared" si="10"/>
        <v>0</v>
      </c>
      <c r="N65" s="20">
        <f t="shared" si="11"/>
        <v>0</v>
      </c>
      <c r="O65" s="21" t="str">
        <f>IF(A65="","",IF(G65&gt;=asetukset!$B$3,G65-asetukset!$B$3,IF(AND(G65-E65&lt;=asetukset!$B$4,E65&gt;=asetukset!$B$3),1-E65,IF(AND(G65-E65&lt;=asetukset!$B$4,E65&lt;=asetukset!$B$3),asetukset!$B$6,0))))</f>
        <v/>
      </c>
      <c r="P65" s="20">
        <f>IF(F65&gt;D65,G65-asetukset!$B$5,IF(AND(D65=F65,E65&lt;=asetukset!$B$6),G65-E65,0))</f>
        <v>0</v>
      </c>
      <c r="Q65" s="19" t="str">
        <f>IF(and(K65=6,E65&gt;asetukset!$B$7),"", IF(and(K65&lt;&gt;6,L65=6,G65&lt;asetukset!$B$7),G65,IF(K65=6,asetukset!$B$7-E65,IF(K65=6,asetukset!$B$7-E65,IF(K65=6,asetukset!$B$7-E65,"")))))</f>
        <v/>
      </c>
      <c r="R65" s="19" t="str">
        <f t="shared" si="12"/>
        <v/>
      </c>
      <c r="S65" s="19" t="str">
        <f t="shared" si="13"/>
        <v/>
      </c>
      <c r="T65" s="21" t="str">
        <f>IF(A65="","",IF(SUMIFS($M$2:M65,$I$2:I65,I65,$A$2:A65,A65)&lt;=asetukset!$B$2,"",SUMIFS($M$2:M65,$I$2:I65,I65,$A$2:A65,A65)-asetukset!$B$2))</f>
        <v/>
      </c>
    </row>
    <row r="66">
      <c r="A66" s="43"/>
      <c r="B66" s="31"/>
      <c r="C66" s="31"/>
      <c r="D66" s="15">
        <f t="shared" si="2"/>
        <v>0</v>
      </c>
      <c r="E66" s="15">
        <f t="shared" si="3"/>
        <v>0</v>
      </c>
      <c r="F66" s="15">
        <f t="shared" si="4"/>
        <v>0</v>
      </c>
      <c r="G66" s="15">
        <f t="shared" si="5"/>
        <v>0</v>
      </c>
      <c r="H66" s="18" t="str">
        <f t="shared" si="6"/>
        <v/>
      </c>
      <c r="I66" s="18" t="str">
        <f t="shared" si="7"/>
        <v/>
      </c>
      <c r="J66" s="18" t="str">
        <f t="shared" si="8"/>
        <v>-</v>
      </c>
      <c r="K66" s="27" t="str">
        <f t="shared" ref="K66:L66" si="76">IF(A66="","",WEEKDAY(B66,2))</f>
        <v/>
      </c>
      <c r="L66" s="27" t="str">
        <f t="shared" si="76"/>
        <v/>
      </c>
      <c r="M66" s="19">
        <f t="shared" si="10"/>
        <v>0</v>
      </c>
      <c r="N66" s="20">
        <f t="shared" si="11"/>
        <v>0</v>
      </c>
      <c r="O66" s="21" t="str">
        <f>IF(A66="","",IF(G66&gt;=asetukset!$B$3,G66-asetukset!$B$3,IF(AND(G66-E66&lt;=asetukset!$B$4,E66&gt;=asetukset!$B$3),1-E66,IF(AND(G66-E66&lt;=asetukset!$B$4,E66&lt;=asetukset!$B$3),asetukset!$B$6,0))))</f>
        <v/>
      </c>
      <c r="P66" s="20">
        <f>IF(F66&gt;D66,G66-asetukset!$B$5,IF(AND(D66=F66,E66&lt;=asetukset!$B$6),G66-E66,0))</f>
        <v>0</v>
      </c>
      <c r="Q66" s="19" t="str">
        <f>IF(and(K66=6,E66&gt;asetukset!$B$7),"", IF(and(K66&lt;&gt;6,L66=6,G66&lt;asetukset!$B$7),G66,IF(K66=6,asetukset!$B$7-E66,IF(K66=6,asetukset!$B$7-E66,IF(K66=6,asetukset!$B$7-E66,"")))))</f>
        <v/>
      </c>
      <c r="R66" s="19" t="str">
        <f t="shared" si="12"/>
        <v/>
      </c>
      <c r="S66" s="19" t="str">
        <f t="shared" si="13"/>
        <v/>
      </c>
      <c r="T66" s="21" t="str">
        <f>IF(A66="","",IF(SUMIFS($M$2:M66,$I$2:I66,I66,$A$2:A66,A66)&lt;=asetukset!$B$2,"",SUMIFS($M$2:M66,$I$2:I66,I66,$A$2:A66,A66)-asetukset!$B$2))</f>
        <v/>
      </c>
    </row>
    <row r="67">
      <c r="A67" s="43"/>
      <c r="B67" s="31"/>
      <c r="C67" s="31"/>
      <c r="D67" s="15">
        <f t="shared" si="2"/>
        <v>0</v>
      </c>
      <c r="E67" s="15">
        <f t="shared" si="3"/>
        <v>0</v>
      </c>
      <c r="F67" s="15">
        <f t="shared" si="4"/>
        <v>0</v>
      </c>
      <c r="G67" s="15">
        <f t="shared" si="5"/>
        <v>0</v>
      </c>
      <c r="H67" s="18" t="str">
        <f t="shared" si="6"/>
        <v/>
      </c>
      <c r="I67" s="18" t="str">
        <f t="shared" si="7"/>
        <v/>
      </c>
      <c r="J67" s="18" t="str">
        <f t="shared" si="8"/>
        <v>-</v>
      </c>
      <c r="K67" s="27" t="str">
        <f t="shared" ref="K67:L67" si="77">IF(A67="","",WEEKDAY(B67,2))</f>
        <v/>
      </c>
      <c r="L67" s="27" t="str">
        <f t="shared" si="77"/>
        <v/>
      </c>
      <c r="M67" s="19">
        <f t="shared" si="10"/>
        <v>0</v>
      </c>
      <c r="N67" s="20">
        <f t="shared" si="11"/>
        <v>0</v>
      </c>
      <c r="O67" s="21" t="str">
        <f>IF(A67="","",IF(G67&gt;=asetukset!$B$3,G67-asetukset!$B$3,IF(AND(G67-E67&lt;=asetukset!$B$4,E67&gt;=asetukset!$B$3),1-E67,IF(AND(G67-E67&lt;=asetukset!$B$4,E67&lt;=asetukset!$B$3),asetukset!$B$6,0))))</f>
        <v/>
      </c>
      <c r="P67" s="20">
        <f>IF(F67&gt;D67,G67-asetukset!$B$5,IF(AND(D67=F67,E67&lt;=asetukset!$B$6),G67-E67,0))</f>
        <v>0</v>
      </c>
      <c r="Q67" s="19" t="str">
        <f>IF(and(K67=6,E67&gt;asetukset!$B$7),"", IF(and(K67&lt;&gt;6,L67=6,G67&lt;asetukset!$B$7),G67,IF(K67=6,asetukset!$B$7-E67,IF(K67=6,asetukset!$B$7-E67,IF(K67=6,asetukset!$B$7-E67,"")))))</f>
        <v/>
      </c>
      <c r="R67" s="19" t="str">
        <f t="shared" si="12"/>
        <v/>
      </c>
      <c r="S67" s="19" t="str">
        <f t="shared" si="13"/>
        <v/>
      </c>
      <c r="T67" s="21" t="str">
        <f>IF(A67="","",IF(SUMIFS($M$2:M67,$I$2:I67,I67,$A$2:A67,A67)&lt;=asetukset!$B$2,"",SUMIFS($M$2:M67,$I$2:I67,I67,$A$2:A67,A67)-asetukset!$B$2))</f>
        <v/>
      </c>
    </row>
    <row r="68">
      <c r="A68" s="43"/>
      <c r="B68" s="31"/>
      <c r="C68" s="31"/>
      <c r="D68" s="15">
        <f t="shared" si="2"/>
        <v>0</v>
      </c>
      <c r="E68" s="15">
        <f t="shared" si="3"/>
        <v>0</v>
      </c>
      <c r="F68" s="15">
        <f t="shared" si="4"/>
        <v>0</v>
      </c>
      <c r="G68" s="15">
        <f t="shared" si="5"/>
        <v>0</v>
      </c>
      <c r="H68" s="18" t="str">
        <f t="shared" si="6"/>
        <v/>
      </c>
      <c r="I68" s="18" t="str">
        <f t="shared" si="7"/>
        <v/>
      </c>
      <c r="J68" s="18" t="str">
        <f t="shared" si="8"/>
        <v>-</v>
      </c>
      <c r="K68" s="27" t="str">
        <f t="shared" ref="K68:L68" si="78">IF(A68="","",WEEKDAY(B68,2))</f>
        <v/>
      </c>
      <c r="L68" s="27" t="str">
        <f t="shared" si="78"/>
        <v/>
      </c>
      <c r="M68" s="19">
        <f t="shared" si="10"/>
        <v>0</v>
      </c>
      <c r="N68" s="20">
        <f t="shared" si="11"/>
        <v>0</v>
      </c>
      <c r="O68" s="21" t="str">
        <f>IF(A68="","",IF(G68&gt;=asetukset!$B$3,G68-asetukset!$B$3,IF(AND(G68-E68&lt;=asetukset!$B$4,E68&gt;=asetukset!$B$3),1-E68,IF(AND(G68-E68&lt;=asetukset!$B$4,E68&lt;=asetukset!$B$3),asetukset!$B$6,0))))</f>
        <v/>
      </c>
      <c r="P68" s="20">
        <f>IF(F68&gt;D68,G68-asetukset!$B$5,IF(AND(D68=F68,E68&lt;=asetukset!$B$6),G68-E68,0))</f>
        <v>0</v>
      </c>
      <c r="Q68" s="19" t="str">
        <f>IF(and(K68=6,E68&gt;asetukset!$B$7),"", IF(and(K68&lt;&gt;6,L68=6,G68&lt;asetukset!$B$7),G68,IF(K68=6,asetukset!$B$7-E68,IF(K68=6,asetukset!$B$7-E68,IF(K68=6,asetukset!$B$7-E68,"")))))</f>
        <v/>
      </c>
      <c r="R68" s="19" t="str">
        <f t="shared" si="12"/>
        <v/>
      </c>
      <c r="S68" s="19" t="str">
        <f t="shared" si="13"/>
        <v/>
      </c>
      <c r="T68" s="21" t="str">
        <f>IF(A68="","",IF(SUMIFS($M$2:M68,$I$2:I68,I68,$A$2:A68,A68)&lt;=asetukset!$B$2,"",SUMIFS($M$2:M68,$I$2:I68,I68,$A$2:A68,A68)-asetukset!$B$2))</f>
        <v/>
      </c>
    </row>
    <row r="69">
      <c r="A69" s="43"/>
      <c r="B69" s="31"/>
      <c r="C69" s="31"/>
      <c r="D69" s="15">
        <f t="shared" si="2"/>
        <v>0</v>
      </c>
      <c r="E69" s="15">
        <f t="shared" si="3"/>
        <v>0</v>
      </c>
      <c r="F69" s="15">
        <f t="shared" si="4"/>
        <v>0</v>
      </c>
      <c r="G69" s="15">
        <f t="shared" si="5"/>
        <v>0</v>
      </c>
      <c r="H69" s="18" t="str">
        <f t="shared" si="6"/>
        <v/>
      </c>
      <c r="I69" s="18" t="str">
        <f t="shared" si="7"/>
        <v/>
      </c>
      <c r="J69" s="18" t="str">
        <f t="shared" si="8"/>
        <v>-</v>
      </c>
      <c r="K69" s="27" t="str">
        <f t="shared" ref="K69:L69" si="79">IF(A69="","",WEEKDAY(B69,2))</f>
        <v/>
      </c>
      <c r="L69" s="27" t="str">
        <f t="shared" si="79"/>
        <v/>
      </c>
      <c r="M69" s="19">
        <f t="shared" si="10"/>
        <v>0</v>
      </c>
      <c r="N69" s="20">
        <f t="shared" si="11"/>
        <v>0</v>
      </c>
      <c r="O69" s="21" t="str">
        <f>IF(A69="","",IF(G69&gt;=asetukset!$B$3,G69-asetukset!$B$3,IF(AND(G69-E69&lt;=asetukset!$B$4,E69&gt;=asetukset!$B$3),1-E69,IF(AND(G69-E69&lt;=asetukset!$B$4,E69&lt;=asetukset!$B$3),asetukset!$B$6,0))))</f>
        <v/>
      </c>
      <c r="P69" s="20">
        <f>IF(F69&gt;D69,G69-asetukset!$B$5,IF(AND(D69=F69,E69&lt;=asetukset!$B$6),G69-E69,0))</f>
        <v>0</v>
      </c>
      <c r="Q69" s="19" t="str">
        <f>IF(and(K69=6,E69&gt;asetukset!$B$7),"", IF(and(K69&lt;&gt;6,L69=6,G69&lt;asetukset!$B$7),G69,IF(K69=6,asetukset!$B$7-E69,IF(K69=6,asetukset!$B$7-E69,IF(K69=6,asetukset!$B$7-E69,"")))))</f>
        <v/>
      </c>
      <c r="R69" s="19" t="str">
        <f t="shared" si="12"/>
        <v/>
      </c>
      <c r="S69" s="19" t="str">
        <f t="shared" si="13"/>
        <v/>
      </c>
      <c r="T69" s="21" t="str">
        <f>IF(A69="","",IF(SUMIFS($M$2:M69,$I$2:I69,I69,$A$2:A69,A69)&lt;=asetukset!$B$2,"",SUMIFS($M$2:M69,$I$2:I69,I69,$A$2:A69,A69)-asetukset!$B$2))</f>
        <v/>
      </c>
    </row>
    <row r="70">
      <c r="A70" s="43"/>
      <c r="B70" s="31"/>
      <c r="C70" s="31"/>
      <c r="D70" s="15">
        <f t="shared" si="2"/>
        <v>0</v>
      </c>
      <c r="E70" s="15">
        <f t="shared" si="3"/>
        <v>0</v>
      </c>
      <c r="F70" s="15">
        <f t="shared" si="4"/>
        <v>0</v>
      </c>
      <c r="G70" s="15">
        <f t="shared" si="5"/>
        <v>0</v>
      </c>
      <c r="H70" s="18" t="str">
        <f t="shared" si="6"/>
        <v/>
      </c>
      <c r="I70" s="18" t="str">
        <f t="shared" si="7"/>
        <v/>
      </c>
      <c r="J70" s="18" t="str">
        <f t="shared" si="8"/>
        <v>-</v>
      </c>
      <c r="K70" s="27" t="str">
        <f t="shared" ref="K70:L70" si="80">IF(A70="","",WEEKDAY(B70,2))</f>
        <v/>
      </c>
      <c r="L70" s="27" t="str">
        <f t="shared" si="80"/>
        <v/>
      </c>
      <c r="M70" s="19">
        <f t="shared" si="10"/>
        <v>0</v>
      </c>
      <c r="N70" s="20">
        <f t="shared" si="11"/>
        <v>0</v>
      </c>
      <c r="O70" s="21" t="str">
        <f>IF(A70="","",IF(G70&gt;=asetukset!$B$3,G70-asetukset!$B$3,IF(AND(G70-E70&lt;=asetukset!$B$4,E70&gt;=asetukset!$B$3),1-E70,IF(AND(G70-E70&lt;=asetukset!$B$4,E70&lt;=asetukset!$B$3),asetukset!$B$6,0))))</f>
        <v/>
      </c>
      <c r="P70" s="20">
        <f>IF(F70&gt;D70,G70-asetukset!$B$5,IF(AND(D70=F70,E70&lt;=asetukset!$B$6),G70-E70,0))</f>
        <v>0</v>
      </c>
      <c r="Q70" s="19" t="str">
        <f>IF(and(K70=6,E70&gt;asetukset!$B$7),"", IF(and(K70&lt;&gt;6,L70=6,G70&lt;asetukset!$B$7),G70,IF(K70=6,asetukset!$B$7-E70,IF(K70=6,asetukset!$B$7-E70,IF(K70=6,asetukset!$B$7-E70,"")))))</f>
        <v/>
      </c>
      <c r="R70" s="19" t="str">
        <f t="shared" si="12"/>
        <v/>
      </c>
      <c r="S70" s="19" t="str">
        <f t="shared" si="13"/>
        <v/>
      </c>
      <c r="T70" s="21" t="str">
        <f>IF(A70="","",IF(SUMIFS($M$2:M70,$I$2:I70,I70,$A$2:A70,A70)&lt;=asetukset!$B$2,"",SUMIFS($M$2:M70,$I$2:I70,I70,$A$2:A70,A70)-asetukset!$B$2))</f>
        <v/>
      </c>
    </row>
    <row r="71">
      <c r="A71" s="43"/>
      <c r="B71" s="31"/>
      <c r="C71" s="31"/>
      <c r="D71" s="15">
        <f t="shared" si="2"/>
        <v>0</v>
      </c>
      <c r="E71" s="15">
        <f t="shared" si="3"/>
        <v>0</v>
      </c>
      <c r="F71" s="15">
        <f t="shared" si="4"/>
        <v>0</v>
      </c>
      <c r="G71" s="15">
        <f t="shared" si="5"/>
        <v>0</v>
      </c>
      <c r="H71" s="18" t="str">
        <f t="shared" si="6"/>
        <v/>
      </c>
      <c r="I71" s="18" t="str">
        <f t="shared" si="7"/>
        <v/>
      </c>
      <c r="J71" s="18" t="str">
        <f t="shared" si="8"/>
        <v>-</v>
      </c>
      <c r="K71" s="27" t="str">
        <f t="shared" ref="K71:L71" si="81">IF(A71="","",WEEKDAY(B71,2))</f>
        <v/>
      </c>
      <c r="L71" s="27" t="str">
        <f t="shared" si="81"/>
        <v/>
      </c>
      <c r="M71" s="19">
        <f t="shared" si="10"/>
        <v>0</v>
      </c>
      <c r="N71" s="20">
        <f t="shared" si="11"/>
        <v>0</v>
      </c>
      <c r="O71" s="21" t="str">
        <f>IF(A71="","",IF(G71&gt;=asetukset!$B$3,G71-asetukset!$B$3,IF(AND(G71-E71&lt;=asetukset!$B$4,E71&gt;=asetukset!$B$3),1-E71,IF(AND(G71-E71&lt;=asetukset!$B$4,E71&lt;=asetukset!$B$3),asetukset!$B$6,0))))</f>
        <v/>
      </c>
      <c r="P71" s="20">
        <f>IF(F71&gt;D71,G71-asetukset!$B$5,IF(AND(D71=F71,E71&lt;=asetukset!$B$6),G71-E71,0))</f>
        <v>0</v>
      </c>
      <c r="Q71" s="19" t="str">
        <f>IF(and(K71=6,E71&gt;asetukset!$B$7),"", IF(and(K71&lt;&gt;6,L71=6,G71&lt;asetukset!$B$7),G71,IF(K71=6,asetukset!$B$7-E71,IF(K71=6,asetukset!$B$7-E71,IF(K71=6,asetukset!$B$7-E71,"")))))</f>
        <v/>
      </c>
      <c r="R71" s="19" t="str">
        <f t="shared" si="12"/>
        <v/>
      </c>
      <c r="S71" s="19" t="str">
        <f t="shared" si="13"/>
        <v/>
      </c>
      <c r="T71" s="21" t="str">
        <f>IF(A71="","",IF(SUMIFS($M$2:M71,$I$2:I71,I71,$A$2:A71,A71)&lt;=asetukset!$B$2,"",SUMIFS($M$2:M71,$I$2:I71,I71,$A$2:A71,A71)-asetukset!$B$2))</f>
        <v/>
      </c>
    </row>
    <row r="72">
      <c r="A72" s="43"/>
      <c r="B72" s="31"/>
      <c r="C72" s="31"/>
      <c r="D72" s="15">
        <f t="shared" si="2"/>
        <v>0</v>
      </c>
      <c r="E72" s="15">
        <f t="shared" si="3"/>
        <v>0</v>
      </c>
      <c r="F72" s="15">
        <f t="shared" si="4"/>
        <v>0</v>
      </c>
      <c r="G72" s="15">
        <f t="shared" si="5"/>
        <v>0</v>
      </c>
      <c r="H72" s="18" t="str">
        <f t="shared" si="6"/>
        <v/>
      </c>
      <c r="I72" s="18" t="str">
        <f t="shared" si="7"/>
        <v/>
      </c>
      <c r="J72" s="18" t="str">
        <f t="shared" si="8"/>
        <v>-</v>
      </c>
      <c r="K72" s="27" t="str">
        <f t="shared" ref="K72:L72" si="82">IF(A72="","",WEEKDAY(B72,2))</f>
        <v/>
      </c>
      <c r="L72" s="27" t="str">
        <f t="shared" si="82"/>
        <v/>
      </c>
      <c r="M72" s="19">
        <f t="shared" si="10"/>
        <v>0</v>
      </c>
      <c r="N72" s="20">
        <f t="shared" si="11"/>
        <v>0</v>
      </c>
      <c r="O72" s="21" t="str">
        <f>IF(A72="","",IF(G72&gt;=asetukset!$B$3,G72-asetukset!$B$3,IF(AND(G72-E72&lt;=asetukset!$B$4,E72&gt;=asetukset!$B$3),1-E72,IF(AND(G72-E72&lt;=asetukset!$B$4,E72&lt;=asetukset!$B$3),asetukset!$B$6,0))))</f>
        <v/>
      </c>
      <c r="P72" s="20">
        <f>IF(F72&gt;D72,G72-asetukset!$B$5,IF(AND(D72=F72,E72&lt;=asetukset!$B$6),G72-E72,0))</f>
        <v>0</v>
      </c>
      <c r="Q72" s="19" t="str">
        <f>IF(and(K72=6,E72&gt;asetukset!$B$7),"", IF(and(K72&lt;&gt;6,L72=6,G72&lt;asetukset!$B$7),G72,IF(K72=6,asetukset!$B$7-E72,IF(K72=6,asetukset!$B$7-E72,IF(K72=6,asetukset!$B$7-E72,"")))))</f>
        <v/>
      </c>
      <c r="R72" s="19" t="str">
        <f t="shared" si="12"/>
        <v/>
      </c>
      <c r="S72" s="19" t="str">
        <f t="shared" si="13"/>
        <v/>
      </c>
      <c r="T72" s="21" t="str">
        <f>IF(A72="","",IF(SUMIFS($M$2:M72,$I$2:I72,I72,$A$2:A72,A72)&lt;=asetukset!$B$2,"",SUMIFS($M$2:M72,$I$2:I72,I72,$A$2:A72,A72)-asetukset!$B$2))</f>
        <v/>
      </c>
    </row>
    <row r="73">
      <c r="A73" s="43"/>
      <c r="B73" s="31"/>
      <c r="C73" s="31"/>
      <c r="D73" s="15">
        <f t="shared" si="2"/>
        <v>0</v>
      </c>
      <c r="E73" s="15">
        <f t="shared" si="3"/>
        <v>0</v>
      </c>
      <c r="F73" s="15">
        <f t="shared" si="4"/>
        <v>0</v>
      </c>
      <c r="G73" s="15">
        <f t="shared" si="5"/>
        <v>0</v>
      </c>
      <c r="H73" s="18" t="str">
        <f t="shared" si="6"/>
        <v/>
      </c>
      <c r="I73" s="18" t="str">
        <f t="shared" si="7"/>
        <v/>
      </c>
      <c r="J73" s="18" t="str">
        <f t="shared" si="8"/>
        <v>-</v>
      </c>
      <c r="K73" s="27" t="str">
        <f t="shared" ref="K73:L73" si="83">IF(A73="","",WEEKDAY(B73,2))</f>
        <v/>
      </c>
      <c r="L73" s="27" t="str">
        <f t="shared" si="83"/>
        <v/>
      </c>
      <c r="M73" s="19">
        <f t="shared" si="10"/>
        <v>0</v>
      </c>
      <c r="N73" s="20">
        <f t="shared" si="11"/>
        <v>0</v>
      </c>
      <c r="O73" s="21" t="str">
        <f>IF(A73="","",IF(G73&gt;=asetukset!$B$3,G73-asetukset!$B$3,IF(AND(G73-E73&lt;=asetukset!$B$4,E73&gt;=asetukset!$B$3),1-E73,IF(AND(G73-E73&lt;=asetukset!$B$4,E73&lt;=asetukset!$B$3),asetukset!$B$6,0))))</f>
        <v/>
      </c>
      <c r="P73" s="20">
        <f>IF(F73&gt;D73,G73-asetukset!$B$5,IF(AND(D73=F73,E73&lt;=asetukset!$B$6),G73-E73,0))</f>
        <v>0</v>
      </c>
      <c r="Q73" s="19" t="str">
        <f>IF(and(K73=6,E73&gt;asetukset!$B$7),"", IF(and(K73&lt;&gt;6,L73=6,G73&lt;asetukset!$B$7),G73,IF(K73=6,asetukset!$B$7-E73,IF(K73=6,asetukset!$B$7-E73,IF(K73=6,asetukset!$B$7-E73,"")))))</f>
        <v/>
      </c>
      <c r="R73" s="19" t="str">
        <f t="shared" si="12"/>
        <v/>
      </c>
      <c r="S73" s="19" t="str">
        <f t="shared" si="13"/>
        <v/>
      </c>
      <c r="T73" s="21" t="str">
        <f>IF(A73="","",IF(SUMIFS($M$2:M73,$I$2:I73,I73,$A$2:A73,A73)&lt;=asetukset!$B$2,"",SUMIFS($M$2:M73,$I$2:I73,I73,$A$2:A73,A73)-asetukset!$B$2))</f>
        <v/>
      </c>
    </row>
    <row r="74">
      <c r="A74" s="43"/>
      <c r="B74" s="31"/>
      <c r="C74" s="31"/>
      <c r="D74" s="15">
        <f t="shared" si="2"/>
        <v>0</v>
      </c>
      <c r="E74" s="15">
        <f t="shared" si="3"/>
        <v>0</v>
      </c>
      <c r="F74" s="15">
        <f t="shared" si="4"/>
        <v>0</v>
      </c>
      <c r="G74" s="15">
        <f t="shared" si="5"/>
        <v>0</v>
      </c>
      <c r="H74" s="18" t="str">
        <f t="shared" si="6"/>
        <v/>
      </c>
      <c r="I74" s="18" t="str">
        <f t="shared" si="7"/>
        <v/>
      </c>
      <c r="J74" s="18" t="str">
        <f t="shared" si="8"/>
        <v>-</v>
      </c>
      <c r="K74" s="27" t="str">
        <f t="shared" ref="K74:L74" si="84">IF(A74="","",WEEKDAY(B74,2))</f>
        <v/>
      </c>
      <c r="L74" s="27" t="str">
        <f t="shared" si="84"/>
        <v/>
      </c>
      <c r="M74" s="19">
        <f t="shared" si="10"/>
        <v>0</v>
      </c>
      <c r="N74" s="20">
        <f t="shared" si="11"/>
        <v>0</v>
      </c>
      <c r="O74" s="21" t="str">
        <f>IF(A74="","",IF(G74&gt;=asetukset!$B$3,G74-asetukset!$B$3,IF(AND(G74-E74&lt;=asetukset!$B$4,E74&gt;=asetukset!$B$3),1-E74,IF(AND(G74-E74&lt;=asetukset!$B$4,E74&lt;=asetukset!$B$3),asetukset!$B$6,0))))</f>
        <v/>
      </c>
      <c r="P74" s="20">
        <f>IF(F74&gt;D74,G74-asetukset!$B$5,IF(AND(D74=F74,E74&lt;=asetukset!$B$6),G74-E74,0))</f>
        <v>0</v>
      </c>
      <c r="Q74" s="19" t="str">
        <f>IF(and(K74=6,E74&gt;asetukset!$B$7),"", IF(and(K74&lt;&gt;6,L74=6,G74&lt;asetukset!$B$7),G74,IF(K74=6,asetukset!$B$7-E74,IF(K74=6,asetukset!$B$7-E74,IF(K74=6,asetukset!$B$7-E74,"")))))</f>
        <v/>
      </c>
      <c r="R74" s="19" t="str">
        <f t="shared" si="12"/>
        <v/>
      </c>
      <c r="S74" s="19" t="str">
        <f t="shared" si="13"/>
        <v/>
      </c>
      <c r="T74" s="21" t="str">
        <f>IF(A74="","",IF(SUMIFS($M$2:M74,$I$2:I74,I74,$A$2:A74,A74)&lt;=asetukset!$B$2,"",SUMIFS($M$2:M74,$I$2:I74,I74,$A$2:A74,A74)-asetukset!$B$2))</f>
        <v/>
      </c>
    </row>
    <row r="75">
      <c r="A75" s="43"/>
      <c r="B75" s="31"/>
      <c r="C75" s="31"/>
      <c r="D75" s="15">
        <f t="shared" si="2"/>
        <v>0</v>
      </c>
      <c r="E75" s="15">
        <f t="shared" si="3"/>
        <v>0</v>
      </c>
      <c r="F75" s="15">
        <f t="shared" si="4"/>
        <v>0</v>
      </c>
      <c r="G75" s="15">
        <f t="shared" si="5"/>
        <v>0</v>
      </c>
      <c r="H75" s="18" t="str">
        <f t="shared" si="6"/>
        <v/>
      </c>
      <c r="I75" s="18" t="str">
        <f t="shared" si="7"/>
        <v/>
      </c>
      <c r="J75" s="18" t="str">
        <f t="shared" si="8"/>
        <v>-</v>
      </c>
      <c r="K75" s="27" t="str">
        <f t="shared" ref="K75:L75" si="85">IF(A75="","",WEEKDAY(B75,2))</f>
        <v/>
      </c>
      <c r="L75" s="27" t="str">
        <f t="shared" si="85"/>
        <v/>
      </c>
      <c r="M75" s="19">
        <f t="shared" si="10"/>
        <v>0</v>
      </c>
      <c r="N75" s="20">
        <f t="shared" si="11"/>
        <v>0</v>
      </c>
      <c r="O75" s="21" t="str">
        <f>IF(A75="","",IF(G75&gt;=asetukset!$B$3,G75-asetukset!$B$3,IF(AND(G75-E75&lt;=asetukset!$B$4,E75&gt;=asetukset!$B$3),1-E75,IF(AND(G75-E75&lt;=asetukset!$B$4,E75&lt;=asetukset!$B$3),asetukset!$B$6,0))))</f>
        <v/>
      </c>
      <c r="P75" s="20">
        <f>IF(F75&gt;D75,G75-asetukset!$B$5,IF(AND(D75=F75,E75&lt;=asetukset!$B$6),G75-E75,0))</f>
        <v>0</v>
      </c>
      <c r="Q75" s="19" t="str">
        <f>IF(and(K75=6,E75&gt;asetukset!$B$7),"", IF(and(K75&lt;&gt;6,L75=6,G75&lt;asetukset!$B$7),G75,IF(K75=6,asetukset!$B$7-E75,IF(K75=6,asetukset!$B$7-E75,IF(K75=6,asetukset!$B$7-E75,"")))))</f>
        <v/>
      </c>
      <c r="R75" s="19" t="str">
        <f t="shared" si="12"/>
        <v/>
      </c>
      <c r="S75" s="19" t="str">
        <f t="shared" si="13"/>
        <v/>
      </c>
      <c r="T75" s="21" t="str">
        <f>IF(A75="","",IF(SUMIFS($M$2:M75,$I$2:I75,I75,$A$2:A75,A75)&lt;=asetukset!$B$2,"",SUMIFS($M$2:M75,$I$2:I75,I75,$A$2:A75,A75)-asetukset!$B$2))</f>
        <v/>
      </c>
    </row>
    <row r="76">
      <c r="A76" s="43"/>
      <c r="B76" s="31"/>
      <c r="C76" s="31"/>
      <c r="D76" s="15">
        <f t="shared" si="2"/>
        <v>0</v>
      </c>
      <c r="E76" s="15">
        <f t="shared" si="3"/>
        <v>0</v>
      </c>
      <c r="F76" s="15">
        <f t="shared" si="4"/>
        <v>0</v>
      </c>
      <c r="G76" s="15">
        <f t="shared" si="5"/>
        <v>0</v>
      </c>
      <c r="H76" s="18" t="str">
        <f t="shared" si="6"/>
        <v/>
      </c>
      <c r="I76" s="18" t="str">
        <f t="shared" si="7"/>
        <v/>
      </c>
      <c r="J76" s="18" t="str">
        <f t="shared" si="8"/>
        <v>-</v>
      </c>
      <c r="K76" s="27" t="str">
        <f t="shared" ref="K76:L76" si="86">IF(A76="","",WEEKDAY(B76,2))</f>
        <v/>
      </c>
      <c r="L76" s="27" t="str">
        <f t="shared" si="86"/>
        <v/>
      </c>
      <c r="M76" s="19">
        <f t="shared" si="10"/>
        <v>0</v>
      </c>
      <c r="N76" s="20">
        <f t="shared" si="11"/>
        <v>0</v>
      </c>
      <c r="O76" s="21" t="str">
        <f>IF(A76="","",IF(G76&gt;=asetukset!$B$3,G76-asetukset!$B$3,IF(AND(G76-E76&lt;=asetukset!$B$4,E76&gt;=asetukset!$B$3),1-E76,IF(AND(G76-E76&lt;=asetukset!$B$4,E76&lt;=asetukset!$B$3),asetukset!$B$6,0))))</f>
        <v/>
      </c>
      <c r="P76" s="20">
        <f>IF(F76&gt;D76,G76-asetukset!$B$5,IF(AND(D76=F76,E76&lt;=asetukset!$B$6),G76-E76,0))</f>
        <v>0</v>
      </c>
      <c r="Q76" s="19" t="str">
        <f>IF(and(K76=6,E76&gt;asetukset!$B$7),"", IF(and(K76&lt;&gt;6,L76=6,G76&lt;asetukset!$B$7),G76,IF(K76=6,asetukset!$B$7-E76,IF(K76=6,asetukset!$B$7-E76,IF(K76=6,asetukset!$B$7-E76,"")))))</f>
        <v/>
      </c>
      <c r="R76" s="19" t="str">
        <f t="shared" si="12"/>
        <v/>
      </c>
      <c r="S76" s="19" t="str">
        <f t="shared" si="13"/>
        <v/>
      </c>
      <c r="T76" s="21" t="str">
        <f>IF(A76="","",IF(SUMIFS($M$2:M76,$I$2:I76,I76,$A$2:A76,A76)&lt;=asetukset!$B$2,"",SUMIFS($M$2:M76,$I$2:I76,I76,$A$2:A76,A76)-asetukset!$B$2))</f>
        <v/>
      </c>
    </row>
    <row r="77">
      <c r="A77" s="43"/>
      <c r="B77" s="31"/>
      <c r="C77" s="31"/>
      <c r="D77" s="15">
        <f t="shared" si="2"/>
        <v>0</v>
      </c>
      <c r="E77" s="15">
        <f t="shared" si="3"/>
        <v>0</v>
      </c>
      <c r="F77" s="15">
        <f t="shared" si="4"/>
        <v>0</v>
      </c>
      <c r="G77" s="15">
        <f t="shared" si="5"/>
        <v>0</v>
      </c>
      <c r="H77" s="18" t="str">
        <f t="shared" si="6"/>
        <v/>
      </c>
      <c r="I77" s="18" t="str">
        <f t="shared" si="7"/>
        <v/>
      </c>
      <c r="J77" s="18" t="str">
        <f t="shared" si="8"/>
        <v>-</v>
      </c>
      <c r="K77" s="27" t="str">
        <f t="shared" ref="K77:L77" si="87">IF(A77="","",WEEKDAY(B77,2))</f>
        <v/>
      </c>
      <c r="L77" s="27" t="str">
        <f t="shared" si="87"/>
        <v/>
      </c>
      <c r="M77" s="19">
        <f t="shared" si="10"/>
        <v>0</v>
      </c>
      <c r="N77" s="20">
        <f t="shared" si="11"/>
        <v>0</v>
      </c>
      <c r="O77" s="21" t="str">
        <f>IF(A77="","",IF(G77&gt;=asetukset!$B$3,G77-asetukset!$B$3,IF(AND(G77-E77&lt;=asetukset!$B$4,E77&gt;=asetukset!$B$3),1-E77,IF(AND(G77-E77&lt;=asetukset!$B$4,E77&lt;=asetukset!$B$3),asetukset!$B$6,0))))</f>
        <v/>
      </c>
      <c r="P77" s="20">
        <f>IF(F77&gt;D77,G77-asetukset!$B$5,IF(AND(D77=F77,E77&lt;=asetukset!$B$6),G77-E77,0))</f>
        <v>0</v>
      </c>
      <c r="Q77" s="19" t="str">
        <f>IF(and(K77=6,E77&gt;asetukset!$B$7),"", IF(and(K77&lt;&gt;6,L77=6,G77&lt;asetukset!$B$7),G77,IF(K77=6,asetukset!$B$7-E77,IF(K77=6,asetukset!$B$7-E77,IF(K77=6,asetukset!$B$7-E77,"")))))</f>
        <v/>
      </c>
      <c r="R77" s="19" t="str">
        <f t="shared" si="12"/>
        <v/>
      </c>
      <c r="S77" s="19" t="str">
        <f t="shared" si="13"/>
        <v/>
      </c>
      <c r="T77" s="21" t="str">
        <f>IF(A77="","",IF(SUMIFS($M$2:M77,$I$2:I77,I77,$A$2:A77,A77)&lt;=asetukset!$B$2,"",SUMIFS($M$2:M77,$I$2:I77,I77,$A$2:A77,A77)-asetukset!$B$2))</f>
        <v/>
      </c>
    </row>
    <row r="78">
      <c r="A78" s="43"/>
      <c r="B78" s="31"/>
      <c r="C78" s="31"/>
      <c r="D78" s="15">
        <f t="shared" si="2"/>
        <v>0</v>
      </c>
      <c r="E78" s="15">
        <f t="shared" si="3"/>
        <v>0</v>
      </c>
      <c r="F78" s="15">
        <f t="shared" si="4"/>
        <v>0</v>
      </c>
      <c r="G78" s="15">
        <f t="shared" si="5"/>
        <v>0</v>
      </c>
      <c r="H78" s="18" t="str">
        <f t="shared" si="6"/>
        <v/>
      </c>
      <c r="I78" s="18" t="str">
        <f t="shared" si="7"/>
        <v/>
      </c>
      <c r="J78" s="18" t="str">
        <f t="shared" si="8"/>
        <v>-</v>
      </c>
      <c r="K78" s="27" t="str">
        <f t="shared" ref="K78:L78" si="88">IF(A78="","",WEEKDAY(B78,2))</f>
        <v/>
      </c>
      <c r="L78" s="27" t="str">
        <f t="shared" si="88"/>
        <v/>
      </c>
      <c r="M78" s="19">
        <f t="shared" si="10"/>
        <v>0</v>
      </c>
      <c r="N78" s="20">
        <f t="shared" si="11"/>
        <v>0</v>
      </c>
      <c r="O78" s="21" t="str">
        <f>IF(A78="","",IF(G78&gt;=asetukset!$B$3,G78-asetukset!$B$3,IF(AND(G78-E78&lt;=asetukset!$B$4,E78&gt;=asetukset!$B$3),1-E78,IF(AND(G78-E78&lt;=asetukset!$B$4,E78&lt;=asetukset!$B$3),asetukset!$B$6,0))))</f>
        <v/>
      </c>
      <c r="P78" s="20">
        <f>IF(F78&gt;D78,G78-asetukset!$B$5,IF(AND(D78=F78,E78&lt;=asetukset!$B$6),G78-E78,0))</f>
        <v>0</v>
      </c>
      <c r="Q78" s="19" t="str">
        <f>IF(and(K78=6,E78&gt;asetukset!$B$7),"", IF(and(K78&lt;&gt;6,L78=6,G78&lt;asetukset!$B$7),G78,IF(K78=6,asetukset!$B$7-E78,IF(K78=6,asetukset!$B$7-E78,IF(K78=6,asetukset!$B$7-E78,"")))))</f>
        <v/>
      </c>
      <c r="R78" s="19" t="str">
        <f t="shared" si="12"/>
        <v/>
      </c>
      <c r="S78" s="19" t="str">
        <f t="shared" si="13"/>
        <v/>
      </c>
      <c r="T78" s="21" t="str">
        <f>IF(A78="","",IF(SUMIFS($M$2:M78,$I$2:I78,I78,$A$2:A78,A78)&lt;=asetukset!$B$2,"",SUMIFS($M$2:M78,$I$2:I78,I78,$A$2:A78,A78)-asetukset!$B$2))</f>
        <v/>
      </c>
    </row>
    <row r="79">
      <c r="A79" s="43"/>
      <c r="B79" s="31"/>
      <c r="C79" s="31"/>
      <c r="D79" s="15">
        <f t="shared" si="2"/>
        <v>0</v>
      </c>
      <c r="E79" s="15">
        <f t="shared" si="3"/>
        <v>0</v>
      </c>
      <c r="F79" s="15">
        <f t="shared" si="4"/>
        <v>0</v>
      </c>
      <c r="G79" s="15">
        <f t="shared" si="5"/>
        <v>0</v>
      </c>
      <c r="H79" s="18" t="str">
        <f t="shared" si="6"/>
        <v/>
      </c>
      <c r="I79" s="18" t="str">
        <f t="shared" si="7"/>
        <v/>
      </c>
      <c r="J79" s="18" t="str">
        <f t="shared" si="8"/>
        <v>-</v>
      </c>
      <c r="K79" s="27" t="str">
        <f t="shared" ref="K79:L79" si="89">IF(A79="","",WEEKDAY(B79,2))</f>
        <v/>
      </c>
      <c r="L79" s="27" t="str">
        <f t="shared" si="89"/>
        <v/>
      </c>
      <c r="M79" s="19">
        <f t="shared" si="10"/>
        <v>0</v>
      </c>
      <c r="N79" s="20">
        <f t="shared" si="11"/>
        <v>0</v>
      </c>
      <c r="O79" s="21" t="str">
        <f>IF(A79="","",IF(G79&gt;=asetukset!$B$3,G79-asetukset!$B$3,IF(AND(G79-E79&lt;=asetukset!$B$4,E79&gt;=asetukset!$B$3),1-E79,IF(AND(G79-E79&lt;=asetukset!$B$4,E79&lt;=asetukset!$B$3),asetukset!$B$6,0))))</f>
        <v/>
      </c>
      <c r="P79" s="20">
        <f>IF(F79&gt;D79,G79-asetukset!$B$5,IF(AND(D79=F79,E79&lt;=asetukset!$B$6),G79-E79,0))</f>
        <v>0</v>
      </c>
      <c r="Q79" s="19" t="str">
        <f>IF(and(K79=6,E79&gt;asetukset!$B$7),"", IF(and(K79&lt;&gt;6,L79=6,G79&lt;asetukset!$B$7),G79,IF(K79=6,asetukset!$B$7-E79,IF(K79=6,asetukset!$B$7-E79,IF(K79=6,asetukset!$B$7-E79,"")))))</f>
        <v/>
      </c>
      <c r="R79" s="19" t="str">
        <f t="shared" si="12"/>
        <v/>
      </c>
      <c r="S79" s="19" t="str">
        <f t="shared" si="13"/>
        <v/>
      </c>
      <c r="T79" s="21" t="str">
        <f>IF(A79="","",IF(SUMIFS($M$2:M79,$I$2:I79,I79,$A$2:A79,A79)&lt;=asetukset!$B$2,"",SUMIFS($M$2:M79,$I$2:I79,I79,$A$2:A79,A79)-asetukset!$B$2))</f>
        <v/>
      </c>
    </row>
    <row r="80">
      <c r="A80" s="43"/>
      <c r="B80" s="31"/>
      <c r="C80" s="31"/>
      <c r="D80" s="15">
        <f t="shared" si="2"/>
        <v>0</v>
      </c>
      <c r="E80" s="15">
        <f t="shared" si="3"/>
        <v>0</v>
      </c>
      <c r="F80" s="15">
        <f t="shared" si="4"/>
        <v>0</v>
      </c>
      <c r="G80" s="15">
        <f t="shared" si="5"/>
        <v>0</v>
      </c>
      <c r="H80" s="18" t="str">
        <f t="shared" si="6"/>
        <v/>
      </c>
      <c r="I80" s="18" t="str">
        <f t="shared" si="7"/>
        <v/>
      </c>
      <c r="J80" s="18" t="str">
        <f t="shared" si="8"/>
        <v>-</v>
      </c>
      <c r="K80" s="27" t="str">
        <f t="shared" ref="K80:L80" si="90">IF(A80="","",WEEKDAY(B80,2))</f>
        <v/>
      </c>
      <c r="L80" s="27" t="str">
        <f t="shared" si="90"/>
        <v/>
      </c>
      <c r="M80" s="19">
        <f t="shared" si="10"/>
        <v>0</v>
      </c>
      <c r="N80" s="20">
        <f t="shared" si="11"/>
        <v>0</v>
      </c>
      <c r="O80" s="21" t="str">
        <f>IF(A80="","",IF(G80&gt;=asetukset!$B$3,G80-asetukset!$B$3,IF(AND(G80-E80&lt;=asetukset!$B$4,E80&gt;=asetukset!$B$3),1-E80,IF(AND(G80-E80&lt;=asetukset!$B$4,E80&lt;=asetukset!$B$3),asetukset!$B$6,0))))</f>
        <v/>
      </c>
      <c r="P80" s="20">
        <f>IF(F80&gt;D80,G80-asetukset!$B$5,IF(AND(D80=F80,E80&lt;=asetukset!$B$6),G80-E80,0))</f>
        <v>0</v>
      </c>
      <c r="Q80" s="19" t="str">
        <f>IF(and(K80=6,E80&gt;asetukset!$B$7),"", IF(and(K80&lt;&gt;6,L80=6,G80&lt;asetukset!$B$7),G80,IF(K80=6,asetukset!$B$7-E80,IF(K80=6,asetukset!$B$7-E80,IF(K80=6,asetukset!$B$7-E80,"")))))</f>
        <v/>
      </c>
      <c r="R80" s="19" t="str">
        <f t="shared" si="12"/>
        <v/>
      </c>
      <c r="S80" s="19" t="str">
        <f t="shared" si="13"/>
        <v/>
      </c>
      <c r="T80" s="21" t="str">
        <f>IF(A80="","",IF(SUMIFS($M$2:M80,$I$2:I80,I80,$A$2:A80,A80)&lt;=asetukset!$B$2,"",SUMIFS($M$2:M80,$I$2:I80,I80,$A$2:A80,A80)-asetukset!$B$2))</f>
        <v/>
      </c>
    </row>
    <row r="81">
      <c r="A81" s="43"/>
      <c r="B81" s="31"/>
      <c r="C81" s="31"/>
      <c r="D81" s="15">
        <f t="shared" si="2"/>
        <v>0</v>
      </c>
      <c r="E81" s="15">
        <f t="shared" si="3"/>
        <v>0</v>
      </c>
      <c r="F81" s="15">
        <f t="shared" si="4"/>
        <v>0</v>
      </c>
      <c r="G81" s="15">
        <f t="shared" si="5"/>
        <v>0</v>
      </c>
      <c r="H81" s="18" t="str">
        <f t="shared" si="6"/>
        <v/>
      </c>
      <c r="I81" s="18" t="str">
        <f t="shared" si="7"/>
        <v/>
      </c>
      <c r="J81" s="18" t="str">
        <f t="shared" si="8"/>
        <v>-</v>
      </c>
      <c r="K81" s="27" t="str">
        <f t="shared" ref="K81:L81" si="91">IF(A81="","",WEEKDAY(B81,2))</f>
        <v/>
      </c>
      <c r="L81" s="27" t="str">
        <f t="shared" si="91"/>
        <v/>
      </c>
      <c r="M81" s="19">
        <f t="shared" si="10"/>
        <v>0</v>
      </c>
      <c r="N81" s="20">
        <f t="shared" si="11"/>
        <v>0</v>
      </c>
      <c r="O81" s="21" t="str">
        <f>IF(A81="","",IF(G81&gt;=asetukset!$B$3,G81-asetukset!$B$3,IF(AND(G81-E81&lt;=asetukset!$B$4,E81&gt;=asetukset!$B$3),1-E81,IF(AND(G81-E81&lt;=asetukset!$B$4,E81&lt;=asetukset!$B$3),asetukset!$B$6,0))))</f>
        <v/>
      </c>
      <c r="P81" s="20">
        <f>IF(F81&gt;D81,G81-asetukset!$B$5,IF(AND(D81=F81,E81&lt;=asetukset!$B$6),G81-E81,0))</f>
        <v>0</v>
      </c>
      <c r="Q81" s="19" t="str">
        <f>IF(and(K81=6,E81&gt;asetukset!$B$7),"", IF(and(K81&lt;&gt;6,L81=6,G81&lt;asetukset!$B$7),G81,IF(K81=6,asetukset!$B$7-E81,IF(K81=6,asetukset!$B$7-E81,IF(K81=6,asetukset!$B$7-E81,"")))))</f>
        <v/>
      </c>
      <c r="R81" s="19" t="str">
        <f t="shared" si="12"/>
        <v/>
      </c>
      <c r="S81" s="19" t="str">
        <f t="shared" si="13"/>
        <v/>
      </c>
      <c r="T81" s="21" t="str">
        <f>IF(A81="","",IF(SUMIFS($M$2:M81,$I$2:I81,I81,$A$2:A81,A81)&lt;=asetukset!$B$2,"",SUMIFS($M$2:M81,$I$2:I81,I81,$A$2:A81,A81)-asetukset!$B$2))</f>
        <v/>
      </c>
    </row>
    <row r="82">
      <c r="A82" s="43"/>
      <c r="B82" s="31"/>
      <c r="C82" s="31"/>
      <c r="D82" s="15">
        <f t="shared" si="2"/>
        <v>0</v>
      </c>
      <c r="E82" s="15">
        <f t="shared" si="3"/>
        <v>0</v>
      </c>
      <c r="F82" s="15">
        <f t="shared" si="4"/>
        <v>0</v>
      </c>
      <c r="G82" s="15">
        <f t="shared" si="5"/>
        <v>0</v>
      </c>
      <c r="H82" s="18" t="str">
        <f t="shared" si="6"/>
        <v/>
      </c>
      <c r="I82" s="18" t="str">
        <f t="shared" si="7"/>
        <v/>
      </c>
      <c r="J82" s="18" t="str">
        <f t="shared" si="8"/>
        <v>-</v>
      </c>
      <c r="K82" s="27" t="str">
        <f t="shared" ref="K82:L82" si="92">IF(A82="","",WEEKDAY(B82,2))</f>
        <v/>
      </c>
      <c r="L82" s="27" t="str">
        <f t="shared" si="92"/>
        <v/>
      </c>
      <c r="M82" s="19">
        <f t="shared" si="10"/>
        <v>0</v>
      </c>
      <c r="N82" s="20">
        <f t="shared" si="11"/>
        <v>0</v>
      </c>
      <c r="O82" s="21" t="str">
        <f>IF(A82="","",IF(G82&gt;=asetukset!$B$3,G82-asetukset!$B$3,IF(AND(G82-E82&lt;=asetukset!$B$4,E82&gt;=asetukset!$B$3),1-E82,IF(AND(G82-E82&lt;=asetukset!$B$4,E82&lt;=asetukset!$B$3),asetukset!$B$6,0))))</f>
        <v/>
      </c>
      <c r="P82" s="20">
        <f>IF(F82&gt;D82,G82-asetukset!$B$5,IF(AND(D82=F82,E82&lt;=asetukset!$B$6),G82-E82,0))</f>
        <v>0</v>
      </c>
      <c r="Q82" s="19" t="str">
        <f>IF(and(K82=6,E82&gt;asetukset!$B$7),"", IF(and(K82&lt;&gt;6,L82=6,G82&lt;asetukset!$B$7),G82,IF(K82=6,asetukset!$B$7-E82,IF(K82=6,asetukset!$B$7-E82,IF(K82=6,asetukset!$B$7-E82,"")))))</f>
        <v/>
      </c>
      <c r="R82" s="19" t="str">
        <f t="shared" si="12"/>
        <v/>
      </c>
      <c r="S82" s="19" t="str">
        <f t="shared" si="13"/>
        <v/>
      </c>
      <c r="T82" s="21" t="str">
        <f>IF(A82="","",IF(SUMIFS($M$2:M82,$I$2:I82,I82,$A$2:A82,A82)&lt;=asetukset!$B$2,"",SUMIFS($M$2:M82,$I$2:I82,I82,$A$2:A82,A82)-asetukset!$B$2))</f>
        <v/>
      </c>
    </row>
    <row r="83">
      <c r="A83" s="43"/>
      <c r="B83" s="31"/>
      <c r="C83" s="31"/>
      <c r="D83" s="15">
        <f t="shared" si="2"/>
        <v>0</v>
      </c>
      <c r="E83" s="15">
        <f t="shared" si="3"/>
        <v>0</v>
      </c>
      <c r="F83" s="15">
        <f t="shared" si="4"/>
        <v>0</v>
      </c>
      <c r="G83" s="15">
        <f t="shared" si="5"/>
        <v>0</v>
      </c>
      <c r="H83" s="18" t="str">
        <f t="shared" si="6"/>
        <v/>
      </c>
      <c r="I83" s="18" t="str">
        <f t="shared" si="7"/>
        <v/>
      </c>
      <c r="J83" s="18" t="str">
        <f t="shared" si="8"/>
        <v>-</v>
      </c>
      <c r="K83" s="27" t="str">
        <f t="shared" ref="K83:L83" si="93">IF(A83="","",WEEKDAY(B83,2))</f>
        <v/>
      </c>
      <c r="L83" s="27" t="str">
        <f t="shared" si="93"/>
        <v/>
      </c>
      <c r="M83" s="19">
        <f t="shared" si="10"/>
        <v>0</v>
      </c>
      <c r="N83" s="20">
        <f t="shared" si="11"/>
        <v>0</v>
      </c>
      <c r="O83" s="21" t="str">
        <f>IF(A83="","",IF(G83&gt;=asetukset!$B$3,G83-asetukset!$B$3,IF(AND(G83-E83&lt;=asetukset!$B$4,E83&gt;=asetukset!$B$3),1-E83,IF(AND(G83-E83&lt;=asetukset!$B$4,E83&lt;=asetukset!$B$3),asetukset!$B$6,0))))</f>
        <v/>
      </c>
      <c r="P83" s="20">
        <f>IF(F83&gt;D83,G83-asetukset!$B$5,IF(AND(D83=F83,E83&lt;=asetukset!$B$6),G83-E83,0))</f>
        <v>0</v>
      </c>
      <c r="Q83" s="19" t="str">
        <f>IF(and(K83=6,E83&gt;asetukset!$B$7),"", IF(and(K83&lt;&gt;6,L83=6,G83&lt;asetukset!$B$7),G83,IF(K83=6,asetukset!$B$7-E83,IF(K83=6,asetukset!$B$7-E83,IF(K83=6,asetukset!$B$7-E83,"")))))</f>
        <v/>
      </c>
      <c r="R83" s="19" t="str">
        <f t="shared" si="12"/>
        <v/>
      </c>
      <c r="S83" s="19" t="str">
        <f t="shared" si="13"/>
        <v/>
      </c>
      <c r="T83" s="21" t="str">
        <f>IF(A83="","",IF(SUMIFS($M$2:M83,$I$2:I83,I83,$A$2:A83,A83)&lt;=asetukset!$B$2,"",SUMIFS($M$2:M83,$I$2:I83,I83,$A$2:A83,A83)-asetukset!$B$2))</f>
        <v/>
      </c>
    </row>
    <row r="84">
      <c r="A84" s="43"/>
      <c r="B84" s="31"/>
      <c r="C84" s="31"/>
      <c r="D84" s="15">
        <f t="shared" si="2"/>
        <v>0</v>
      </c>
      <c r="E84" s="15">
        <f t="shared" si="3"/>
        <v>0</v>
      </c>
      <c r="F84" s="15">
        <f t="shared" si="4"/>
        <v>0</v>
      </c>
      <c r="G84" s="15">
        <f t="shared" si="5"/>
        <v>0</v>
      </c>
      <c r="H84" s="18" t="str">
        <f t="shared" si="6"/>
        <v/>
      </c>
      <c r="I84" s="18" t="str">
        <f t="shared" si="7"/>
        <v/>
      </c>
      <c r="J84" s="18" t="str">
        <f t="shared" si="8"/>
        <v>-</v>
      </c>
      <c r="K84" s="27" t="str">
        <f t="shared" ref="K84:L84" si="94">IF(A84="","",WEEKDAY(B84,2))</f>
        <v/>
      </c>
      <c r="L84" s="27" t="str">
        <f t="shared" si="94"/>
        <v/>
      </c>
      <c r="M84" s="19">
        <f t="shared" si="10"/>
        <v>0</v>
      </c>
      <c r="N84" s="20">
        <f t="shared" si="11"/>
        <v>0</v>
      </c>
      <c r="O84" s="21" t="str">
        <f>IF(A84="","",IF(G84&gt;=asetukset!$B$3,G84-asetukset!$B$3,IF(AND(G84-E84&lt;=asetukset!$B$4,E84&gt;=asetukset!$B$3),1-E84,IF(AND(G84-E84&lt;=asetukset!$B$4,E84&lt;=asetukset!$B$3),asetukset!$B$6,0))))</f>
        <v/>
      </c>
      <c r="P84" s="20">
        <f>IF(F84&gt;D84,G84-asetukset!$B$5,IF(AND(D84=F84,E84&lt;=asetukset!$B$6),G84-E84,0))</f>
        <v>0</v>
      </c>
      <c r="Q84" s="19" t="str">
        <f>IF(and(K84=6,E84&gt;asetukset!$B$7),"", IF(and(K84&lt;&gt;6,L84=6,G84&lt;asetukset!$B$7),G84,IF(K84=6,asetukset!$B$7-E84,IF(K84=6,asetukset!$B$7-E84,IF(K84=6,asetukset!$B$7-E84,"")))))</f>
        <v/>
      </c>
      <c r="R84" s="19" t="str">
        <f t="shared" si="12"/>
        <v/>
      </c>
      <c r="S84" s="19" t="str">
        <f t="shared" si="13"/>
        <v/>
      </c>
      <c r="T84" s="21" t="str">
        <f>IF(A84="","",IF(SUMIFS($M$2:M84,$I$2:I84,I84,$A$2:A84,A84)&lt;=asetukset!$B$2,"",SUMIFS($M$2:M84,$I$2:I84,I84,$A$2:A84,A84)-asetukset!$B$2))</f>
        <v/>
      </c>
    </row>
    <row r="85">
      <c r="A85" s="43"/>
      <c r="B85" s="31"/>
      <c r="C85" s="31"/>
      <c r="D85" s="15">
        <f t="shared" si="2"/>
        <v>0</v>
      </c>
      <c r="E85" s="15">
        <f t="shared" si="3"/>
        <v>0</v>
      </c>
      <c r="F85" s="15">
        <f t="shared" si="4"/>
        <v>0</v>
      </c>
      <c r="G85" s="15">
        <f t="shared" si="5"/>
        <v>0</v>
      </c>
      <c r="H85" s="18" t="str">
        <f t="shared" si="6"/>
        <v/>
      </c>
      <c r="I85" s="18" t="str">
        <f t="shared" si="7"/>
        <v/>
      </c>
      <c r="J85" s="18" t="str">
        <f t="shared" si="8"/>
        <v>-</v>
      </c>
      <c r="K85" s="27" t="str">
        <f t="shared" ref="K85:L85" si="95">IF(A85="","",WEEKDAY(B85,2))</f>
        <v/>
      </c>
      <c r="L85" s="27" t="str">
        <f t="shared" si="95"/>
        <v/>
      </c>
      <c r="M85" s="19">
        <f t="shared" si="10"/>
        <v>0</v>
      </c>
      <c r="N85" s="20">
        <f t="shared" si="11"/>
        <v>0</v>
      </c>
      <c r="O85" s="21" t="str">
        <f>IF(A85="","",IF(G85&gt;=asetukset!$B$3,G85-asetukset!$B$3,IF(AND(G85-E85&lt;=asetukset!$B$4,E85&gt;=asetukset!$B$3),1-E85,IF(AND(G85-E85&lt;=asetukset!$B$4,E85&lt;=asetukset!$B$3),asetukset!$B$6,0))))</f>
        <v/>
      </c>
      <c r="P85" s="20">
        <f>IF(F85&gt;D85,G85-asetukset!$B$5,IF(AND(D85=F85,E85&lt;=asetukset!$B$6),G85-E85,0))</f>
        <v>0</v>
      </c>
      <c r="Q85" s="19" t="str">
        <f>IF(and(K85=6,E85&gt;asetukset!$B$7),"", IF(and(K85&lt;&gt;6,L85=6,G85&lt;asetukset!$B$7),G85,IF(K85=6,asetukset!$B$7-E85,IF(K85=6,asetukset!$B$7-E85,IF(K85=6,asetukset!$B$7-E85,"")))))</f>
        <v/>
      </c>
      <c r="R85" s="19" t="str">
        <f t="shared" si="12"/>
        <v/>
      </c>
      <c r="S85" s="19" t="str">
        <f t="shared" si="13"/>
        <v/>
      </c>
      <c r="T85" s="21" t="str">
        <f>IF(A85="","",IF(SUMIFS($M$2:M85,$I$2:I85,I85,$A$2:A85,A85)&lt;=asetukset!$B$2,"",SUMIFS($M$2:M85,$I$2:I85,I85,$A$2:A85,A85)-asetukset!$B$2))</f>
        <v/>
      </c>
    </row>
    <row r="86">
      <c r="A86" s="43"/>
      <c r="B86" s="31"/>
      <c r="C86" s="31"/>
      <c r="D86" s="15">
        <f t="shared" si="2"/>
        <v>0</v>
      </c>
      <c r="E86" s="15">
        <f t="shared" si="3"/>
        <v>0</v>
      </c>
      <c r="F86" s="15">
        <f t="shared" si="4"/>
        <v>0</v>
      </c>
      <c r="G86" s="15">
        <f t="shared" si="5"/>
        <v>0</v>
      </c>
      <c r="H86" s="18" t="str">
        <f t="shared" si="6"/>
        <v/>
      </c>
      <c r="I86" s="18" t="str">
        <f t="shared" si="7"/>
        <v/>
      </c>
      <c r="J86" s="18" t="str">
        <f t="shared" si="8"/>
        <v>-</v>
      </c>
      <c r="K86" s="27" t="str">
        <f t="shared" ref="K86:L86" si="96">IF(A86="","",WEEKDAY(B86,2))</f>
        <v/>
      </c>
      <c r="L86" s="27" t="str">
        <f t="shared" si="96"/>
        <v/>
      </c>
      <c r="M86" s="19">
        <f t="shared" si="10"/>
        <v>0</v>
      </c>
      <c r="N86" s="20">
        <f t="shared" si="11"/>
        <v>0</v>
      </c>
      <c r="O86" s="21" t="str">
        <f>IF(A86="","",IF(G86&gt;=asetukset!$B$3,G86-asetukset!$B$3,IF(AND(G86-E86&lt;=asetukset!$B$4,E86&gt;=asetukset!$B$3),1-E86,IF(AND(G86-E86&lt;=asetukset!$B$4,E86&lt;=asetukset!$B$3),asetukset!$B$6,0))))</f>
        <v/>
      </c>
      <c r="P86" s="20">
        <f>IF(F86&gt;D86,G86-asetukset!$B$5,IF(AND(D86=F86,E86&lt;=asetukset!$B$6),G86-E86,0))</f>
        <v>0</v>
      </c>
      <c r="Q86" s="19" t="str">
        <f>IF(and(K86=6,E86&gt;asetukset!$B$7),"", IF(and(K86&lt;&gt;6,L86=6,G86&lt;asetukset!$B$7),G86,IF(K86=6,asetukset!$B$7-E86,IF(K86=6,asetukset!$B$7-E86,IF(K86=6,asetukset!$B$7-E86,"")))))</f>
        <v/>
      </c>
      <c r="R86" s="19" t="str">
        <f t="shared" si="12"/>
        <v/>
      </c>
      <c r="S86" s="19" t="str">
        <f t="shared" si="13"/>
        <v/>
      </c>
      <c r="T86" s="21" t="str">
        <f>IF(A86="","",IF(SUMIFS($M$2:M86,$I$2:I86,I86,$A$2:A86,A86)&lt;=asetukset!$B$2,"",SUMIFS($M$2:M86,$I$2:I86,I86,$A$2:A86,A86)-asetukset!$B$2))</f>
        <v/>
      </c>
    </row>
    <row r="87">
      <c r="A87" s="43"/>
      <c r="B87" s="31"/>
      <c r="C87" s="31"/>
      <c r="D87" s="15">
        <f t="shared" si="2"/>
        <v>0</v>
      </c>
      <c r="E87" s="15">
        <f t="shared" si="3"/>
        <v>0</v>
      </c>
      <c r="F87" s="15">
        <f t="shared" si="4"/>
        <v>0</v>
      </c>
      <c r="G87" s="15">
        <f t="shared" si="5"/>
        <v>0</v>
      </c>
      <c r="H87" s="18" t="str">
        <f t="shared" si="6"/>
        <v/>
      </c>
      <c r="I87" s="18" t="str">
        <f t="shared" si="7"/>
        <v/>
      </c>
      <c r="J87" s="18" t="str">
        <f t="shared" si="8"/>
        <v>-</v>
      </c>
      <c r="K87" s="27" t="str">
        <f t="shared" ref="K87:L87" si="97">IF(A87="","",WEEKDAY(B87,2))</f>
        <v/>
      </c>
      <c r="L87" s="27" t="str">
        <f t="shared" si="97"/>
        <v/>
      </c>
      <c r="M87" s="19">
        <f t="shared" si="10"/>
        <v>0</v>
      </c>
      <c r="N87" s="20">
        <f t="shared" si="11"/>
        <v>0</v>
      </c>
      <c r="O87" s="21" t="str">
        <f>IF(A87="","",IF(G87&gt;=asetukset!$B$3,G87-asetukset!$B$3,IF(AND(G87-E87&lt;=asetukset!$B$4,E87&gt;=asetukset!$B$3),1-E87,IF(AND(G87-E87&lt;=asetukset!$B$4,E87&lt;=asetukset!$B$3),asetukset!$B$6,0))))</f>
        <v/>
      </c>
      <c r="P87" s="20">
        <f>IF(F87&gt;D87,G87-asetukset!$B$5,IF(AND(D87=F87,E87&lt;=asetukset!$B$6),G87-E87,0))</f>
        <v>0</v>
      </c>
      <c r="Q87" s="19" t="str">
        <f>IF(and(K87=6,E87&gt;asetukset!$B$7),"", IF(and(K87&lt;&gt;6,L87=6,G87&lt;asetukset!$B$7),G87,IF(K87=6,asetukset!$B$7-E87,IF(K87=6,asetukset!$B$7-E87,IF(K87=6,asetukset!$B$7-E87,"")))))</f>
        <v/>
      </c>
      <c r="R87" s="19" t="str">
        <f t="shared" si="12"/>
        <v/>
      </c>
      <c r="S87" s="19" t="str">
        <f t="shared" si="13"/>
        <v/>
      </c>
      <c r="T87" s="21" t="str">
        <f>IF(A87="","",IF(SUMIFS($M$2:M87,$I$2:I87,I87,$A$2:A87,A87)&lt;=asetukset!$B$2,"",SUMIFS($M$2:M87,$I$2:I87,I87,$A$2:A87,A87)-asetukset!$B$2))</f>
        <v/>
      </c>
    </row>
    <row r="88">
      <c r="A88" s="43"/>
      <c r="B88" s="31"/>
      <c r="C88" s="31"/>
      <c r="D88" s="15">
        <f t="shared" si="2"/>
        <v>0</v>
      </c>
      <c r="E88" s="15">
        <f t="shared" si="3"/>
        <v>0</v>
      </c>
      <c r="F88" s="15">
        <f t="shared" si="4"/>
        <v>0</v>
      </c>
      <c r="G88" s="15">
        <f t="shared" si="5"/>
        <v>0</v>
      </c>
      <c r="H88" s="18" t="str">
        <f t="shared" si="6"/>
        <v/>
      </c>
      <c r="I88" s="18" t="str">
        <f t="shared" si="7"/>
        <v/>
      </c>
      <c r="J88" s="18" t="str">
        <f t="shared" si="8"/>
        <v>-</v>
      </c>
      <c r="K88" s="27" t="str">
        <f t="shared" ref="K88:L88" si="98">IF(A88="","",WEEKDAY(B88,2))</f>
        <v/>
      </c>
      <c r="L88" s="27" t="str">
        <f t="shared" si="98"/>
        <v/>
      </c>
      <c r="M88" s="19">
        <f t="shared" si="10"/>
        <v>0</v>
      </c>
      <c r="N88" s="20">
        <f t="shared" si="11"/>
        <v>0</v>
      </c>
      <c r="O88" s="21" t="str">
        <f>IF(A88="","",IF(G88&gt;=asetukset!$B$3,G88-asetukset!$B$3,IF(AND(G88-E88&lt;=asetukset!$B$4,E88&gt;=asetukset!$B$3),1-E88,IF(AND(G88-E88&lt;=asetukset!$B$4,E88&lt;=asetukset!$B$3),asetukset!$B$6,0))))</f>
        <v/>
      </c>
      <c r="P88" s="20">
        <f>IF(F88&gt;D88,G88-asetukset!$B$5,IF(AND(D88=F88,E88&lt;=asetukset!$B$6),G88-E88,0))</f>
        <v>0</v>
      </c>
      <c r="Q88" s="19" t="str">
        <f>IF(and(K88=6,E88&gt;asetukset!$B$7),"", IF(and(K88&lt;&gt;6,L88=6,G88&lt;asetukset!$B$7),G88,IF(K88=6,asetukset!$B$7-E88,IF(K88=6,asetukset!$B$7-E88,IF(K88=6,asetukset!$B$7-E88,"")))))</f>
        <v/>
      </c>
      <c r="R88" s="19" t="str">
        <f t="shared" si="12"/>
        <v/>
      </c>
      <c r="S88" s="19" t="str">
        <f t="shared" si="13"/>
        <v/>
      </c>
      <c r="T88" s="21" t="str">
        <f>IF(A88="","",IF(SUMIFS($M$2:M88,$I$2:I88,I88,$A$2:A88,A88)&lt;=asetukset!$B$2,"",SUMIFS($M$2:M88,$I$2:I88,I88,$A$2:A88,A88)-asetukset!$B$2))</f>
        <v/>
      </c>
    </row>
    <row r="89">
      <c r="A89" s="43"/>
      <c r="B89" s="31"/>
      <c r="C89" s="31"/>
      <c r="D89" s="15">
        <f t="shared" si="2"/>
        <v>0</v>
      </c>
      <c r="E89" s="15">
        <f t="shared" si="3"/>
        <v>0</v>
      </c>
      <c r="F89" s="15">
        <f t="shared" si="4"/>
        <v>0</v>
      </c>
      <c r="G89" s="15">
        <f t="shared" si="5"/>
        <v>0</v>
      </c>
      <c r="H89" s="18" t="str">
        <f t="shared" si="6"/>
        <v/>
      </c>
      <c r="I89" s="18" t="str">
        <f t="shared" si="7"/>
        <v/>
      </c>
      <c r="J89" s="18" t="str">
        <f t="shared" si="8"/>
        <v>-</v>
      </c>
      <c r="K89" s="27" t="str">
        <f t="shared" ref="K89:L89" si="99">IF(A89="","",WEEKDAY(B89,2))</f>
        <v/>
      </c>
      <c r="L89" s="27" t="str">
        <f t="shared" si="99"/>
        <v/>
      </c>
      <c r="M89" s="19">
        <f t="shared" si="10"/>
        <v>0</v>
      </c>
      <c r="N89" s="20">
        <f t="shared" si="11"/>
        <v>0</v>
      </c>
      <c r="O89" s="21" t="str">
        <f>IF(A89="","",IF(G89&gt;=asetukset!$B$3,G89-asetukset!$B$3,IF(AND(G89-E89&lt;=asetukset!$B$4,E89&gt;=asetukset!$B$3),1-E89,IF(AND(G89-E89&lt;=asetukset!$B$4,E89&lt;=asetukset!$B$3),asetukset!$B$6,0))))</f>
        <v/>
      </c>
      <c r="P89" s="20">
        <f>IF(F89&gt;D89,G89-asetukset!$B$5,IF(AND(D89=F89,E89&lt;=asetukset!$B$6),G89-E89,0))</f>
        <v>0</v>
      </c>
      <c r="Q89" s="19" t="str">
        <f>IF(and(K89=6,E89&gt;asetukset!$B$7),"", IF(and(K89&lt;&gt;6,L89=6,G89&lt;asetukset!$B$7),G89,IF(K89=6,asetukset!$B$7-E89,IF(K89=6,asetukset!$B$7-E89,IF(K89=6,asetukset!$B$7-E89,"")))))</f>
        <v/>
      </c>
      <c r="R89" s="19" t="str">
        <f t="shared" si="12"/>
        <v/>
      </c>
      <c r="S89" s="19" t="str">
        <f t="shared" si="13"/>
        <v/>
      </c>
      <c r="T89" s="21" t="str">
        <f>IF(A89="","",IF(SUMIFS($M$2:M89,$I$2:I89,I89,$A$2:A89,A89)&lt;=asetukset!$B$2,"",SUMIFS($M$2:M89,$I$2:I89,I89,$A$2:A89,A89)-asetukset!$B$2))</f>
        <v/>
      </c>
    </row>
    <row r="90">
      <c r="A90" s="43"/>
      <c r="B90" s="31"/>
      <c r="C90" s="31"/>
      <c r="D90" s="15">
        <f t="shared" si="2"/>
        <v>0</v>
      </c>
      <c r="E90" s="15">
        <f t="shared" si="3"/>
        <v>0</v>
      </c>
      <c r="F90" s="15">
        <f t="shared" si="4"/>
        <v>0</v>
      </c>
      <c r="G90" s="15">
        <f t="shared" si="5"/>
        <v>0</v>
      </c>
      <c r="H90" s="18" t="str">
        <f t="shared" si="6"/>
        <v/>
      </c>
      <c r="I90" s="18" t="str">
        <f t="shared" si="7"/>
        <v/>
      </c>
      <c r="J90" s="18" t="str">
        <f t="shared" si="8"/>
        <v>-</v>
      </c>
      <c r="K90" s="27" t="str">
        <f t="shared" ref="K90:L90" si="100">IF(A90="","",WEEKDAY(B90,2))</f>
        <v/>
      </c>
      <c r="L90" s="27" t="str">
        <f t="shared" si="100"/>
        <v/>
      </c>
      <c r="M90" s="19">
        <f t="shared" si="10"/>
        <v>0</v>
      </c>
      <c r="N90" s="20">
        <f t="shared" si="11"/>
        <v>0</v>
      </c>
      <c r="O90" s="21" t="str">
        <f>IF(A90="","",IF(G90&gt;=asetukset!$B$3,G90-asetukset!$B$3,IF(AND(G90-E90&lt;=asetukset!$B$4,E90&gt;=asetukset!$B$3),1-E90,IF(AND(G90-E90&lt;=asetukset!$B$4,E90&lt;=asetukset!$B$3),asetukset!$B$6,0))))</f>
        <v/>
      </c>
      <c r="P90" s="20">
        <f>IF(F90&gt;D90,G90-asetukset!$B$5,IF(AND(D90=F90,E90&lt;=asetukset!$B$6),G90-E90,0))</f>
        <v>0</v>
      </c>
      <c r="Q90" s="19" t="str">
        <f>IF(and(K90=6,E90&gt;asetukset!$B$7),"", IF(and(K90&lt;&gt;6,L90=6,G90&lt;asetukset!$B$7),G90,IF(K90=6,asetukset!$B$7-E90,IF(K90=6,asetukset!$B$7-E90,IF(K90=6,asetukset!$B$7-E90,"")))))</f>
        <v/>
      </c>
      <c r="R90" s="19" t="str">
        <f t="shared" si="12"/>
        <v/>
      </c>
      <c r="S90" s="19" t="str">
        <f t="shared" si="13"/>
        <v/>
      </c>
      <c r="T90" s="21" t="str">
        <f>IF(A90="","",IF(SUMIFS($M$2:M90,$I$2:I90,I90,$A$2:A90,A90)&lt;=asetukset!$B$2,"",SUMIFS($M$2:M90,$I$2:I90,I90,$A$2:A90,A90)-asetukset!$B$2))</f>
        <v/>
      </c>
    </row>
    <row r="91">
      <c r="A91" s="43"/>
      <c r="B91" s="31"/>
      <c r="C91" s="31"/>
      <c r="D91" s="15">
        <f t="shared" si="2"/>
        <v>0</v>
      </c>
      <c r="E91" s="15">
        <f t="shared" si="3"/>
        <v>0</v>
      </c>
      <c r="F91" s="15">
        <f t="shared" si="4"/>
        <v>0</v>
      </c>
      <c r="G91" s="15">
        <f t="shared" si="5"/>
        <v>0</v>
      </c>
      <c r="H91" s="18" t="str">
        <f t="shared" si="6"/>
        <v/>
      </c>
      <c r="I91" s="18" t="str">
        <f t="shared" si="7"/>
        <v/>
      </c>
      <c r="J91" s="18" t="str">
        <f t="shared" si="8"/>
        <v>-</v>
      </c>
      <c r="K91" s="27" t="str">
        <f t="shared" ref="K91:L91" si="101">IF(A91="","",WEEKDAY(B91,2))</f>
        <v/>
      </c>
      <c r="L91" s="27" t="str">
        <f t="shared" si="101"/>
        <v/>
      </c>
      <c r="M91" s="19">
        <f t="shared" si="10"/>
        <v>0</v>
      </c>
      <c r="N91" s="20">
        <f t="shared" si="11"/>
        <v>0</v>
      </c>
      <c r="O91" s="21" t="str">
        <f>IF(A91="","",IF(G91&gt;=asetukset!$B$3,G91-asetukset!$B$3,IF(AND(G91-E91&lt;=asetukset!$B$4,E91&gt;=asetukset!$B$3),1-E91,IF(AND(G91-E91&lt;=asetukset!$B$4,E91&lt;=asetukset!$B$3),asetukset!$B$6,0))))</f>
        <v/>
      </c>
      <c r="P91" s="20">
        <f>IF(F91&gt;D91,G91-asetukset!$B$5,IF(AND(D91=F91,E91&lt;=asetukset!$B$6),G91-E91,0))</f>
        <v>0</v>
      </c>
      <c r="Q91" s="19" t="str">
        <f>IF(and(K91=6,E91&gt;asetukset!$B$7),"", IF(and(K91&lt;&gt;6,L91=6,G91&lt;asetukset!$B$7),G91,IF(K91=6,asetukset!$B$7-E91,IF(K91=6,asetukset!$B$7-E91,IF(K91=6,asetukset!$B$7-E91,"")))))</f>
        <v/>
      </c>
      <c r="R91" s="19" t="str">
        <f t="shared" si="12"/>
        <v/>
      </c>
      <c r="S91" s="19" t="str">
        <f t="shared" si="13"/>
        <v/>
      </c>
      <c r="T91" s="21" t="str">
        <f>IF(A91="","",IF(SUMIFS($M$2:M91,$I$2:I91,I91,$A$2:A91,A91)&lt;=asetukset!$B$2,"",SUMIFS($M$2:M91,$I$2:I91,I91,$A$2:A91,A91)-asetukset!$B$2))</f>
        <v/>
      </c>
    </row>
    <row r="92">
      <c r="A92" s="43"/>
      <c r="B92" s="31"/>
      <c r="C92" s="31"/>
      <c r="D92" s="15">
        <f t="shared" si="2"/>
        <v>0</v>
      </c>
      <c r="E92" s="15">
        <f t="shared" si="3"/>
        <v>0</v>
      </c>
      <c r="F92" s="15">
        <f t="shared" si="4"/>
        <v>0</v>
      </c>
      <c r="G92" s="15">
        <f t="shared" si="5"/>
        <v>0</v>
      </c>
      <c r="H92" s="18" t="str">
        <f t="shared" si="6"/>
        <v/>
      </c>
      <c r="I92" s="18" t="str">
        <f t="shared" si="7"/>
        <v/>
      </c>
      <c r="J92" s="18" t="str">
        <f t="shared" si="8"/>
        <v>-</v>
      </c>
      <c r="K92" s="27" t="str">
        <f t="shared" ref="K92:L92" si="102">IF(A92="","",WEEKDAY(B92,2))</f>
        <v/>
      </c>
      <c r="L92" s="27" t="str">
        <f t="shared" si="102"/>
        <v/>
      </c>
      <c r="M92" s="19">
        <f t="shared" si="10"/>
        <v>0</v>
      </c>
      <c r="N92" s="20">
        <f t="shared" si="11"/>
        <v>0</v>
      </c>
      <c r="O92" s="21" t="str">
        <f>IF(A92="","",IF(G92&gt;=asetukset!$B$3,G92-asetukset!$B$3,IF(AND(G92-E92&lt;=asetukset!$B$4,E92&gt;=asetukset!$B$3),1-E92,IF(AND(G92-E92&lt;=asetukset!$B$4,E92&lt;=asetukset!$B$3),asetukset!$B$6,0))))</f>
        <v/>
      </c>
      <c r="P92" s="20">
        <f>IF(F92&gt;D92,G92-asetukset!$B$5,IF(AND(D92=F92,E92&lt;=asetukset!$B$6),G92-E92,0))</f>
        <v>0</v>
      </c>
      <c r="Q92" s="19" t="str">
        <f>IF(and(K92=6,E92&gt;asetukset!$B$7),"", IF(and(K92&lt;&gt;6,L92=6,G92&lt;asetukset!$B$7),G92,IF(K92=6,asetukset!$B$7-E92,IF(K92=6,asetukset!$B$7-E92,IF(K92=6,asetukset!$B$7-E92,"")))))</f>
        <v/>
      </c>
      <c r="R92" s="19" t="str">
        <f t="shared" si="12"/>
        <v/>
      </c>
      <c r="S92" s="19" t="str">
        <f t="shared" si="13"/>
        <v/>
      </c>
      <c r="T92" s="21" t="str">
        <f>IF(A92="","",IF(SUMIFS($M$2:M92,$I$2:I92,I92,$A$2:A92,A92)&lt;=asetukset!$B$2,"",SUMIFS($M$2:M92,$I$2:I92,I92,$A$2:A92,A92)-asetukset!$B$2))</f>
        <v/>
      </c>
    </row>
    <row r="93">
      <c r="A93" s="43"/>
      <c r="B93" s="31"/>
      <c r="C93" s="31"/>
      <c r="D93" s="15">
        <f t="shared" si="2"/>
        <v>0</v>
      </c>
      <c r="E93" s="15">
        <f t="shared" si="3"/>
        <v>0</v>
      </c>
      <c r="F93" s="15">
        <f t="shared" si="4"/>
        <v>0</v>
      </c>
      <c r="G93" s="15">
        <f t="shared" si="5"/>
        <v>0</v>
      </c>
      <c r="H93" s="18" t="str">
        <f t="shared" si="6"/>
        <v/>
      </c>
      <c r="I93" s="18" t="str">
        <f t="shared" si="7"/>
        <v/>
      </c>
      <c r="J93" s="18" t="str">
        <f t="shared" si="8"/>
        <v>-</v>
      </c>
      <c r="K93" s="27" t="str">
        <f t="shared" ref="K93:L93" si="103">IF(A93="","",WEEKDAY(B93,2))</f>
        <v/>
      </c>
      <c r="L93" s="27" t="str">
        <f t="shared" si="103"/>
        <v/>
      </c>
      <c r="M93" s="19">
        <f t="shared" si="10"/>
        <v>0</v>
      </c>
      <c r="N93" s="20">
        <f t="shared" si="11"/>
        <v>0</v>
      </c>
      <c r="O93" s="21" t="str">
        <f>IF(A93="","",IF(G93&gt;=asetukset!$B$3,G93-asetukset!$B$3,IF(AND(G93-E93&lt;=asetukset!$B$4,E93&gt;=asetukset!$B$3),1-E93,IF(AND(G93-E93&lt;=asetukset!$B$4,E93&lt;=asetukset!$B$3),asetukset!$B$6,0))))</f>
        <v/>
      </c>
      <c r="P93" s="20">
        <f>IF(F93&gt;D93,G93-asetukset!$B$5,IF(AND(D93=F93,E93&lt;=asetukset!$B$6),G93-E93,0))</f>
        <v>0</v>
      </c>
      <c r="Q93" s="19" t="str">
        <f>IF(and(K93=6,E93&gt;asetukset!$B$7),"", IF(and(K93&lt;&gt;6,L93=6,G93&lt;asetukset!$B$7),G93,IF(K93=6,asetukset!$B$7-E93,IF(K93=6,asetukset!$B$7-E93,IF(K93=6,asetukset!$B$7-E93,"")))))</f>
        <v/>
      </c>
      <c r="R93" s="19" t="str">
        <f t="shared" si="12"/>
        <v/>
      </c>
      <c r="S93" s="19" t="str">
        <f t="shared" si="13"/>
        <v/>
      </c>
      <c r="T93" s="21" t="str">
        <f>IF(A93="","",IF(SUMIFS($M$2:M93,$I$2:I93,I93,$A$2:A93,A93)&lt;=asetukset!$B$2,"",SUMIFS($M$2:M93,$I$2:I93,I93,$A$2:A93,A93)-asetukset!$B$2))</f>
        <v/>
      </c>
    </row>
    <row r="94">
      <c r="A94" s="43"/>
      <c r="B94" s="31"/>
      <c r="C94" s="31"/>
      <c r="D94" s="15">
        <f t="shared" si="2"/>
        <v>0</v>
      </c>
      <c r="E94" s="15">
        <f t="shared" si="3"/>
        <v>0</v>
      </c>
      <c r="F94" s="15">
        <f t="shared" si="4"/>
        <v>0</v>
      </c>
      <c r="G94" s="15">
        <f t="shared" si="5"/>
        <v>0</v>
      </c>
      <c r="H94" s="18" t="str">
        <f t="shared" si="6"/>
        <v/>
      </c>
      <c r="I94" s="18" t="str">
        <f t="shared" si="7"/>
        <v/>
      </c>
      <c r="J94" s="18" t="str">
        <f t="shared" si="8"/>
        <v>-</v>
      </c>
      <c r="K94" s="27" t="str">
        <f t="shared" ref="K94:L94" si="104">IF(A94="","",WEEKDAY(B94,2))</f>
        <v/>
      </c>
      <c r="L94" s="27" t="str">
        <f t="shared" si="104"/>
        <v/>
      </c>
      <c r="M94" s="19">
        <f t="shared" si="10"/>
        <v>0</v>
      </c>
      <c r="N94" s="20">
        <f t="shared" si="11"/>
        <v>0</v>
      </c>
      <c r="O94" s="21" t="str">
        <f>IF(A94="","",IF(G94&gt;=asetukset!$B$3,G94-asetukset!$B$3,IF(AND(G94-E94&lt;=asetukset!$B$4,E94&gt;=asetukset!$B$3),1-E94,IF(AND(G94-E94&lt;=asetukset!$B$4,E94&lt;=asetukset!$B$3),asetukset!$B$6,0))))</f>
        <v/>
      </c>
      <c r="P94" s="20">
        <f>IF(F94&gt;D94,G94-asetukset!$B$5,IF(AND(D94=F94,E94&lt;=asetukset!$B$6),G94-E94,0))</f>
        <v>0</v>
      </c>
      <c r="Q94" s="19" t="str">
        <f>IF(and(K94=6,E94&gt;asetukset!$B$7),"", IF(and(K94&lt;&gt;6,L94=6,G94&lt;asetukset!$B$7),G94,IF(K94=6,asetukset!$B$7-E94,IF(K94=6,asetukset!$B$7-E94,IF(K94=6,asetukset!$B$7-E94,"")))))</f>
        <v/>
      </c>
      <c r="R94" s="19" t="str">
        <f t="shared" si="12"/>
        <v/>
      </c>
      <c r="S94" s="19" t="str">
        <f t="shared" si="13"/>
        <v/>
      </c>
      <c r="T94" s="21" t="str">
        <f>IF(A94="","",IF(SUMIFS($M$2:M94,$I$2:I94,I94,$A$2:A94,A94)&lt;=asetukset!$B$2,"",SUMIFS($M$2:M94,$I$2:I94,I94,$A$2:A94,A94)-asetukset!$B$2))</f>
        <v/>
      </c>
    </row>
    <row r="95">
      <c r="A95" s="43"/>
      <c r="B95" s="31"/>
      <c r="C95" s="31"/>
      <c r="D95" s="15">
        <f t="shared" si="2"/>
        <v>0</v>
      </c>
      <c r="E95" s="15">
        <f t="shared" si="3"/>
        <v>0</v>
      </c>
      <c r="F95" s="15">
        <f t="shared" si="4"/>
        <v>0</v>
      </c>
      <c r="G95" s="15">
        <f t="shared" si="5"/>
        <v>0</v>
      </c>
      <c r="H95" s="18" t="str">
        <f t="shared" si="6"/>
        <v/>
      </c>
      <c r="I95" s="18" t="str">
        <f t="shared" si="7"/>
        <v/>
      </c>
      <c r="J95" s="18" t="str">
        <f t="shared" si="8"/>
        <v>-</v>
      </c>
      <c r="K95" s="27" t="str">
        <f t="shared" ref="K95:L95" si="105">IF(A95="","",WEEKDAY(B95,2))</f>
        <v/>
      </c>
      <c r="L95" s="27" t="str">
        <f t="shared" si="105"/>
        <v/>
      </c>
      <c r="M95" s="19">
        <f t="shared" si="10"/>
        <v>0</v>
      </c>
      <c r="N95" s="20">
        <f t="shared" si="11"/>
        <v>0</v>
      </c>
      <c r="O95" s="21" t="str">
        <f>IF(A95="","",IF(G95&gt;=asetukset!$B$3,G95-asetukset!$B$3,IF(AND(G95-E95&lt;=asetukset!$B$4,E95&gt;=asetukset!$B$3),1-E95,IF(AND(G95-E95&lt;=asetukset!$B$4,E95&lt;=asetukset!$B$3),asetukset!$B$6,0))))</f>
        <v/>
      </c>
      <c r="P95" s="20">
        <f>IF(F95&gt;D95,G95-asetukset!$B$5,IF(AND(D95=F95,E95&lt;=asetukset!$B$6),G95-E95,0))</f>
        <v>0</v>
      </c>
      <c r="Q95" s="19" t="str">
        <f>IF(and(K95=6,E95&gt;asetukset!$B$7),"", IF(and(K95&lt;&gt;6,L95=6,G95&lt;asetukset!$B$7),G95,IF(K95=6,asetukset!$B$7-E95,IF(K95=6,asetukset!$B$7-E95,IF(K95=6,asetukset!$B$7-E95,"")))))</f>
        <v/>
      </c>
      <c r="R95" s="19" t="str">
        <f t="shared" si="12"/>
        <v/>
      </c>
      <c r="S95" s="19" t="str">
        <f t="shared" si="13"/>
        <v/>
      </c>
      <c r="T95" s="21" t="str">
        <f>IF(A95="","",IF(SUMIFS($M$2:M95,$I$2:I95,I95,$A$2:A95,A95)&lt;=asetukset!$B$2,"",SUMIFS($M$2:M95,$I$2:I95,I95,$A$2:A95,A95)-asetukset!$B$2))</f>
        <v/>
      </c>
    </row>
    <row r="96">
      <c r="A96" s="43"/>
      <c r="B96" s="31"/>
      <c r="C96" s="31"/>
      <c r="D96" s="15">
        <f t="shared" si="2"/>
        <v>0</v>
      </c>
      <c r="E96" s="15">
        <f t="shared" si="3"/>
        <v>0</v>
      </c>
      <c r="F96" s="15">
        <f t="shared" si="4"/>
        <v>0</v>
      </c>
      <c r="G96" s="15">
        <f t="shared" si="5"/>
        <v>0</v>
      </c>
      <c r="H96" s="18" t="str">
        <f t="shared" si="6"/>
        <v/>
      </c>
      <c r="I96" s="18" t="str">
        <f t="shared" si="7"/>
        <v/>
      </c>
      <c r="J96" s="18" t="str">
        <f t="shared" si="8"/>
        <v>-</v>
      </c>
      <c r="K96" s="27" t="str">
        <f t="shared" ref="K96:L96" si="106">IF(A96="","",WEEKDAY(B96,2))</f>
        <v/>
      </c>
      <c r="L96" s="27" t="str">
        <f t="shared" si="106"/>
        <v/>
      </c>
      <c r="M96" s="19">
        <f t="shared" si="10"/>
        <v>0</v>
      </c>
      <c r="N96" s="20">
        <f t="shared" si="11"/>
        <v>0</v>
      </c>
      <c r="O96" s="21" t="str">
        <f>IF(A96="","",IF(G96&gt;=asetukset!$B$3,G96-asetukset!$B$3,IF(AND(G96-E96&lt;=asetukset!$B$4,E96&gt;=asetukset!$B$3),1-E96,IF(AND(G96-E96&lt;=asetukset!$B$4,E96&lt;=asetukset!$B$3),asetukset!$B$6,0))))</f>
        <v/>
      </c>
      <c r="P96" s="20">
        <f>IF(F96&gt;D96,G96-asetukset!$B$5,IF(AND(D96=F96,E96&lt;=asetukset!$B$6),G96-E96,0))</f>
        <v>0</v>
      </c>
      <c r="Q96" s="19" t="str">
        <f>IF(and(K96=6,E96&gt;asetukset!$B$7),"", IF(and(K96&lt;&gt;6,L96=6,G96&lt;asetukset!$B$7),G96,IF(K96=6,asetukset!$B$7-E96,IF(K96=6,asetukset!$B$7-E96,IF(K96=6,asetukset!$B$7-E96,"")))))</f>
        <v/>
      </c>
      <c r="R96" s="19" t="str">
        <f t="shared" si="12"/>
        <v/>
      </c>
      <c r="S96" s="19" t="str">
        <f t="shared" si="13"/>
        <v/>
      </c>
      <c r="T96" s="21" t="str">
        <f>IF(A96="","",IF(SUMIFS($M$2:M96,$I$2:I96,I96,$A$2:A96,A96)&lt;=asetukset!$B$2,"",SUMIFS($M$2:M96,$I$2:I96,I96,$A$2:A96,A96)-asetukset!$B$2))</f>
        <v/>
      </c>
    </row>
    <row r="97">
      <c r="A97" s="43"/>
      <c r="B97" s="31"/>
      <c r="C97" s="31"/>
      <c r="D97" s="15">
        <f t="shared" si="2"/>
        <v>0</v>
      </c>
      <c r="E97" s="15">
        <f t="shared" si="3"/>
        <v>0</v>
      </c>
      <c r="F97" s="15">
        <f t="shared" si="4"/>
        <v>0</v>
      </c>
      <c r="G97" s="15">
        <f t="shared" si="5"/>
        <v>0</v>
      </c>
      <c r="H97" s="18" t="str">
        <f t="shared" si="6"/>
        <v/>
      </c>
      <c r="I97" s="18" t="str">
        <f t="shared" si="7"/>
        <v/>
      </c>
      <c r="J97" s="18" t="str">
        <f t="shared" si="8"/>
        <v>-</v>
      </c>
      <c r="K97" s="27" t="str">
        <f t="shared" ref="K97:L97" si="107">IF(A97="","",WEEKDAY(B97,2))</f>
        <v/>
      </c>
      <c r="L97" s="27" t="str">
        <f t="shared" si="107"/>
        <v/>
      </c>
      <c r="M97" s="19">
        <f t="shared" si="10"/>
        <v>0</v>
      </c>
      <c r="N97" s="20">
        <f t="shared" si="11"/>
        <v>0</v>
      </c>
      <c r="O97" s="21" t="str">
        <f>IF(A97="","",IF(G97&gt;=asetukset!$B$3,G97-asetukset!$B$3,IF(AND(G97-E97&lt;=asetukset!$B$4,E97&gt;=asetukset!$B$3),1-E97,IF(AND(G97-E97&lt;=asetukset!$B$4,E97&lt;=asetukset!$B$3),asetukset!$B$6,0))))</f>
        <v/>
      </c>
      <c r="P97" s="20">
        <f>IF(F97&gt;D97,G97-asetukset!$B$5,IF(AND(D97=F97,E97&lt;=asetukset!$B$6),G97-E97,0))</f>
        <v>0</v>
      </c>
      <c r="Q97" s="19" t="str">
        <f>IF(and(K97=6,E97&gt;asetukset!$B$7),"", IF(and(K97&lt;&gt;6,L97=6,G97&lt;asetukset!$B$7),G97,IF(K97=6,asetukset!$B$7-E97,IF(K97=6,asetukset!$B$7-E97,IF(K97=6,asetukset!$B$7-E97,"")))))</f>
        <v/>
      </c>
      <c r="R97" s="19" t="str">
        <f t="shared" si="12"/>
        <v/>
      </c>
      <c r="S97" s="19" t="str">
        <f t="shared" si="13"/>
        <v/>
      </c>
      <c r="T97" s="21" t="str">
        <f>IF(A97="","",IF(SUMIFS($M$2:M97,$I$2:I97,I97,$A$2:A97,A97)&lt;=asetukset!$B$2,"",SUMIFS($M$2:M97,$I$2:I97,I97,$A$2:A97,A97)-asetukset!$B$2))</f>
        <v/>
      </c>
    </row>
    <row r="98">
      <c r="A98" s="43"/>
      <c r="B98" s="31"/>
      <c r="C98" s="31"/>
      <c r="D98" s="15">
        <f t="shared" si="2"/>
        <v>0</v>
      </c>
      <c r="E98" s="15">
        <f t="shared" si="3"/>
        <v>0</v>
      </c>
      <c r="F98" s="15">
        <f t="shared" si="4"/>
        <v>0</v>
      </c>
      <c r="G98" s="15">
        <f t="shared" si="5"/>
        <v>0</v>
      </c>
      <c r="H98" s="18" t="str">
        <f t="shared" si="6"/>
        <v/>
      </c>
      <c r="I98" s="18" t="str">
        <f t="shared" si="7"/>
        <v/>
      </c>
      <c r="J98" s="18" t="str">
        <f t="shared" si="8"/>
        <v>-</v>
      </c>
      <c r="K98" s="27" t="str">
        <f t="shared" ref="K98:L98" si="108">IF(A98="","",WEEKDAY(B98,2))</f>
        <v/>
      </c>
      <c r="L98" s="27" t="str">
        <f t="shared" si="108"/>
        <v/>
      </c>
      <c r="M98" s="19">
        <f t="shared" si="10"/>
        <v>0</v>
      </c>
      <c r="N98" s="20">
        <f t="shared" si="11"/>
        <v>0</v>
      </c>
      <c r="O98" s="21" t="str">
        <f>IF(A98="","",IF(G98&gt;=asetukset!$B$3,G98-asetukset!$B$3,IF(AND(G98-E98&lt;=asetukset!$B$4,E98&gt;=asetukset!$B$3),1-E98,IF(AND(G98-E98&lt;=asetukset!$B$4,E98&lt;=asetukset!$B$3),asetukset!$B$6,0))))</f>
        <v/>
      </c>
      <c r="P98" s="20">
        <f>IF(F98&gt;D98,G98-asetukset!$B$5,IF(AND(D98=F98,E98&lt;=asetukset!$B$6),G98-E98,0))</f>
        <v>0</v>
      </c>
      <c r="Q98" s="19" t="str">
        <f>IF(and(K98=6,E98&gt;asetukset!$B$7),"", IF(and(K98&lt;&gt;6,L98=6,G98&lt;asetukset!$B$7),G98,IF(K98=6,asetukset!$B$7-E98,IF(K98=6,asetukset!$B$7-E98,IF(K98=6,asetukset!$B$7-E98,"")))))</f>
        <v/>
      </c>
      <c r="R98" s="19" t="str">
        <f t="shared" si="12"/>
        <v/>
      </c>
      <c r="S98" s="19" t="str">
        <f t="shared" si="13"/>
        <v/>
      </c>
      <c r="T98" s="21" t="str">
        <f>IF(A98="","",IF(SUMIFS($M$2:M98,$I$2:I98,I98,$A$2:A98,A98)&lt;=asetukset!$B$2,"",SUMIFS($M$2:M98,$I$2:I98,I98,$A$2:A98,A98)-asetukset!$B$2))</f>
        <v/>
      </c>
    </row>
    <row r="99">
      <c r="A99" s="43"/>
      <c r="B99" s="31"/>
      <c r="C99" s="31"/>
      <c r="D99" s="15">
        <f t="shared" si="2"/>
        <v>0</v>
      </c>
      <c r="E99" s="15">
        <f t="shared" si="3"/>
        <v>0</v>
      </c>
      <c r="F99" s="15">
        <f t="shared" si="4"/>
        <v>0</v>
      </c>
      <c r="G99" s="15">
        <f t="shared" si="5"/>
        <v>0</v>
      </c>
      <c r="H99" s="18" t="str">
        <f t="shared" si="6"/>
        <v/>
      </c>
      <c r="I99" s="18" t="str">
        <f t="shared" si="7"/>
        <v/>
      </c>
      <c r="J99" s="18" t="str">
        <f t="shared" si="8"/>
        <v>-</v>
      </c>
      <c r="K99" s="27" t="str">
        <f t="shared" ref="K99:L99" si="109">IF(A99="","",WEEKDAY(B99,2))</f>
        <v/>
      </c>
      <c r="L99" s="27" t="str">
        <f t="shared" si="109"/>
        <v/>
      </c>
      <c r="M99" s="19">
        <f t="shared" si="10"/>
        <v>0</v>
      </c>
      <c r="N99" s="20">
        <f t="shared" si="11"/>
        <v>0</v>
      </c>
      <c r="O99" s="21" t="str">
        <f>IF(A99="","",IF(G99&gt;=asetukset!$B$3,G99-asetukset!$B$3,IF(AND(G99-E99&lt;=asetukset!$B$4,E99&gt;=asetukset!$B$3),1-E99,IF(AND(G99-E99&lt;=asetukset!$B$4,E99&lt;=asetukset!$B$3),asetukset!$B$6,0))))</f>
        <v/>
      </c>
      <c r="P99" s="20">
        <f>IF(F99&gt;D99,G99-asetukset!$B$5,IF(AND(D99=F99,E99&lt;=asetukset!$B$6),G99-E99,0))</f>
        <v>0</v>
      </c>
      <c r="Q99" s="19" t="str">
        <f>IF(and(K99=6,E99&gt;asetukset!$B$7),"", IF(and(K99&lt;&gt;6,L99=6,G99&lt;asetukset!$B$7),G99,IF(K99=6,asetukset!$B$7-E99,IF(K99=6,asetukset!$B$7-E99,IF(K99=6,asetukset!$B$7-E99,"")))))</f>
        <v/>
      </c>
      <c r="R99" s="19" t="str">
        <f t="shared" si="12"/>
        <v/>
      </c>
      <c r="S99" s="19" t="str">
        <f t="shared" si="13"/>
        <v/>
      </c>
      <c r="T99" s="21" t="str">
        <f>IF(A99="","",IF(SUMIFS($M$2:M99,$I$2:I99,I99,$A$2:A99,A99)&lt;=asetukset!$B$2,"",SUMIFS($M$2:M99,$I$2:I99,I99,$A$2:A99,A99)-asetukset!$B$2))</f>
        <v/>
      </c>
    </row>
    <row r="100">
      <c r="A100" s="43"/>
      <c r="B100" s="31"/>
      <c r="C100" s="31"/>
      <c r="D100" s="15">
        <f t="shared" si="2"/>
        <v>0</v>
      </c>
      <c r="E100" s="15">
        <f t="shared" si="3"/>
        <v>0</v>
      </c>
      <c r="F100" s="15">
        <f t="shared" si="4"/>
        <v>0</v>
      </c>
      <c r="G100" s="15">
        <f t="shared" si="5"/>
        <v>0</v>
      </c>
      <c r="H100" s="18" t="str">
        <f t="shared" si="6"/>
        <v/>
      </c>
      <c r="I100" s="18" t="str">
        <f t="shared" si="7"/>
        <v/>
      </c>
      <c r="J100" s="18" t="str">
        <f t="shared" si="8"/>
        <v>-</v>
      </c>
      <c r="K100" s="27" t="str">
        <f t="shared" ref="K100:L100" si="110">IF(A100="","",WEEKDAY(B100,2))</f>
        <v/>
      </c>
      <c r="L100" s="27" t="str">
        <f t="shared" si="110"/>
        <v/>
      </c>
      <c r="M100" s="19">
        <f t="shared" si="10"/>
        <v>0</v>
      </c>
      <c r="N100" s="20">
        <f t="shared" si="11"/>
        <v>0</v>
      </c>
      <c r="O100" s="21" t="str">
        <f>IF(A100="","",IF(G100&gt;=asetukset!$B$3,G100-asetukset!$B$3,IF(AND(G100-E100&lt;=asetukset!$B$4,E100&gt;=asetukset!$B$3),1-E100,IF(AND(G100-E100&lt;=asetukset!$B$4,E100&lt;=asetukset!$B$3),asetukset!$B$6,0))))</f>
        <v/>
      </c>
      <c r="P100" s="20">
        <f>IF(F100&gt;D100,G100-asetukset!$B$5,IF(AND(D100=F100,E100&lt;=asetukset!$B$6),G100-E100,0))</f>
        <v>0</v>
      </c>
      <c r="Q100" s="19" t="str">
        <f>IF(and(K100=6,E100&gt;asetukset!$B$7),"", IF(and(K100&lt;&gt;6,L100=6,G100&lt;asetukset!$B$7),G100,IF(K100=6,asetukset!$B$7-E100,IF(K100=6,asetukset!$B$7-E100,IF(K100=6,asetukset!$B$7-E100,"")))))</f>
        <v/>
      </c>
      <c r="R100" s="19" t="str">
        <f t="shared" si="12"/>
        <v/>
      </c>
      <c r="S100" s="19" t="str">
        <f t="shared" si="13"/>
        <v/>
      </c>
      <c r="T100" s="21" t="str">
        <f>IF(A100="","",IF(SUMIFS($M$2:M100,$I$2:I100,I100,$A$2:A100,A100)&lt;=asetukset!$B$2,"",SUMIFS($M$2:M100,$I$2:I100,I100,$A$2:A100,A100)-asetukset!$B$2))</f>
        <v/>
      </c>
    </row>
    <row r="101">
      <c r="A101" s="43"/>
      <c r="B101" s="31"/>
      <c r="C101" s="31"/>
      <c r="D101" s="15">
        <f t="shared" si="2"/>
        <v>0</v>
      </c>
      <c r="E101" s="15">
        <f t="shared" si="3"/>
        <v>0</v>
      </c>
      <c r="F101" s="15">
        <f t="shared" si="4"/>
        <v>0</v>
      </c>
      <c r="G101" s="15">
        <f t="shared" si="5"/>
        <v>0</v>
      </c>
      <c r="H101" s="18" t="str">
        <f t="shared" si="6"/>
        <v/>
      </c>
      <c r="I101" s="18" t="str">
        <f t="shared" si="7"/>
        <v/>
      </c>
      <c r="J101" s="18" t="str">
        <f t="shared" si="8"/>
        <v>-</v>
      </c>
      <c r="K101" s="27" t="str">
        <f t="shared" ref="K101:L101" si="111">IF(A101="","",WEEKDAY(B101,2))</f>
        <v/>
      </c>
      <c r="L101" s="27" t="str">
        <f t="shared" si="111"/>
        <v/>
      </c>
      <c r="M101" s="19">
        <f t="shared" si="10"/>
        <v>0</v>
      </c>
      <c r="N101" s="20">
        <f t="shared" si="11"/>
        <v>0</v>
      </c>
      <c r="O101" s="21" t="str">
        <f>IF(A101="","",IF(G101&gt;=asetukset!$B$3,G101-asetukset!$B$3,IF(AND(G101-E101&lt;=asetukset!$B$4,E101&gt;=asetukset!$B$3),1-E101,IF(AND(G101-E101&lt;=asetukset!$B$4,E101&lt;=asetukset!$B$3),asetukset!$B$6,0))))</f>
        <v/>
      </c>
      <c r="P101" s="20">
        <f>IF(F101&gt;D101,G101-asetukset!$B$5,IF(AND(D101=F101,E101&lt;=asetukset!$B$6),G101-E101,0))</f>
        <v>0</v>
      </c>
      <c r="Q101" s="19" t="str">
        <f>IF(and(K101=6,E101&gt;asetukset!$B$7),"", IF(and(K101&lt;&gt;6,L101=6,G101&lt;asetukset!$B$7),G101,IF(K101=6,asetukset!$B$7-E101,IF(K101=6,asetukset!$B$7-E101,IF(K101=6,asetukset!$B$7-E101,"")))))</f>
        <v/>
      </c>
      <c r="R101" s="19" t="str">
        <f t="shared" si="12"/>
        <v/>
      </c>
      <c r="S101" s="19" t="str">
        <f t="shared" si="13"/>
        <v/>
      </c>
      <c r="T101" s="21" t="str">
        <f>IF(A101="","",IF(SUMIFS($M$2:M101,$I$2:I101,I101,$A$2:A101,A101)&lt;=asetukset!$B$2,"",SUMIFS($M$2:M101,$I$2:I101,I101,$A$2:A101,A101)-asetukset!$B$2))</f>
        <v/>
      </c>
    </row>
    <row r="102">
      <c r="A102" s="43"/>
      <c r="B102" s="31"/>
      <c r="C102" s="31"/>
      <c r="D102" s="15">
        <f t="shared" si="2"/>
        <v>0</v>
      </c>
      <c r="E102" s="15">
        <f t="shared" si="3"/>
        <v>0</v>
      </c>
      <c r="F102" s="15">
        <f t="shared" si="4"/>
        <v>0</v>
      </c>
      <c r="G102" s="15">
        <f t="shared" si="5"/>
        <v>0</v>
      </c>
      <c r="H102" s="18" t="str">
        <f t="shared" si="6"/>
        <v/>
      </c>
      <c r="I102" s="18" t="str">
        <f t="shared" si="7"/>
        <v/>
      </c>
      <c r="J102" s="18" t="str">
        <f t="shared" si="8"/>
        <v>-</v>
      </c>
      <c r="K102" s="27" t="str">
        <f t="shared" ref="K102:L102" si="112">IF(A102="","",WEEKDAY(B102,2))</f>
        <v/>
      </c>
      <c r="L102" s="27" t="str">
        <f t="shared" si="112"/>
        <v/>
      </c>
      <c r="M102" s="19">
        <f t="shared" si="10"/>
        <v>0</v>
      </c>
      <c r="N102" s="20">
        <f t="shared" si="11"/>
        <v>0</v>
      </c>
      <c r="O102" s="21" t="str">
        <f>IF(A102="","",IF(G102&gt;=asetukset!$B$3,G102-asetukset!$B$3,IF(AND(G102-E102&lt;=asetukset!$B$4,E102&gt;=asetukset!$B$3),1-E102,IF(AND(G102-E102&lt;=asetukset!$B$4,E102&lt;=asetukset!$B$3),asetukset!$B$6,0))))</f>
        <v/>
      </c>
      <c r="P102" s="20">
        <f>IF(F102&gt;D102,G102-asetukset!$B$5,IF(AND(D102=F102,E102&lt;=asetukset!$B$6),G102-E102,0))</f>
        <v>0</v>
      </c>
      <c r="Q102" s="19" t="str">
        <f>IF(and(K102=6,E102&gt;asetukset!$B$7),"", IF(and(K102&lt;&gt;6,L102=6,G102&lt;asetukset!$B$7),G102,IF(K102=6,asetukset!$B$7-E102,IF(K102=6,asetukset!$B$7-E102,IF(K102=6,asetukset!$B$7-E102,"")))))</f>
        <v/>
      </c>
      <c r="R102" s="19" t="str">
        <f t="shared" si="12"/>
        <v/>
      </c>
      <c r="S102" s="19" t="str">
        <f t="shared" si="13"/>
        <v/>
      </c>
      <c r="T102" s="21" t="str">
        <f>IF(A102="","",IF(SUMIFS($M$2:M102,$I$2:I102,I102,$A$2:A102,A102)&lt;=asetukset!$B$2,"",SUMIFS($M$2:M102,$I$2:I102,I102,$A$2:A102,A102)-asetukset!$B$2))</f>
        <v/>
      </c>
    </row>
    <row r="103">
      <c r="A103" s="43"/>
      <c r="B103" s="31"/>
      <c r="C103" s="31"/>
      <c r="D103" s="15">
        <f t="shared" si="2"/>
        <v>0</v>
      </c>
      <c r="E103" s="15">
        <f t="shared" si="3"/>
        <v>0</v>
      </c>
      <c r="F103" s="15">
        <f t="shared" si="4"/>
        <v>0</v>
      </c>
      <c r="G103" s="15">
        <f t="shared" si="5"/>
        <v>0</v>
      </c>
      <c r="H103" s="18" t="str">
        <f t="shared" si="6"/>
        <v/>
      </c>
      <c r="I103" s="18" t="str">
        <f t="shared" si="7"/>
        <v/>
      </c>
      <c r="J103" s="18" t="str">
        <f t="shared" si="8"/>
        <v>-</v>
      </c>
      <c r="K103" s="27" t="str">
        <f t="shared" ref="K103:L103" si="113">IF(A103="","",WEEKDAY(B103,2))</f>
        <v/>
      </c>
      <c r="L103" s="27" t="str">
        <f t="shared" si="113"/>
        <v/>
      </c>
      <c r="M103" s="19">
        <f t="shared" si="10"/>
        <v>0</v>
      </c>
      <c r="N103" s="20">
        <f t="shared" si="11"/>
        <v>0</v>
      </c>
      <c r="O103" s="21" t="str">
        <f>IF(A103="","",IF(G103&gt;=asetukset!$B$3,G103-asetukset!$B$3,IF(AND(G103-E103&lt;=asetukset!$B$4,E103&gt;=asetukset!$B$3),1-E103,IF(AND(G103-E103&lt;=asetukset!$B$4,E103&lt;=asetukset!$B$3),asetukset!$B$6,0))))</f>
        <v/>
      </c>
      <c r="P103" s="20">
        <f>IF(F103&gt;D103,G103-asetukset!$B$5,IF(AND(D103=F103,E103&lt;=asetukset!$B$6),G103-E103,0))</f>
        <v>0</v>
      </c>
      <c r="Q103" s="19" t="str">
        <f>IF(and(K103=6,E103&gt;asetukset!$B$7),"", IF(and(K103&lt;&gt;6,L103=6,G103&lt;asetukset!$B$7),G103,IF(K103=6,asetukset!$B$7-E103,IF(K103=6,asetukset!$B$7-E103,IF(K103=6,asetukset!$B$7-E103,"")))))</f>
        <v/>
      </c>
      <c r="R103" s="19" t="str">
        <f t="shared" si="12"/>
        <v/>
      </c>
      <c r="S103" s="19" t="str">
        <f t="shared" si="13"/>
        <v/>
      </c>
      <c r="T103" s="21" t="str">
        <f>IF(A103="","",IF(SUMIFS($M$2:M103,$I$2:I103,I103,$A$2:A103,A103)&lt;=asetukset!$B$2,"",SUMIFS($M$2:M103,$I$2:I103,I103,$A$2:A103,A103)-asetukset!$B$2))</f>
        <v/>
      </c>
    </row>
    <row r="104">
      <c r="A104" s="43"/>
      <c r="B104" s="31"/>
      <c r="C104" s="31"/>
      <c r="D104" s="15">
        <f t="shared" si="2"/>
        <v>0</v>
      </c>
      <c r="E104" s="15">
        <f t="shared" si="3"/>
        <v>0</v>
      </c>
      <c r="F104" s="15">
        <f t="shared" si="4"/>
        <v>0</v>
      </c>
      <c r="G104" s="15">
        <f t="shared" si="5"/>
        <v>0</v>
      </c>
      <c r="H104" s="18" t="str">
        <f t="shared" si="6"/>
        <v/>
      </c>
      <c r="I104" s="18" t="str">
        <f t="shared" si="7"/>
        <v/>
      </c>
      <c r="J104" s="18" t="str">
        <f t="shared" si="8"/>
        <v>-</v>
      </c>
      <c r="K104" s="27" t="str">
        <f t="shared" ref="K104:L104" si="114">IF(A104="","",WEEKDAY(B104,2))</f>
        <v/>
      </c>
      <c r="L104" s="27" t="str">
        <f t="shared" si="114"/>
        <v/>
      </c>
      <c r="M104" s="19">
        <f t="shared" si="10"/>
        <v>0</v>
      </c>
      <c r="N104" s="20">
        <f t="shared" si="11"/>
        <v>0</v>
      </c>
      <c r="O104" s="21" t="str">
        <f>IF(A104="","",IF(G104&gt;=asetukset!$B$3,G104-asetukset!$B$3,IF(AND(G104-E104&lt;=asetukset!$B$4,E104&gt;=asetukset!$B$3),1-E104,IF(AND(G104-E104&lt;=asetukset!$B$4,E104&lt;=asetukset!$B$3),asetukset!$B$6,0))))</f>
        <v/>
      </c>
      <c r="P104" s="20">
        <f>IF(F104&gt;D104,G104-asetukset!$B$5,IF(AND(D104=F104,E104&lt;=asetukset!$B$6),G104-E104,0))</f>
        <v>0</v>
      </c>
      <c r="Q104" s="19" t="str">
        <f>IF(and(K104=6,E104&gt;asetukset!$B$7),"", IF(and(K104&lt;&gt;6,L104=6,G104&lt;asetukset!$B$7),G104,IF(K104=6,asetukset!$B$7-E104,IF(K104=6,asetukset!$B$7-E104,IF(K104=6,asetukset!$B$7-E104,"")))))</f>
        <v/>
      </c>
      <c r="R104" s="19" t="str">
        <f t="shared" si="12"/>
        <v/>
      </c>
      <c r="S104" s="19" t="str">
        <f t="shared" si="13"/>
        <v/>
      </c>
      <c r="T104" s="21" t="str">
        <f>IF(A104="","",IF(SUMIFS($M$2:M104,$I$2:I104,I104,$A$2:A104,A104)&lt;=asetukset!$B$2,"",SUMIFS($M$2:M104,$I$2:I104,I104,$A$2:A104,A104)-asetukset!$B$2))</f>
        <v/>
      </c>
    </row>
    <row r="105">
      <c r="A105" s="43"/>
      <c r="B105" s="31"/>
      <c r="C105" s="31"/>
      <c r="D105" s="15">
        <f t="shared" si="2"/>
        <v>0</v>
      </c>
      <c r="E105" s="15">
        <f t="shared" si="3"/>
        <v>0</v>
      </c>
      <c r="F105" s="15">
        <f t="shared" si="4"/>
        <v>0</v>
      </c>
      <c r="G105" s="15">
        <f t="shared" si="5"/>
        <v>0</v>
      </c>
      <c r="H105" s="18" t="str">
        <f t="shared" si="6"/>
        <v/>
      </c>
      <c r="I105" s="18" t="str">
        <f t="shared" si="7"/>
        <v/>
      </c>
      <c r="J105" s="18" t="str">
        <f t="shared" si="8"/>
        <v>-</v>
      </c>
      <c r="K105" s="27" t="str">
        <f t="shared" ref="K105:L105" si="115">IF(A105="","",WEEKDAY(B105,2))</f>
        <v/>
      </c>
      <c r="L105" s="27" t="str">
        <f t="shared" si="115"/>
        <v/>
      </c>
      <c r="M105" s="19">
        <f t="shared" si="10"/>
        <v>0</v>
      </c>
      <c r="N105" s="20">
        <f t="shared" si="11"/>
        <v>0</v>
      </c>
      <c r="O105" s="21" t="str">
        <f>IF(A105="","",IF(G105&gt;=asetukset!$B$3,G105-asetukset!$B$3,IF(AND(G105-E105&lt;=asetukset!$B$4,E105&gt;=asetukset!$B$3),1-E105,IF(AND(G105-E105&lt;=asetukset!$B$4,E105&lt;=asetukset!$B$3),asetukset!$B$6,0))))</f>
        <v/>
      </c>
      <c r="P105" s="20">
        <f>IF(F105&gt;D105,G105-asetukset!$B$5,IF(AND(D105=F105,E105&lt;=asetukset!$B$6),G105-E105,0))</f>
        <v>0</v>
      </c>
      <c r="Q105" s="19" t="str">
        <f>IF(and(K105=6,E105&gt;asetukset!$B$7),"", IF(and(K105&lt;&gt;6,L105=6,G105&lt;asetukset!$B$7),G105,IF(K105=6,asetukset!$B$7-E105,IF(K105=6,asetukset!$B$7-E105,IF(K105=6,asetukset!$B$7-E105,"")))))</f>
        <v/>
      </c>
      <c r="R105" s="19" t="str">
        <f t="shared" si="12"/>
        <v/>
      </c>
      <c r="S105" s="19" t="str">
        <f t="shared" si="13"/>
        <v/>
      </c>
      <c r="T105" s="21" t="str">
        <f>IF(A105="","",IF(SUMIFS($M$2:M105,$I$2:I105,I105,$A$2:A105,A105)&lt;=asetukset!$B$2,"",SUMIFS($M$2:M105,$I$2:I105,I105,$A$2:A105,A105)-asetukset!$B$2))</f>
        <v/>
      </c>
    </row>
    <row r="106">
      <c r="A106" s="43"/>
      <c r="B106" s="31"/>
      <c r="C106" s="31"/>
      <c r="D106" s="15">
        <f t="shared" si="2"/>
        <v>0</v>
      </c>
      <c r="E106" s="15">
        <f t="shared" si="3"/>
        <v>0</v>
      </c>
      <c r="F106" s="15">
        <f t="shared" si="4"/>
        <v>0</v>
      </c>
      <c r="G106" s="15">
        <f t="shared" si="5"/>
        <v>0</v>
      </c>
      <c r="H106" s="18" t="str">
        <f t="shared" si="6"/>
        <v/>
      </c>
      <c r="I106" s="18" t="str">
        <f t="shared" si="7"/>
        <v/>
      </c>
      <c r="J106" s="18" t="str">
        <f t="shared" si="8"/>
        <v>-</v>
      </c>
      <c r="K106" s="27" t="str">
        <f t="shared" ref="K106:L106" si="116">IF(A106="","",WEEKDAY(B106,2))</f>
        <v/>
      </c>
      <c r="L106" s="27" t="str">
        <f t="shared" si="116"/>
        <v/>
      </c>
      <c r="M106" s="19">
        <f t="shared" si="10"/>
        <v>0</v>
      </c>
      <c r="N106" s="20">
        <f t="shared" si="11"/>
        <v>0</v>
      </c>
      <c r="O106" s="21" t="str">
        <f>IF(A106="","",IF(G106&gt;=asetukset!$B$3,G106-asetukset!$B$3,IF(AND(G106-E106&lt;=asetukset!$B$4,E106&gt;=asetukset!$B$3),1-E106,IF(AND(G106-E106&lt;=asetukset!$B$4,E106&lt;=asetukset!$B$3),asetukset!$B$6,0))))</f>
        <v/>
      </c>
      <c r="P106" s="20">
        <f>IF(F106&gt;D106,G106-asetukset!$B$5,IF(AND(D106=F106,E106&lt;=asetukset!$B$6),G106-E106,0))</f>
        <v>0</v>
      </c>
      <c r="Q106" s="19" t="str">
        <f>IF(and(K106=6,E106&gt;asetukset!$B$7),"", IF(and(K106&lt;&gt;6,L106=6,G106&lt;asetukset!$B$7),G106,IF(K106=6,asetukset!$B$7-E106,IF(K106=6,asetukset!$B$7-E106,IF(K106=6,asetukset!$B$7-E106,"")))))</f>
        <v/>
      </c>
      <c r="R106" s="19" t="str">
        <f t="shared" si="12"/>
        <v/>
      </c>
      <c r="S106" s="19" t="str">
        <f t="shared" si="13"/>
        <v/>
      </c>
      <c r="T106" s="21" t="str">
        <f>IF(A106="","",IF(SUMIFS($M$2:M106,$I$2:I106,I106,$A$2:A106,A106)&lt;=asetukset!$B$2,"",SUMIFS($M$2:M106,$I$2:I106,I106,$A$2:A106,A106)-asetukset!$B$2))</f>
        <v/>
      </c>
    </row>
    <row r="107">
      <c r="A107" s="43"/>
      <c r="B107" s="31"/>
      <c r="C107" s="31"/>
      <c r="D107" s="15">
        <f t="shared" si="2"/>
        <v>0</v>
      </c>
      <c r="E107" s="15">
        <f t="shared" si="3"/>
        <v>0</v>
      </c>
      <c r="F107" s="15">
        <f t="shared" si="4"/>
        <v>0</v>
      </c>
      <c r="G107" s="15">
        <f t="shared" si="5"/>
        <v>0</v>
      </c>
      <c r="H107" s="18" t="str">
        <f t="shared" si="6"/>
        <v/>
      </c>
      <c r="I107" s="18" t="str">
        <f t="shared" si="7"/>
        <v/>
      </c>
      <c r="J107" s="18" t="str">
        <f t="shared" si="8"/>
        <v>-</v>
      </c>
      <c r="K107" s="27" t="str">
        <f t="shared" ref="K107:L107" si="117">IF(A107="","",WEEKDAY(B107,2))</f>
        <v/>
      </c>
      <c r="L107" s="27" t="str">
        <f t="shared" si="117"/>
        <v/>
      </c>
      <c r="M107" s="19">
        <f t="shared" si="10"/>
        <v>0</v>
      </c>
      <c r="N107" s="20">
        <f t="shared" si="11"/>
        <v>0</v>
      </c>
      <c r="O107" s="21" t="str">
        <f>IF(A107="","",IF(G107&gt;=asetukset!$B$3,G107-asetukset!$B$3,IF(AND(G107-E107&lt;=asetukset!$B$4,E107&gt;=asetukset!$B$3),1-E107,IF(AND(G107-E107&lt;=asetukset!$B$4,E107&lt;=asetukset!$B$3),asetukset!$B$6,0))))</f>
        <v/>
      </c>
      <c r="P107" s="20">
        <f>IF(F107&gt;D107,G107-asetukset!$B$5,IF(AND(D107=F107,E107&lt;=asetukset!$B$6),G107-E107,0))</f>
        <v>0</v>
      </c>
      <c r="Q107" s="19" t="str">
        <f>IF(and(K107=6,E107&gt;asetukset!$B$7),"", IF(and(K107&lt;&gt;6,L107=6,G107&lt;asetukset!$B$7),G107,IF(K107=6,asetukset!$B$7-E107,IF(K107=6,asetukset!$B$7-E107,IF(K107=6,asetukset!$B$7-E107,"")))))</f>
        <v/>
      </c>
      <c r="R107" s="19" t="str">
        <f t="shared" si="12"/>
        <v/>
      </c>
      <c r="S107" s="19" t="str">
        <f t="shared" si="13"/>
        <v/>
      </c>
      <c r="T107" s="21" t="str">
        <f>IF(A107="","",IF(SUMIFS($M$2:M107,$I$2:I107,I107,$A$2:A107,A107)&lt;=asetukset!$B$2,"",SUMIFS($M$2:M107,$I$2:I107,I107,$A$2:A107,A107)-asetukset!$B$2))</f>
        <v/>
      </c>
    </row>
    <row r="108">
      <c r="A108" s="43"/>
      <c r="B108" s="31"/>
      <c r="C108" s="31"/>
      <c r="D108" s="15">
        <f t="shared" si="2"/>
        <v>0</v>
      </c>
      <c r="E108" s="15">
        <f t="shared" si="3"/>
        <v>0</v>
      </c>
      <c r="F108" s="15">
        <f t="shared" si="4"/>
        <v>0</v>
      </c>
      <c r="G108" s="15">
        <f t="shared" si="5"/>
        <v>0</v>
      </c>
      <c r="H108" s="18" t="str">
        <f t="shared" si="6"/>
        <v/>
      </c>
      <c r="I108" s="18" t="str">
        <f t="shared" si="7"/>
        <v/>
      </c>
      <c r="J108" s="18" t="str">
        <f t="shared" si="8"/>
        <v>-</v>
      </c>
      <c r="K108" s="27" t="str">
        <f t="shared" ref="K108:L108" si="118">IF(A108="","",WEEKDAY(B108,2))</f>
        <v/>
      </c>
      <c r="L108" s="27" t="str">
        <f t="shared" si="118"/>
        <v/>
      </c>
      <c r="M108" s="19">
        <f t="shared" si="10"/>
        <v>0</v>
      </c>
      <c r="N108" s="20">
        <f t="shared" si="11"/>
        <v>0</v>
      </c>
      <c r="O108" s="21" t="str">
        <f>IF(A108="","",IF(G108&gt;=asetukset!$B$3,G108-asetukset!$B$3,IF(AND(G108-E108&lt;=asetukset!$B$4,E108&gt;=asetukset!$B$3),1-E108,IF(AND(G108-E108&lt;=asetukset!$B$4,E108&lt;=asetukset!$B$3),asetukset!$B$6,0))))</f>
        <v/>
      </c>
      <c r="P108" s="20">
        <f>IF(F108&gt;D108,G108-asetukset!$B$5,IF(AND(D108=F108,E108&lt;=asetukset!$B$6),G108-E108,0))</f>
        <v>0</v>
      </c>
      <c r="Q108" s="19" t="str">
        <f>IF(and(K108=6,E108&gt;asetukset!$B$7),"", IF(and(K108&lt;&gt;6,L108=6,G108&lt;asetukset!$B$7),G108,IF(K108=6,asetukset!$B$7-E108,IF(K108=6,asetukset!$B$7-E108,IF(K108=6,asetukset!$B$7-E108,"")))))</f>
        <v/>
      </c>
      <c r="R108" s="19" t="str">
        <f t="shared" si="12"/>
        <v/>
      </c>
      <c r="S108" s="19" t="str">
        <f t="shared" si="13"/>
        <v/>
      </c>
      <c r="T108" s="21" t="str">
        <f>IF(A108="","",IF(SUMIFS($M$2:M108,$I$2:I108,I108,$A$2:A108,A108)&lt;=asetukset!$B$2,"",SUMIFS($M$2:M108,$I$2:I108,I108,$A$2:A108,A108)-asetukset!$B$2))</f>
        <v/>
      </c>
    </row>
    <row r="109">
      <c r="A109" s="43"/>
      <c r="B109" s="31"/>
      <c r="C109" s="31"/>
      <c r="D109" s="15">
        <f t="shared" si="2"/>
        <v>0</v>
      </c>
      <c r="E109" s="15">
        <f t="shared" si="3"/>
        <v>0</v>
      </c>
      <c r="F109" s="15">
        <f t="shared" si="4"/>
        <v>0</v>
      </c>
      <c r="G109" s="15">
        <f t="shared" si="5"/>
        <v>0</v>
      </c>
      <c r="H109" s="18" t="str">
        <f t="shared" si="6"/>
        <v/>
      </c>
      <c r="I109" s="18" t="str">
        <f t="shared" si="7"/>
        <v/>
      </c>
      <c r="J109" s="18" t="str">
        <f t="shared" si="8"/>
        <v>-</v>
      </c>
      <c r="K109" s="27" t="str">
        <f t="shared" ref="K109:L109" si="119">IF(A109="","",WEEKDAY(B109,2))</f>
        <v/>
      </c>
      <c r="L109" s="27" t="str">
        <f t="shared" si="119"/>
        <v/>
      </c>
      <c r="M109" s="19">
        <f t="shared" si="10"/>
        <v>0</v>
      </c>
      <c r="N109" s="20">
        <f t="shared" si="11"/>
        <v>0</v>
      </c>
      <c r="O109" s="21" t="str">
        <f>IF(A109="","",IF(G109&gt;=asetukset!$B$3,G109-asetukset!$B$3,IF(AND(G109-E109&lt;=asetukset!$B$4,E109&gt;=asetukset!$B$3),1-E109,IF(AND(G109-E109&lt;=asetukset!$B$4,E109&lt;=asetukset!$B$3),asetukset!$B$6,0))))</f>
        <v/>
      </c>
      <c r="P109" s="20">
        <f>IF(F109&gt;D109,G109-asetukset!$B$5,IF(AND(D109=F109,E109&lt;=asetukset!$B$6),G109-E109,0))</f>
        <v>0</v>
      </c>
      <c r="Q109" s="19" t="str">
        <f>IF(and(K109=6,E109&gt;asetukset!$B$7),"", IF(and(K109&lt;&gt;6,L109=6,G109&lt;asetukset!$B$7),G109,IF(K109=6,asetukset!$B$7-E109,IF(K109=6,asetukset!$B$7-E109,IF(K109=6,asetukset!$B$7-E109,"")))))</f>
        <v/>
      </c>
      <c r="R109" s="19" t="str">
        <f t="shared" si="12"/>
        <v/>
      </c>
      <c r="S109" s="19" t="str">
        <f t="shared" si="13"/>
        <v/>
      </c>
      <c r="T109" s="21" t="str">
        <f>IF(A109="","",IF(SUMIFS($M$2:M109,$I$2:I109,I109,$A$2:A109,A109)&lt;=asetukset!$B$2,"",SUMIFS($M$2:M109,$I$2:I109,I109,$A$2:A109,A109)-asetukset!$B$2))</f>
        <v/>
      </c>
    </row>
    <row r="110">
      <c r="A110" s="43"/>
      <c r="B110" s="31"/>
      <c r="C110" s="31"/>
      <c r="D110" s="15">
        <f t="shared" si="2"/>
        <v>0</v>
      </c>
      <c r="E110" s="15">
        <f t="shared" si="3"/>
        <v>0</v>
      </c>
      <c r="F110" s="15">
        <f t="shared" si="4"/>
        <v>0</v>
      </c>
      <c r="G110" s="15">
        <f t="shared" si="5"/>
        <v>0</v>
      </c>
      <c r="H110" s="18" t="str">
        <f t="shared" si="6"/>
        <v/>
      </c>
      <c r="I110" s="18" t="str">
        <f t="shared" si="7"/>
        <v/>
      </c>
      <c r="J110" s="18" t="str">
        <f t="shared" si="8"/>
        <v>-</v>
      </c>
      <c r="K110" s="27" t="str">
        <f t="shared" ref="K110:L110" si="120">IF(A110="","",WEEKDAY(B110,2))</f>
        <v/>
      </c>
      <c r="L110" s="27" t="str">
        <f t="shared" si="120"/>
        <v/>
      </c>
      <c r="M110" s="19">
        <f t="shared" si="10"/>
        <v>0</v>
      </c>
      <c r="N110" s="20">
        <f t="shared" si="11"/>
        <v>0</v>
      </c>
      <c r="O110" s="21" t="str">
        <f>IF(A110="","",IF(G110&gt;=asetukset!$B$3,G110-asetukset!$B$3,IF(AND(G110-E110&lt;=asetukset!$B$4,E110&gt;=asetukset!$B$3),1-E110,IF(AND(G110-E110&lt;=asetukset!$B$4,E110&lt;=asetukset!$B$3),asetukset!$B$6,0))))</f>
        <v/>
      </c>
      <c r="P110" s="20">
        <f>IF(F110&gt;D110,G110-asetukset!$B$5,IF(AND(D110=F110,E110&lt;=asetukset!$B$6),G110-E110,0))</f>
        <v>0</v>
      </c>
      <c r="Q110" s="19" t="str">
        <f>IF(and(K110=6,E110&gt;asetukset!$B$7),"", IF(and(K110&lt;&gt;6,L110=6,G110&lt;asetukset!$B$7),G110,IF(K110=6,asetukset!$B$7-E110,IF(K110=6,asetukset!$B$7-E110,IF(K110=6,asetukset!$B$7-E110,"")))))</f>
        <v/>
      </c>
      <c r="R110" s="19" t="str">
        <f t="shared" si="12"/>
        <v/>
      </c>
      <c r="S110" s="19" t="str">
        <f t="shared" si="13"/>
        <v/>
      </c>
      <c r="T110" s="21" t="str">
        <f>IF(A110="","",IF(SUMIFS($M$2:M110,$I$2:I110,I110,$A$2:A110,A110)&lt;=asetukset!$B$2,"",SUMIFS($M$2:M110,$I$2:I110,I110,$A$2:A110,A110)-asetukset!$B$2))</f>
        <v/>
      </c>
    </row>
    <row r="111">
      <c r="A111" s="43"/>
      <c r="B111" s="31"/>
      <c r="C111" s="31"/>
      <c r="D111" s="15">
        <f t="shared" si="2"/>
        <v>0</v>
      </c>
      <c r="E111" s="15">
        <f t="shared" si="3"/>
        <v>0</v>
      </c>
      <c r="F111" s="15">
        <f t="shared" si="4"/>
        <v>0</v>
      </c>
      <c r="G111" s="15">
        <f t="shared" si="5"/>
        <v>0</v>
      </c>
      <c r="H111" s="18" t="str">
        <f t="shared" si="6"/>
        <v/>
      </c>
      <c r="I111" s="18" t="str">
        <f t="shared" si="7"/>
        <v/>
      </c>
      <c r="J111" s="18" t="str">
        <f t="shared" si="8"/>
        <v>-</v>
      </c>
      <c r="K111" s="27" t="str">
        <f t="shared" ref="K111:L111" si="121">IF(A111="","",WEEKDAY(B111,2))</f>
        <v/>
      </c>
      <c r="L111" s="27" t="str">
        <f t="shared" si="121"/>
        <v/>
      </c>
      <c r="M111" s="19">
        <f t="shared" si="10"/>
        <v>0</v>
      </c>
      <c r="N111" s="20">
        <f t="shared" si="11"/>
        <v>0</v>
      </c>
      <c r="O111" s="21" t="str">
        <f>IF(A111="","",IF(G111&gt;=asetukset!$B$3,G111-asetukset!$B$3,IF(AND(G111-E111&lt;=asetukset!$B$4,E111&gt;=asetukset!$B$3),1-E111,IF(AND(G111-E111&lt;=asetukset!$B$4,E111&lt;=asetukset!$B$3),asetukset!$B$6,0))))</f>
        <v/>
      </c>
      <c r="P111" s="20">
        <f>IF(F111&gt;D111,G111-asetukset!$B$5,IF(AND(D111=F111,E111&lt;=asetukset!$B$6),G111-E111,0))</f>
        <v>0</v>
      </c>
      <c r="Q111" s="19" t="str">
        <f>IF(and(K111=6,E111&gt;asetukset!$B$7),"", IF(and(K111&lt;&gt;6,L111=6,G111&lt;asetukset!$B$7),G111,IF(K111=6,asetukset!$B$7-E111,IF(K111=6,asetukset!$B$7-E111,IF(K111=6,asetukset!$B$7-E111,"")))))</f>
        <v/>
      </c>
      <c r="R111" s="19" t="str">
        <f t="shared" si="12"/>
        <v/>
      </c>
      <c r="S111" s="19" t="str">
        <f t="shared" si="13"/>
        <v/>
      </c>
      <c r="T111" s="21" t="str">
        <f>IF(A111="","",IF(SUMIFS($M$2:M111,$I$2:I111,I111,$A$2:A111,A111)&lt;=asetukset!$B$2,"",SUMIFS($M$2:M111,$I$2:I111,I111,$A$2:A111,A111)-asetukset!$B$2))</f>
        <v/>
      </c>
    </row>
    <row r="112">
      <c r="A112" s="43"/>
      <c r="B112" s="31"/>
      <c r="C112" s="31"/>
      <c r="D112" s="15">
        <f t="shared" si="2"/>
        <v>0</v>
      </c>
      <c r="E112" s="15">
        <f t="shared" si="3"/>
        <v>0</v>
      </c>
      <c r="F112" s="15">
        <f t="shared" si="4"/>
        <v>0</v>
      </c>
      <c r="G112" s="15">
        <f t="shared" si="5"/>
        <v>0</v>
      </c>
      <c r="H112" s="18" t="str">
        <f t="shared" si="6"/>
        <v/>
      </c>
      <c r="I112" s="18" t="str">
        <f t="shared" si="7"/>
        <v/>
      </c>
      <c r="J112" s="18" t="str">
        <f t="shared" si="8"/>
        <v>-</v>
      </c>
      <c r="K112" s="27" t="str">
        <f t="shared" ref="K112:L112" si="122">IF(A112="","",WEEKDAY(B112,2))</f>
        <v/>
      </c>
      <c r="L112" s="27" t="str">
        <f t="shared" si="122"/>
        <v/>
      </c>
      <c r="M112" s="19">
        <f t="shared" si="10"/>
        <v>0</v>
      </c>
      <c r="N112" s="20">
        <f t="shared" si="11"/>
        <v>0</v>
      </c>
      <c r="O112" s="21" t="str">
        <f>IF(A112="","",IF(G112&gt;=asetukset!$B$3,G112-asetukset!$B$3,IF(AND(G112-E112&lt;=asetukset!$B$4,E112&gt;=asetukset!$B$3),1-E112,IF(AND(G112-E112&lt;=asetukset!$B$4,E112&lt;=asetukset!$B$3),asetukset!$B$6,0))))</f>
        <v/>
      </c>
      <c r="P112" s="20">
        <f>IF(F112&gt;D112,G112-asetukset!$B$5,IF(AND(D112=F112,E112&lt;=asetukset!$B$6),G112-E112,0))</f>
        <v>0</v>
      </c>
      <c r="Q112" s="19" t="str">
        <f>IF(and(K112=6,E112&gt;asetukset!$B$7),"", IF(and(K112&lt;&gt;6,L112=6,G112&lt;asetukset!$B$7),G112,IF(K112=6,asetukset!$B$7-E112,IF(K112=6,asetukset!$B$7-E112,IF(K112=6,asetukset!$B$7-E112,"")))))</f>
        <v/>
      </c>
      <c r="R112" s="19" t="str">
        <f t="shared" si="12"/>
        <v/>
      </c>
      <c r="S112" s="19" t="str">
        <f t="shared" si="13"/>
        <v/>
      </c>
      <c r="T112" s="21" t="str">
        <f>IF(A112="","",IF(SUMIFS($M$2:M112,$I$2:I112,I112,$A$2:A112,A112)&lt;=asetukset!$B$2,"",SUMIFS($M$2:M112,$I$2:I112,I112,$A$2:A112,A112)-asetukset!$B$2))</f>
        <v/>
      </c>
    </row>
    <row r="113">
      <c r="A113" s="43"/>
      <c r="B113" s="31"/>
      <c r="C113" s="31"/>
      <c r="D113" s="15">
        <f t="shared" si="2"/>
        <v>0</v>
      </c>
      <c r="E113" s="15">
        <f t="shared" si="3"/>
        <v>0</v>
      </c>
      <c r="F113" s="15">
        <f t="shared" si="4"/>
        <v>0</v>
      </c>
      <c r="G113" s="15">
        <f t="shared" si="5"/>
        <v>0</v>
      </c>
      <c r="H113" s="18" t="str">
        <f t="shared" si="6"/>
        <v/>
      </c>
      <c r="I113" s="18" t="str">
        <f t="shared" si="7"/>
        <v/>
      </c>
      <c r="J113" s="18" t="str">
        <f t="shared" si="8"/>
        <v>-</v>
      </c>
      <c r="K113" s="27" t="str">
        <f t="shared" ref="K113:L113" si="123">IF(A113="","",WEEKDAY(B113,2))</f>
        <v/>
      </c>
      <c r="L113" s="27" t="str">
        <f t="shared" si="123"/>
        <v/>
      </c>
      <c r="M113" s="19">
        <f t="shared" si="10"/>
        <v>0</v>
      </c>
      <c r="N113" s="20">
        <f t="shared" si="11"/>
        <v>0</v>
      </c>
      <c r="O113" s="21" t="str">
        <f>IF(A113="","",IF(G113&gt;=asetukset!$B$3,G113-asetukset!$B$3,IF(AND(G113-E113&lt;=asetukset!$B$4,E113&gt;=asetukset!$B$3),1-E113,IF(AND(G113-E113&lt;=asetukset!$B$4,E113&lt;=asetukset!$B$3),asetukset!$B$6,0))))</f>
        <v/>
      </c>
      <c r="P113" s="20">
        <f>IF(F113&gt;D113,G113-asetukset!$B$5,IF(AND(D113=F113,E113&lt;=asetukset!$B$6),G113-E113,0))</f>
        <v>0</v>
      </c>
      <c r="Q113" s="19" t="str">
        <f>IF(and(K113=6,E113&gt;asetukset!$B$7),"", IF(and(K113&lt;&gt;6,L113=6,G113&lt;asetukset!$B$7),G113,IF(K113=6,asetukset!$B$7-E113,IF(K113=6,asetukset!$B$7-E113,IF(K113=6,asetukset!$B$7-E113,"")))))</f>
        <v/>
      </c>
      <c r="R113" s="19" t="str">
        <f t="shared" si="12"/>
        <v/>
      </c>
      <c r="S113" s="19" t="str">
        <f t="shared" si="13"/>
        <v/>
      </c>
      <c r="T113" s="21" t="str">
        <f>IF(A113="","",IF(SUMIFS($M$2:M113,$I$2:I113,I113,$A$2:A113,A113)&lt;=asetukset!$B$2,"",SUMIFS($M$2:M113,$I$2:I113,I113,$A$2:A113,A113)-asetukset!$B$2))</f>
        <v/>
      </c>
    </row>
    <row r="114">
      <c r="A114" s="43"/>
      <c r="B114" s="31"/>
      <c r="C114" s="31"/>
      <c r="D114" s="15">
        <f t="shared" si="2"/>
        <v>0</v>
      </c>
      <c r="E114" s="15">
        <f t="shared" si="3"/>
        <v>0</v>
      </c>
      <c r="F114" s="15">
        <f t="shared" si="4"/>
        <v>0</v>
      </c>
      <c r="G114" s="15">
        <f t="shared" si="5"/>
        <v>0</v>
      </c>
      <c r="H114" s="18" t="str">
        <f t="shared" si="6"/>
        <v/>
      </c>
      <c r="I114" s="18" t="str">
        <f t="shared" si="7"/>
        <v/>
      </c>
      <c r="J114" s="18" t="str">
        <f t="shared" si="8"/>
        <v>-</v>
      </c>
      <c r="K114" s="27" t="str">
        <f t="shared" ref="K114:L114" si="124">IF(A114="","",WEEKDAY(B114,2))</f>
        <v/>
      </c>
      <c r="L114" s="27" t="str">
        <f t="shared" si="124"/>
        <v/>
      </c>
      <c r="M114" s="19">
        <f t="shared" si="10"/>
        <v>0</v>
      </c>
      <c r="N114" s="20">
        <f t="shared" si="11"/>
        <v>0</v>
      </c>
      <c r="O114" s="21" t="str">
        <f>IF(A114="","",IF(G114&gt;=asetukset!$B$3,G114-asetukset!$B$3,IF(AND(G114-E114&lt;=asetukset!$B$4,E114&gt;=asetukset!$B$3),1-E114,IF(AND(G114-E114&lt;=asetukset!$B$4,E114&lt;=asetukset!$B$3),asetukset!$B$6,0))))</f>
        <v/>
      </c>
      <c r="P114" s="20">
        <f>IF(F114&gt;D114,G114-asetukset!$B$5,IF(AND(D114=F114,E114&lt;=asetukset!$B$6),G114-E114,0))</f>
        <v>0</v>
      </c>
      <c r="Q114" s="19" t="str">
        <f>IF(and(K114=6,E114&gt;asetukset!$B$7),"", IF(and(K114&lt;&gt;6,L114=6,G114&lt;asetukset!$B$7),G114,IF(K114=6,asetukset!$B$7-E114,IF(K114=6,asetukset!$B$7-E114,IF(K114=6,asetukset!$B$7-E114,"")))))</f>
        <v/>
      </c>
      <c r="R114" s="19" t="str">
        <f t="shared" si="12"/>
        <v/>
      </c>
      <c r="S114" s="19" t="str">
        <f t="shared" si="13"/>
        <v/>
      </c>
      <c r="T114" s="21" t="str">
        <f>IF(A114="","",IF(SUMIFS($M$2:M114,$I$2:I114,I114,$A$2:A114,A114)&lt;=asetukset!$B$2,"",SUMIFS($M$2:M114,$I$2:I114,I114,$A$2:A114,A114)-asetukset!$B$2))</f>
        <v/>
      </c>
    </row>
    <row r="115">
      <c r="A115" s="43"/>
      <c r="B115" s="31"/>
      <c r="C115" s="31"/>
      <c r="D115" s="15">
        <f t="shared" si="2"/>
        <v>0</v>
      </c>
      <c r="E115" s="15">
        <f t="shared" si="3"/>
        <v>0</v>
      </c>
      <c r="F115" s="15">
        <f t="shared" si="4"/>
        <v>0</v>
      </c>
      <c r="G115" s="15">
        <f t="shared" si="5"/>
        <v>0</v>
      </c>
      <c r="H115" s="18" t="str">
        <f t="shared" si="6"/>
        <v/>
      </c>
      <c r="I115" s="18" t="str">
        <f t="shared" si="7"/>
        <v/>
      </c>
      <c r="J115" s="18" t="str">
        <f t="shared" si="8"/>
        <v>-</v>
      </c>
      <c r="K115" s="27" t="str">
        <f t="shared" ref="K115:L115" si="125">IF(A115="","",WEEKDAY(B115,2))</f>
        <v/>
      </c>
      <c r="L115" s="27" t="str">
        <f t="shared" si="125"/>
        <v/>
      </c>
      <c r="M115" s="19">
        <f t="shared" si="10"/>
        <v>0</v>
      </c>
      <c r="N115" s="20">
        <f t="shared" si="11"/>
        <v>0</v>
      </c>
      <c r="O115" s="21" t="str">
        <f>IF(A115="","",IF(G115&gt;=asetukset!$B$3,G115-asetukset!$B$3,IF(AND(G115-E115&lt;=asetukset!$B$4,E115&gt;=asetukset!$B$3),1-E115,IF(AND(G115-E115&lt;=asetukset!$B$4,E115&lt;=asetukset!$B$3),asetukset!$B$6,0))))</f>
        <v/>
      </c>
      <c r="P115" s="20">
        <f>IF(F115&gt;D115,G115-asetukset!$B$5,IF(AND(D115=F115,E115&lt;=asetukset!$B$6),G115-E115,0))</f>
        <v>0</v>
      </c>
      <c r="Q115" s="19" t="str">
        <f>IF(and(K115=6,E115&gt;asetukset!$B$7),"", IF(and(K115&lt;&gt;6,L115=6,G115&lt;asetukset!$B$7),G115,IF(K115=6,asetukset!$B$7-E115,IF(K115=6,asetukset!$B$7-E115,IF(K115=6,asetukset!$B$7-E115,"")))))</f>
        <v/>
      </c>
      <c r="R115" s="19" t="str">
        <f t="shared" si="12"/>
        <v/>
      </c>
      <c r="S115" s="19" t="str">
        <f t="shared" si="13"/>
        <v/>
      </c>
      <c r="T115" s="21" t="str">
        <f>IF(A115="","",IF(SUMIFS($M$2:M115,$I$2:I115,I115,$A$2:A115,A115)&lt;=asetukset!$B$2,"",SUMIFS($M$2:M115,$I$2:I115,I115,$A$2:A115,A115)-asetukset!$B$2))</f>
        <v/>
      </c>
    </row>
    <row r="116">
      <c r="A116" s="43"/>
      <c r="B116" s="31"/>
      <c r="C116" s="31"/>
      <c r="D116" s="15">
        <f t="shared" si="2"/>
        <v>0</v>
      </c>
      <c r="E116" s="15">
        <f t="shared" si="3"/>
        <v>0</v>
      </c>
      <c r="F116" s="15">
        <f t="shared" si="4"/>
        <v>0</v>
      </c>
      <c r="G116" s="15">
        <f t="shared" si="5"/>
        <v>0</v>
      </c>
      <c r="H116" s="18" t="str">
        <f t="shared" si="6"/>
        <v/>
      </c>
      <c r="I116" s="18" t="str">
        <f t="shared" si="7"/>
        <v/>
      </c>
      <c r="J116" s="18" t="str">
        <f t="shared" si="8"/>
        <v>-</v>
      </c>
      <c r="K116" s="27" t="str">
        <f t="shared" ref="K116:L116" si="126">IF(A116="","",WEEKDAY(B116,2))</f>
        <v/>
      </c>
      <c r="L116" s="27" t="str">
        <f t="shared" si="126"/>
        <v/>
      </c>
      <c r="M116" s="19">
        <f t="shared" si="10"/>
        <v>0</v>
      </c>
      <c r="N116" s="20">
        <f t="shared" si="11"/>
        <v>0</v>
      </c>
      <c r="O116" s="21" t="str">
        <f>IF(A116="","",IF(G116&gt;=asetukset!$B$3,G116-asetukset!$B$3,IF(AND(G116-E116&lt;=asetukset!$B$4,E116&gt;=asetukset!$B$3),1-E116,IF(AND(G116-E116&lt;=asetukset!$B$4,E116&lt;=asetukset!$B$3),asetukset!$B$6,0))))</f>
        <v/>
      </c>
      <c r="P116" s="20">
        <f>IF(F116&gt;D116,G116-asetukset!$B$5,IF(AND(D116=F116,E116&lt;=asetukset!$B$6),G116-E116,0))</f>
        <v>0</v>
      </c>
      <c r="Q116" s="19" t="str">
        <f>IF(and(K116=6,E116&gt;asetukset!$B$7),"", IF(and(K116&lt;&gt;6,L116=6,G116&lt;asetukset!$B$7),G116,IF(K116=6,asetukset!$B$7-E116,IF(K116=6,asetukset!$B$7-E116,IF(K116=6,asetukset!$B$7-E116,"")))))</f>
        <v/>
      </c>
      <c r="R116" s="19" t="str">
        <f t="shared" si="12"/>
        <v/>
      </c>
      <c r="S116" s="19" t="str">
        <f t="shared" si="13"/>
        <v/>
      </c>
      <c r="T116" s="21" t="str">
        <f>IF(A116="","",IF(SUMIFS($M$2:M116,$I$2:I116,I116,$A$2:A116,A116)&lt;=asetukset!$B$2,"",SUMIFS($M$2:M116,$I$2:I116,I116,$A$2:A116,A116)-asetukset!$B$2))</f>
        <v/>
      </c>
    </row>
    <row r="117">
      <c r="A117" s="43"/>
      <c r="B117" s="31"/>
      <c r="C117" s="31"/>
      <c r="D117" s="15">
        <f t="shared" si="2"/>
        <v>0</v>
      </c>
      <c r="E117" s="15">
        <f t="shared" si="3"/>
        <v>0</v>
      </c>
      <c r="F117" s="15">
        <f t="shared" si="4"/>
        <v>0</v>
      </c>
      <c r="G117" s="15">
        <f t="shared" si="5"/>
        <v>0</v>
      </c>
      <c r="H117" s="18" t="str">
        <f t="shared" si="6"/>
        <v/>
      </c>
      <c r="I117" s="18" t="str">
        <f t="shared" si="7"/>
        <v/>
      </c>
      <c r="J117" s="18" t="str">
        <f t="shared" si="8"/>
        <v>-</v>
      </c>
      <c r="K117" s="27" t="str">
        <f t="shared" ref="K117:L117" si="127">IF(A117="","",WEEKDAY(B117,2))</f>
        <v/>
      </c>
      <c r="L117" s="27" t="str">
        <f t="shared" si="127"/>
        <v/>
      </c>
      <c r="M117" s="19">
        <f t="shared" si="10"/>
        <v>0</v>
      </c>
      <c r="N117" s="20">
        <f t="shared" si="11"/>
        <v>0</v>
      </c>
      <c r="O117" s="21" t="str">
        <f>IF(A117="","",IF(G117&gt;=asetukset!$B$3,G117-asetukset!$B$3,IF(AND(G117-E117&lt;=asetukset!$B$4,E117&gt;=asetukset!$B$3),1-E117,IF(AND(G117-E117&lt;=asetukset!$B$4,E117&lt;=asetukset!$B$3),asetukset!$B$6,0))))</f>
        <v/>
      </c>
      <c r="P117" s="20">
        <f>IF(F117&gt;D117,G117-asetukset!$B$5,IF(AND(D117=F117,E117&lt;=asetukset!$B$6),G117-E117,0))</f>
        <v>0</v>
      </c>
      <c r="Q117" s="19" t="str">
        <f>IF(and(K117=6,E117&gt;asetukset!$B$7),"", IF(and(K117&lt;&gt;6,L117=6,G117&lt;asetukset!$B$7),G117,IF(K117=6,asetukset!$B$7-E117,IF(K117=6,asetukset!$B$7-E117,IF(K117=6,asetukset!$B$7-E117,"")))))</f>
        <v/>
      </c>
      <c r="R117" s="19" t="str">
        <f t="shared" si="12"/>
        <v/>
      </c>
      <c r="S117" s="19" t="str">
        <f t="shared" si="13"/>
        <v/>
      </c>
      <c r="T117" s="21" t="str">
        <f>IF(A117="","",IF(SUMIFS($M$2:M117,$I$2:I117,I117,$A$2:A117,A117)&lt;=asetukset!$B$2,"",SUMIFS($M$2:M117,$I$2:I117,I117,$A$2:A117,A117)-asetukset!$B$2))</f>
        <v/>
      </c>
    </row>
    <row r="118">
      <c r="A118" s="43"/>
      <c r="B118" s="31"/>
      <c r="C118" s="31"/>
      <c r="D118" s="15">
        <f t="shared" si="2"/>
        <v>0</v>
      </c>
      <c r="E118" s="15">
        <f t="shared" si="3"/>
        <v>0</v>
      </c>
      <c r="F118" s="15">
        <f t="shared" si="4"/>
        <v>0</v>
      </c>
      <c r="G118" s="15">
        <f t="shared" si="5"/>
        <v>0</v>
      </c>
      <c r="H118" s="18" t="str">
        <f t="shared" si="6"/>
        <v/>
      </c>
      <c r="I118" s="18" t="str">
        <f t="shared" si="7"/>
        <v/>
      </c>
      <c r="J118" s="18" t="str">
        <f t="shared" si="8"/>
        <v>-</v>
      </c>
      <c r="K118" s="27" t="str">
        <f t="shared" ref="K118:L118" si="128">IF(A118="","",WEEKDAY(B118,2))</f>
        <v/>
      </c>
      <c r="L118" s="27" t="str">
        <f t="shared" si="128"/>
        <v/>
      </c>
      <c r="M118" s="19">
        <f t="shared" si="10"/>
        <v>0</v>
      </c>
      <c r="N118" s="20">
        <f t="shared" si="11"/>
        <v>0</v>
      </c>
      <c r="O118" s="21" t="str">
        <f>IF(A118="","",IF(G118&gt;=asetukset!$B$3,G118-asetukset!$B$3,IF(AND(G118-E118&lt;=asetukset!$B$4,E118&gt;=asetukset!$B$3),1-E118,IF(AND(G118-E118&lt;=asetukset!$B$4,E118&lt;=asetukset!$B$3),asetukset!$B$6,0))))</f>
        <v/>
      </c>
      <c r="P118" s="20">
        <f>IF(F118&gt;D118,G118-asetukset!$B$5,IF(AND(D118=F118,E118&lt;=asetukset!$B$6),G118-E118,0))</f>
        <v>0</v>
      </c>
      <c r="Q118" s="19" t="str">
        <f>IF(and(K118=6,E118&gt;asetukset!$B$7),"", IF(and(K118&lt;&gt;6,L118=6,G118&lt;asetukset!$B$7),G118,IF(K118=6,asetukset!$B$7-E118,IF(K118=6,asetukset!$B$7-E118,IF(K118=6,asetukset!$B$7-E118,"")))))</f>
        <v/>
      </c>
      <c r="R118" s="19" t="str">
        <f t="shared" si="12"/>
        <v/>
      </c>
      <c r="S118" s="19" t="str">
        <f t="shared" si="13"/>
        <v/>
      </c>
      <c r="T118" s="21" t="str">
        <f>IF(A118="","",IF(SUMIFS($M$2:M118,$I$2:I118,I118,$A$2:A118,A118)&lt;=asetukset!$B$2,"",SUMIFS($M$2:M118,$I$2:I118,I118,$A$2:A118,A118)-asetukset!$B$2))</f>
        <v/>
      </c>
    </row>
    <row r="119">
      <c r="A119" s="43"/>
      <c r="B119" s="31"/>
      <c r="C119" s="31"/>
      <c r="D119" s="15">
        <f t="shared" si="2"/>
        <v>0</v>
      </c>
      <c r="E119" s="15">
        <f t="shared" si="3"/>
        <v>0</v>
      </c>
      <c r="F119" s="15">
        <f t="shared" si="4"/>
        <v>0</v>
      </c>
      <c r="G119" s="15">
        <f t="shared" si="5"/>
        <v>0</v>
      </c>
      <c r="H119" s="18" t="str">
        <f t="shared" si="6"/>
        <v/>
      </c>
      <c r="I119" s="18" t="str">
        <f t="shared" si="7"/>
        <v/>
      </c>
      <c r="J119" s="18" t="str">
        <f t="shared" si="8"/>
        <v>-</v>
      </c>
      <c r="K119" s="27" t="str">
        <f t="shared" ref="K119:L119" si="129">IF(A119="","",WEEKDAY(B119,2))</f>
        <v/>
      </c>
      <c r="L119" s="27" t="str">
        <f t="shared" si="129"/>
        <v/>
      </c>
      <c r="M119" s="19">
        <f t="shared" si="10"/>
        <v>0</v>
      </c>
      <c r="N119" s="20">
        <f t="shared" si="11"/>
        <v>0</v>
      </c>
      <c r="O119" s="21" t="str">
        <f>IF(A119="","",IF(G119&gt;=asetukset!$B$3,G119-asetukset!$B$3,IF(AND(G119-E119&lt;=asetukset!$B$4,E119&gt;=asetukset!$B$3),1-E119,IF(AND(G119-E119&lt;=asetukset!$B$4,E119&lt;=asetukset!$B$3),asetukset!$B$6,0))))</f>
        <v/>
      </c>
      <c r="P119" s="20">
        <f>IF(F119&gt;D119,G119-asetukset!$B$5,IF(AND(D119=F119,E119&lt;=asetukset!$B$6),G119-E119,0))</f>
        <v>0</v>
      </c>
      <c r="Q119" s="19" t="str">
        <f>IF(and(K119=6,E119&gt;asetukset!$B$7),"", IF(and(K119&lt;&gt;6,L119=6,G119&lt;asetukset!$B$7),G119,IF(K119=6,asetukset!$B$7-E119,IF(K119=6,asetukset!$B$7-E119,IF(K119=6,asetukset!$B$7-E119,"")))))</f>
        <v/>
      </c>
      <c r="R119" s="19" t="str">
        <f t="shared" si="12"/>
        <v/>
      </c>
      <c r="S119" s="19" t="str">
        <f t="shared" si="13"/>
        <v/>
      </c>
      <c r="T119" s="21" t="str">
        <f>IF(A119="","",IF(SUMIFS($M$2:M119,$I$2:I119,I119,$A$2:A119,A119)&lt;=asetukset!$B$2,"",SUMIFS($M$2:M119,$I$2:I119,I119,$A$2:A119,A119)-asetukset!$B$2))</f>
        <v/>
      </c>
    </row>
    <row r="120">
      <c r="A120" s="43"/>
      <c r="B120" s="31"/>
      <c r="C120" s="31"/>
      <c r="D120" s="15">
        <f t="shared" si="2"/>
        <v>0</v>
      </c>
      <c r="E120" s="15">
        <f t="shared" si="3"/>
        <v>0</v>
      </c>
      <c r="F120" s="15">
        <f t="shared" si="4"/>
        <v>0</v>
      </c>
      <c r="G120" s="15">
        <f t="shared" si="5"/>
        <v>0</v>
      </c>
      <c r="H120" s="18" t="str">
        <f t="shared" si="6"/>
        <v/>
      </c>
      <c r="I120" s="18" t="str">
        <f t="shared" si="7"/>
        <v/>
      </c>
      <c r="J120" s="18" t="str">
        <f t="shared" si="8"/>
        <v>-</v>
      </c>
      <c r="K120" s="27" t="str">
        <f t="shared" ref="K120:L120" si="130">IF(A120="","",WEEKDAY(B120,2))</f>
        <v/>
      </c>
      <c r="L120" s="27" t="str">
        <f t="shared" si="130"/>
        <v/>
      </c>
      <c r="M120" s="19">
        <f t="shared" si="10"/>
        <v>0</v>
      </c>
      <c r="N120" s="20">
        <f t="shared" si="11"/>
        <v>0</v>
      </c>
      <c r="O120" s="21" t="str">
        <f>IF(A120="","",IF(G120&gt;=asetukset!$B$3,G120-asetukset!$B$3,IF(AND(G120-E120&lt;=asetukset!$B$4,E120&gt;=asetukset!$B$3),1-E120,IF(AND(G120-E120&lt;=asetukset!$B$4,E120&lt;=asetukset!$B$3),asetukset!$B$6,0))))</f>
        <v/>
      </c>
      <c r="P120" s="20">
        <f>IF(F120&gt;D120,G120-asetukset!$B$5,IF(AND(D120=F120,E120&lt;=asetukset!$B$6),G120-E120,0))</f>
        <v>0</v>
      </c>
      <c r="Q120" s="19" t="str">
        <f>IF(and(K120=6,E120&gt;asetukset!$B$7),"", IF(and(K120&lt;&gt;6,L120=6,G120&lt;asetukset!$B$7),G120,IF(K120=6,asetukset!$B$7-E120,IF(K120=6,asetukset!$B$7-E120,IF(K120=6,asetukset!$B$7-E120,"")))))</f>
        <v/>
      </c>
      <c r="R120" s="19" t="str">
        <f t="shared" si="12"/>
        <v/>
      </c>
      <c r="S120" s="19" t="str">
        <f t="shared" si="13"/>
        <v/>
      </c>
      <c r="T120" s="21" t="str">
        <f>IF(A120="","",IF(SUMIFS($M$2:M120,$I$2:I120,I120,$A$2:A120,A120)&lt;=asetukset!$B$2,"",SUMIFS($M$2:M120,$I$2:I120,I120,$A$2:A120,A120)-asetukset!$B$2))</f>
        <v/>
      </c>
    </row>
    <row r="121">
      <c r="A121" s="43"/>
      <c r="B121" s="31"/>
      <c r="C121" s="31"/>
      <c r="D121" s="15">
        <f t="shared" si="2"/>
        <v>0</v>
      </c>
      <c r="E121" s="15">
        <f t="shared" si="3"/>
        <v>0</v>
      </c>
      <c r="F121" s="15">
        <f t="shared" si="4"/>
        <v>0</v>
      </c>
      <c r="G121" s="15">
        <f t="shared" si="5"/>
        <v>0</v>
      </c>
      <c r="H121" s="18" t="str">
        <f t="shared" si="6"/>
        <v/>
      </c>
      <c r="I121" s="18" t="str">
        <f t="shared" si="7"/>
        <v/>
      </c>
      <c r="J121" s="18" t="str">
        <f t="shared" si="8"/>
        <v>-</v>
      </c>
      <c r="K121" s="27" t="str">
        <f t="shared" ref="K121:L121" si="131">IF(A121="","",WEEKDAY(B121,2))</f>
        <v/>
      </c>
      <c r="L121" s="27" t="str">
        <f t="shared" si="131"/>
        <v/>
      </c>
      <c r="M121" s="19">
        <f t="shared" si="10"/>
        <v>0</v>
      </c>
      <c r="N121" s="20">
        <f t="shared" si="11"/>
        <v>0</v>
      </c>
      <c r="O121" s="21" t="str">
        <f>IF(A121="","",IF(G121&gt;=asetukset!$B$3,G121-asetukset!$B$3,IF(AND(G121-E121&lt;=asetukset!$B$4,E121&gt;=asetukset!$B$3),1-E121,IF(AND(G121-E121&lt;=asetukset!$B$4,E121&lt;=asetukset!$B$3),asetukset!$B$6,0))))</f>
        <v/>
      </c>
      <c r="P121" s="20">
        <f>IF(F121&gt;D121,G121-asetukset!$B$5,IF(AND(D121=F121,E121&lt;=asetukset!$B$6),G121-E121,0))</f>
        <v>0</v>
      </c>
      <c r="Q121" s="19" t="str">
        <f>IF(and(K121=6,E121&gt;asetukset!$B$7),"", IF(and(K121&lt;&gt;6,L121=6,G121&lt;asetukset!$B$7),G121,IF(K121=6,asetukset!$B$7-E121,IF(K121=6,asetukset!$B$7-E121,IF(K121=6,asetukset!$B$7-E121,"")))))</f>
        <v/>
      </c>
      <c r="R121" s="19" t="str">
        <f t="shared" si="12"/>
        <v/>
      </c>
      <c r="S121" s="19" t="str">
        <f t="shared" si="13"/>
        <v/>
      </c>
      <c r="T121" s="21" t="str">
        <f>IF(A121="","",IF(SUMIFS($M$2:M121,$I$2:I121,I121,$A$2:A121,A121)&lt;=asetukset!$B$2,"",SUMIFS($M$2:M121,$I$2:I121,I121,$A$2:A121,A121)-asetukset!$B$2))</f>
        <v/>
      </c>
    </row>
    <row r="122">
      <c r="A122" s="43"/>
      <c r="B122" s="31"/>
      <c r="C122" s="31"/>
      <c r="D122" s="15">
        <f t="shared" si="2"/>
        <v>0</v>
      </c>
      <c r="E122" s="15">
        <f t="shared" si="3"/>
        <v>0</v>
      </c>
      <c r="F122" s="15">
        <f t="shared" si="4"/>
        <v>0</v>
      </c>
      <c r="G122" s="15">
        <f t="shared" si="5"/>
        <v>0</v>
      </c>
      <c r="H122" s="18" t="str">
        <f t="shared" si="6"/>
        <v/>
      </c>
      <c r="I122" s="18" t="str">
        <f t="shared" si="7"/>
        <v/>
      </c>
      <c r="J122" s="18" t="str">
        <f t="shared" si="8"/>
        <v>-</v>
      </c>
      <c r="K122" s="27" t="str">
        <f t="shared" ref="K122:L122" si="132">IF(A122="","",WEEKDAY(B122,2))</f>
        <v/>
      </c>
      <c r="L122" s="27" t="str">
        <f t="shared" si="132"/>
        <v/>
      </c>
      <c r="M122" s="19">
        <f t="shared" si="10"/>
        <v>0</v>
      </c>
      <c r="N122" s="20">
        <f t="shared" si="11"/>
        <v>0</v>
      </c>
      <c r="O122" s="21" t="str">
        <f>IF(A122="","",IF(G122&gt;=asetukset!$B$3,G122-asetukset!$B$3,IF(AND(G122-E122&lt;=asetukset!$B$4,E122&gt;=asetukset!$B$3),1-E122,IF(AND(G122-E122&lt;=asetukset!$B$4,E122&lt;=asetukset!$B$3),asetukset!$B$6,0))))</f>
        <v/>
      </c>
      <c r="P122" s="20">
        <f>IF(F122&gt;D122,G122-asetukset!$B$5,IF(AND(D122=F122,E122&lt;=asetukset!$B$6),G122-E122,0))</f>
        <v>0</v>
      </c>
      <c r="Q122" s="19" t="str">
        <f>IF(and(K122=6,E122&gt;asetukset!$B$7),"", IF(and(K122&lt;&gt;6,L122=6,G122&lt;asetukset!$B$7),G122,IF(K122=6,asetukset!$B$7-E122,IF(K122=6,asetukset!$B$7-E122,IF(K122=6,asetukset!$B$7-E122,"")))))</f>
        <v/>
      </c>
      <c r="R122" s="19" t="str">
        <f t="shared" si="12"/>
        <v/>
      </c>
      <c r="S122" s="19" t="str">
        <f t="shared" si="13"/>
        <v/>
      </c>
      <c r="T122" s="21" t="str">
        <f>IF(A122="","",IF(SUMIFS($M$2:M122,$I$2:I122,I122,$A$2:A122,A122)&lt;=asetukset!$B$2,"",SUMIFS($M$2:M122,$I$2:I122,I122,$A$2:A122,A122)-asetukset!$B$2))</f>
        <v/>
      </c>
    </row>
    <row r="123">
      <c r="A123" s="43"/>
      <c r="B123" s="31"/>
      <c r="C123" s="31"/>
      <c r="D123" s="15">
        <f t="shared" si="2"/>
        <v>0</v>
      </c>
      <c r="E123" s="15">
        <f t="shared" si="3"/>
        <v>0</v>
      </c>
      <c r="F123" s="15">
        <f t="shared" si="4"/>
        <v>0</v>
      </c>
      <c r="G123" s="15">
        <f t="shared" si="5"/>
        <v>0</v>
      </c>
      <c r="H123" s="18" t="str">
        <f t="shared" si="6"/>
        <v/>
      </c>
      <c r="I123" s="18" t="str">
        <f t="shared" si="7"/>
        <v/>
      </c>
      <c r="J123" s="18" t="str">
        <f t="shared" si="8"/>
        <v>-</v>
      </c>
      <c r="K123" s="27" t="str">
        <f t="shared" ref="K123:L123" si="133">IF(A123="","",WEEKDAY(B123,2))</f>
        <v/>
      </c>
      <c r="L123" s="27" t="str">
        <f t="shared" si="133"/>
        <v/>
      </c>
      <c r="M123" s="19">
        <f t="shared" si="10"/>
        <v>0</v>
      </c>
      <c r="N123" s="20">
        <f t="shared" si="11"/>
        <v>0</v>
      </c>
      <c r="O123" s="21" t="str">
        <f>IF(A123="","",IF(G123&gt;=asetukset!$B$3,G123-asetukset!$B$3,IF(AND(G123-E123&lt;=asetukset!$B$4,E123&gt;=asetukset!$B$3),1-E123,IF(AND(G123-E123&lt;=asetukset!$B$4,E123&lt;=asetukset!$B$3),asetukset!$B$6,0))))</f>
        <v/>
      </c>
      <c r="P123" s="20">
        <f>IF(F123&gt;D123,G123-asetukset!$B$5,IF(AND(D123=F123,E123&lt;=asetukset!$B$6),G123-E123,0))</f>
        <v>0</v>
      </c>
      <c r="Q123" s="19" t="str">
        <f>IF(and(K123=6,E123&gt;asetukset!$B$7),"", IF(and(K123&lt;&gt;6,L123=6,G123&lt;asetukset!$B$7),G123,IF(K123=6,asetukset!$B$7-E123,IF(K123=6,asetukset!$B$7-E123,IF(K123=6,asetukset!$B$7-E123,"")))))</f>
        <v/>
      </c>
      <c r="R123" s="19" t="str">
        <f t="shared" si="12"/>
        <v/>
      </c>
      <c r="S123" s="19" t="str">
        <f t="shared" si="13"/>
        <v/>
      </c>
      <c r="T123" s="21" t="str">
        <f>IF(A123="","",IF(SUMIFS($M$2:M123,$I$2:I123,I123,$A$2:A123,A123)&lt;=asetukset!$B$2,"",SUMIFS($M$2:M123,$I$2:I123,I123,$A$2:A123,A123)-asetukset!$B$2))</f>
        <v/>
      </c>
    </row>
    <row r="124">
      <c r="A124" s="43"/>
      <c r="B124" s="31"/>
      <c r="C124" s="31"/>
      <c r="D124" s="15">
        <f t="shared" si="2"/>
        <v>0</v>
      </c>
      <c r="E124" s="15">
        <f t="shared" si="3"/>
        <v>0</v>
      </c>
      <c r="F124" s="15">
        <f t="shared" si="4"/>
        <v>0</v>
      </c>
      <c r="G124" s="15">
        <f t="shared" si="5"/>
        <v>0</v>
      </c>
      <c r="H124" s="18" t="str">
        <f t="shared" si="6"/>
        <v/>
      </c>
      <c r="I124" s="18" t="str">
        <f t="shared" si="7"/>
        <v/>
      </c>
      <c r="J124" s="18" t="str">
        <f t="shared" si="8"/>
        <v>-</v>
      </c>
      <c r="K124" s="27" t="str">
        <f t="shared" ref="K124:L124" si="134">IF(A124="","",WEEKDAY(B124,2))</f>
        <v/>
      </c>
      <c r="L124" s="27" t="str">
        <f t="shared" si="134"/>
        <v/>
      </c>
      <c r="M124" s="19">
        <f t="shared" si="10"/>
        <v>0</v>
      </c>
      <c r="N124" s="20">
        <f t="shared" si="11"/>
        <v>0</v>
      </c>
      <c r="O124" s="21" t="str">
        <f>IF(A124="","",IF(G124&gt;=asetukset!$B$3,G124-asetukset!$B$3,IF(AND(G124-E124&lt;=asetukset!$B$4,E124&gt;=asetukset!$B$3),1-E124,IF(AND(G124-E124&lt;=asetukset!$B$4,E124&lt;=asetukset!$B$3),asetukset!$B$6,0))))</f>
        <v/>
      </c>
      <c r="P124" s="20">
        <f>IF(F124&gt;D124,G124-asetukset!$B$5,IF(AND(D124=F124,E124&lt;=asetukset!$B$6),G124-E124,0))</f>
        <v>0</v>
      </c>
      <c r="Q124" s="19" t="str">
        <f>IF(and(K124=6,E124&gt;asetukset!$B$7),"", IF(and(K124&lt;&gt;6,L124=6,G124&lt;asetukset!$B$7),G124,IF(K124=6,asetukset!$B$7-E124,IF(K124=6,asetukset!$B$7-E124,IF(K124=6,asetukset!$B$7-E124,"")))))</f>
        <v/>
      </c>
      <c r="R124" s="19" t="str">
        <f t="shared" si="12"/>
        <v/>
      </c>
      <c r="S124" s="19" t="str">
        <f t="shared" si="13"/>
        <v/>
      </c>
      <c r="T124" s="21" t="str">
        <f>IF(A124="","",IF(SUMIFS($M$2:M124,$I$2:I124,I124,$A$2:A124,A124)&lt;=asetukset!$B$2,"",SUMIFS($M$2:M124,$I$2:I124,I124,$A$2:A124,A124)-asetukset!$B$2))</f>
        <v/>
      </c>
    </row>
    <row r="125">
      <c r="A125" s="43"/>
      <c r="B125" s="31"/>
      <c r="C125" s="31"/>
      <c r="D125" s="15">
        <f t="shared" si="2"/>
        <v>0</v>
      </c>
      <c r="E125" s="15">
        <f t="shared" si="3"/>
        <v>0</v>
      </c>
      <c r="F125" s="15">
        <f t="shared" si="4"/>
        <v>0</v>
      </c>
      <c r="G125" s="15">
        <f t="shared" si="5"/>
        <v>0</v>
      </c>
      <c r="H125" s="18" t="str">
        <f t="shared" si="6"/>
        <v/>
      </c>
      <c r="I125" s="18" t="str">
        <f t="shared" si="7"/>
        <v/>
      </c>
      <c r="J125" s="18" t="str">
        <f t="shared" si="8"/>
        <v>-</v>
      </c>
      <c r="K125" s="27" t="str">
        <f t="shared" ref="K125:L125" si="135">IF(A125="","",WEEKDAY(B125,2))</f>
        <v/>
      </c>
      <c r="L125" s="27" t="str">
        <f t="shared" si="135"/>
        <v/>
      </c>
      <c r="M125" s="19">
        <f t="shared" si="10"/>
        <v>0</v>
      </c>
      <c r="N125" s="20">
        <f t="shared" si="11"/>
        <v>0</v>
      </c>
      <c r="O125" s="21" t="str">
        <f>IF(A125="","",IF(G125&gt;=asetukset!$B$3,G125-asetukset!$B$3,IF(AND(G125-E125&lt;=asetukset!$B$4,E125&gt;=asetukset!$B$3),1-E125,IF(AND(G125-E125&lt;=asetukset!$B$4,E125&lt;=asetukset!$B$3),asetukset!$B$6,0))))</f>
        <v/>
      </c>
      <c r="P125" s="20">
        <f>IF(F125&gt;D125,G125-asetukset!$B$5,IF(AND(D125=F125,E125&lt;=asetukset!$B$6),G125-E125,0))</f>
        <v>0</v>
      </c>
      <c r="Q125" s="19" t="str">
        <f>IF(and(K125=6,E125&gt;asetukset!$B$7),"", IF(and(K125&lt;&gt;6,L125=6,G125&lt;asetukset!$B$7),G125,IF(K125=6,asetukset!$B$7-E125,IF(K125=6,asetukset!$B$7-E125,IF(K125=6,asetukset!$B$7-E125,"")))))</f>
        <v/>
      </c>
      <c r="R125" s="19" t="str">
        <f t="shared" si="12"/>
        <v/>
      </c>
      <c r="S125" s="19" t="str">
        <f t="shared" si="13"/>
        <v/>
      </c>
      <c r="T125" s="21" t="str">
        <f>IF(A125="","",IF(SUMIFS($M$2:M125,$I$2:I125,I125,$A$2:A125,A125)&lt;=asetukset!$B$2,"",SUMIFS($M$2:M125,$I$2:I125,I125,$A$2:A125,A125)-asetukset!$B$2))</f>
        <v/>
      </c>
    </row>
    <row r="126">
      <c r="A126" s="43"/>
      <c r="B126" s="31"/>
      <c r="C126" s="31"/>
      <c r="D126" s="15">
        <f t="shared" si="2"/>
        <v>0</v>
      </c>
      <c r="E126" s="15">
        <f t="shared" si="3"/>
        <v>0</v>
      </c>
      <c r="F126" s="15">
        <f t="shared" si="4"/>
        <v>0</v>
      </c>
      <c r="G126" s="15">
        <f t="shared" si="5"/>
        <v>0</v>
      </c>
      <c r="H126" s="18" t="str">
        <f t="shared" si="6"/>
        <v/>
      </c>
      <c r="I126" s="18" t="str">
        <f t="shared" si="7"/>
        <v/>
      </c>
      <c r="J126" s="18" t="str">
        <f t="shared" si="8"/>
        <v>-</v>
      </c>
      <c r="K126" s="27" t="str">
        <f t="shared" ref="K126:L126" si="136">IF(A126="","",WEEKDAY(B126,2))</f>
        <v/>
      </c>
      <c r="L126" s="27" t="str">
        <f t="shared" si="136"/>
        <v/>
      </c>
      <c r="M126" s="19">
        <f t="shared" si="10"/>
        <v>0</v>
      </c>
      <c r="N126" s="20">
        <f t="shared" si="11"/>
        <v>0</v>
      </c>
      <c r="O126" s="21" t="str">
        <f>IF(A126="","",IF(G126&gt;=asetukset!$B$3,G126-asetukset!$B$3,IF(AND(G126-E126&lt;=asetukset!$B$4,E126&gt;=asetukset!$B$3),1-E126,IF(AND(G126-E126&lt;=asetukset!$B$4,E126&lt;=asetukset!$B$3),asetukset!$B$6,0))))</f>
        <v/>
      </c>
      <c r="P126" s="20">
        <f>IF(F126&gt;D126,G126-asetukset!$B$5,IF(AND(D126=F126,E126&lt;=asetukset!$B$6),G126-E126,0))</f>
        <v>0</v>
      </c>
      <c r="Q126" s="19" t="str">
        <f>IF(and(K126=6,E126&gt;asetukset!$B$7),"", IF(and(K126&lt;&gt;6,L126=6,G126&lt;asetukset!$B$7),G126,IF(K126=6,asetukset!$B$7-E126,IF(K126=6,asetukset!$B$7-E126,IF(K126=6,asetukset!$B$7-E126,"")))))</f>
        <v/>
      </c>
      <c r="R126" s="19" t="str">
        <f t="shared" si="12"/>
        <v/>
      </c>
      <c r="S126" s="19" t="str">
        <f t="shared" si="13"/>
        <v/>
      </c>
      <c r="T126" s="21" t="str">
        <f>IF(A126="","",IF(SUMIFS($M$2:M126,$I$2:I126,I126,$A$2:A126,A126)&lt;=asetukset!$B$2,"",SUMIFS($M$2:M126,$I$2:I126,I126,$A$2:A126,A126)-asetukset!$B$2))</f>
        <v/>
      </c>
    </row>
    <row r="127">
      <c r="A127" s="43"/>
      <c r="B127" s="31"/>
      <c r="C127" s="31"/>
      <c r="D127" s="15">
        <f t="shared" si="2"/>
        <v>0</v>
      </c>
      <c r="E127" s="15">
        <f t="shared" si="3"/>
        <v>0</v>
      </c>
      <c r="F127" s="15">
        <f t="shared" si="4"/>
        <v>0</v>
      </c>
      <c r="G127" s="15">
        <f t="shared" si="5"/>
        <v>0</v>
      </c>
      <c r="H127" s="18" t="str">
        <f t="shared" si="6"/>
        <v/>
      </c>
      <c r="I127" s="18" t="str">
        <f t="shared" si="7"/>
        <v/>
      </c>
      <c r="J127" s="18" t="str">
        <f t="shared" si="8"/>
        <v>-</v>
      </c>
      <c r="K127" s="27" t="str">
        <f t="shared" ref="K127:L127" si="137">IF(A127="","",WEEKDAY(B127,2))</f>
        <v/>
      </c>
      <c r="L127" s="27" t="str">
        <f t="shared" si="137"/>
        <v/>
      </c>
      <c r="M127" s="19">
        <f t="shared" si="10"/>
        <v>0</v>
      </c>
      <c r="N127" s="20">
        <f t="shared" si="11"/>
        <v>0</v>
      </c>
      <c r="O127" s="21" t="str">
        <f>IF(A127="","",IF(G127&gt;=asetukset!$B$3,G127-asetukset!$B$3,IF(AND(G127-E127&lt;=asetukset!$B$4,E127&gt;=asetukset!$B$3),1-E127,IF(AND(G127-E127&lt;=asetukset!$B$4,E127&lt;=asetukset!$B$3),asetukset!$B$6,0))))</f>
        <v/>
      </c>
      <c r="P127" s="20">
        <f>IF(F127&gt;D127,G127-asetukset!$B$5,IF(AND(D127=F127,E127&lt;=asetukset!$B$6),G127-E127,0))</f>
        <v>0</v>
      </c>
      <c r="Q127" s="19" t="str">
        <f>IF(and(K127=6,E127&gt;asetukset!$B$7),"", IF(and(K127&lt;&gt;6,L127=6,G127&lt;asetukset!$B$7),G127,IF(K127=6,asetukset!$B$7-E127,IF(K127=6,asetukset!$B$7-E127,IF(K127=6,asetukset!$B$7-E127,"")))))</f>
        <v/>
      </c>
      <c r="R127" s="19" t="str">
        <f t="shared" si="12"/>
        <v/>
      </c>
      <c r="S127" s="19" t="str">
        <f t="shared" si="13"/>
        <v/>
      </c>
      <c r="T127" s="21" t="str">
        <f>IF(A127="","",IF(SUMIFS($M$2:M127,$I$2:I127,I127,$A$2:A127,A127)&lt;=asetukset!$B$2,"",SUMIFS($M$2:M127,$I$2:I127,I127,$A$2:A127,A127)-asetukset!$B$2))</f>
        <v/>
      </c>
    </row>
    <row r="128">
      <c r="A128" s="43"/>
      <c r="B128" s="31"/>
      <c r="C128" s="31"/>
      <c r="D128" s="15">
        <f t="shared" si="2"/>
        <v>0</v>
      </c>
      <c r="E128" s="15">
        <f t="shared" si="3"/>
        <v>0</v>
      </c>
      <c r="F128" s="15">
        <f t="shared" si="4"/>
        <v>0</v>
      </c>
      <c r="G128" s="15">
        <f t="shared" si="5"/>
        <v>0</v>
      </c>
      <c r="H128" s="18" t="str">
        <f t="shared" si="6"/>
        <v/>
      </c>
      <c r="I128" s="18" t="str">
        <f t="shared" si="7"/>
        <v/>
      </c>
      <c r="J128" s="18" t="str">
        <f t="shared" si="8"/>
        <v>-</v>
      </c>
      <c r="K128" s="27" t="str">
        <f t="shared" ref="K128:L128" si="138">IF(A128="","",WEEKDAY(B128,2))</f>
        <v/>
      </c>
      <c r="L128" s="27" t="str">
        <f t="shared" si="138"/>
        <v/>
      </c>
      <c r="M128" s="19">
        <f t="shared" si="10"/>
        <v>0</v>
      </c>
      <c r="N128" s="20">
        <f t="shared" si="11"/>
        <v>0</v>
      </c>
      <c r="O128" s="21" t="str">
        <f>IF(A128="","",IF(G128&gt;=asetukset!$B$3,G128-asetukset!$B$3,IF(AND(G128-E128&lt;=asetukset!$B$4,E128&gt;=asetukset!$B$3),1-E128,IF(AND(G128-E128&lt;=asetukset!$B$4,E128&lt;=asetukset!$B$3),asetukset!$B$6,0))))</f>
        <v/>
      </c>
      <c r="P128" s="20">
        <f>IF(F128&gt;D128,G128-asetukset!$B$5,IF(AND(D128=F128,E128&lt;=asetukset!$B$6),G128-E128,0))</f>
        <v>0</v>
      </c>
      <c r="Q128" s="19" t="str">
        <f>IF(and(K128=6,E128&gt;asetukset!$B$7),"", IF(and(K128&lt;&gt;6,L128=6,G128&lt;asetukset!$B$7),G128,IF(K128=6,asetukset!$B$7-E128,IF(K128=6,asetukset!$B$7-E128,IF(K128=6,asetukset!$B$7-E128,"")))))</f>
        <v/>
      </c>
      <c r="R128" s="19" t="str">
        <f t="shared" si="12"/>
        <v/>
      </c>
      <c r="S128" s="19" t="str">
        <f t="shared" si="13"/>
        <v/>
      </c>
      <c r="T128" s="21" t="str">
        <f>IF(A128="","",IF(SUMIFS($M$2:M128,$I$2:I128,I128,$A$2:A128,A128)&lt;=asetukset!$B$2,"",SUMIFS($M$2:M128,$I$2:I128,I128,$A$2:A128,A128)-asetukset!$B$2))</f>
        <v/>
      </c>
    </row>
    <row r="129">
      <c r="A129" s="43"/>
      <c r="B129" s="31"/>
      <c r="C129" s="31"/>
      <c r="D129" s="15">
        <f t="shared" si="2"/>
        <v>0</v>
      </c>
      <c r="E129" s="15">
        <f t="shared" si="3"/>
        <v>0</v>
      </c>
      <c r="F129" s="15">
        <f t="shared" si="4"/>
        <v>0</v>
      </c>
      <c r="G129" s="15">
        <f t="shared" si="5"/>
        <v>0</v>
      </c>
      <c r="H129" s="18" t="str">
        <f t="shared" si="6"/>
        <v/>
      </c>
      <c r="I129" s="18" t="str">
        <f t="shared" si="7"/>
        <v/>
      </c>
      <c r="J129" s="18" t="str">
        <f t="shared" si="8"/>
        <v>-</v>
      </c>
      <c r="K129" s="27" t="str">
        <f t="shared" ref="K129:L129" si="139">IF(A129="","",WEEKDAY(B129,2))</f>
        <v/>
      </c>
      <c r="L129" s="27" t="str">
        <f t="shared" si="139"/>
        <v/>
      </c>
      <c r="M129" s="19">
        <f t="shared" si="10"/>
        <v>0</v>
      </c>
      <c r="N129" s="20">
        <f t="shared" si="11"/>
        <v>0</v>
      </c>
      <c r="O129" s="21" t="str">
        <f>IF(A129="","",IF(G129&gt;=asetukset!$B$3,G129-asetukset!$B$3,IF(AND(G129-E129&lt;=asetukset!$B$4,E129&gt;=asetukset!$B$3),1-E129,IF(AND(G129-E129&lt;=asetukset!$B$4,E129&lt;=asetukset!$B$3),asetukset!$B$6,0))))</f>
        <v/>
      </c>
      <c r="P129" s="20">
        <f>IF(F129&gt;D129,G129-asetukset!$B$5,IF(AND(D129=F129,E129&lt;=asetukset!$B$6),G129-E129,0))</f>
        <v>0</v>
      </c>
      <c r="Q129" s="19" t="str">
        <f>IF(and(K129=6,E129&gt;asetukset!$B$7),"", IF(and(K129&lt;&gt;6,L129=6,G129&lt;asetukset!$B$7),G129,IF(K129=6,asetukset!$B$7-E129,IF(K129=6,asetukset!$B$7-E129,IF(K129=6,asetukset!$B$7-E129,"")))))</f>
        <v/>
      </c>
      <c r="R129" s="19" t="str">
        <f t="shared" si="12"/>
        <v/>
      </c>
      <c r="S129" s="19" t="str">
        <f t="shared" si="13"/>
        <v/>
      </c>
      <c r="T129" s="21" t="str">
        <f>IF(A129="","",IF(SUMIFS($M$2:M129,$I$2:I129,I129,$A$2:A129,A129)&lt;=asetukset!$B$2,"",SUMIFS($M$2:M129,$I$2:I129,I129,$A$2:A129,A129)-asetukset!$B$2))</f>
        <v/>
      </c>
    </row>
    <row r="130">
      <c r="A130" s="43"/>
      <c r="B130" s="31"/>
      <c r="C130" s="31"/>
      <c r="D130" s="15">
        <f t="shared" si="2"/>
        <v>0</v>
      </c>
      <c r="E130" s="15">
        <f t="shared" si="3"/>
        <v>0</v>
      </c>
      <c r="F130" s="15">
        <f t="shared" si="4"/>
        <v>0</v>
      </c>
      <c r="G130" s="15">
        <f t="shared" si="5"/>
        <v>0</v>
      </c>
      <c r="H130" s="18" t="str">
        <f t="shared" si="6"/>
        <v/>
      </c>
      <c r="I130" s="18" t="str">
        <f t="shared" si="7"/>
        <v/>
      </c>
      <c r="J130" s="18" t="str">
        <f t="shared" si="8"/>
        <v>-</v>
      </c>
      <c r="K130" s="27" t="str">
        <f t="shared" ref="K130:L130" si="140">IF(A130="","",WEEKDAY(B130,2))</f>
        <v/>
      </c>
      <c r="L130" s="27" t="str">
        <f t="shared" si="140"/>
        <v/>
      </c>
      <c r="M130" s="19">
        <f t="shared" si="10"/>
        <v>0</v>
      </c>
      <c r="N130" s="20">
        <f t="shared" si="11"/>
        <v>0</v>
      </c>
      <c r="O130" s="21" t="str">
        <f>IF(A130="","",IF(G130&gt;=asetukset!$B$3,G130-asetukset!$B$3,IF(AND(G130-E130&lt;=asetukset!$B$4,E130&gt;=asetukset!$B$3),1-E130,IF(AND(G130-E130&lt;=asetukset!$B$4,E130&lt;=asetukset!$B$3),asetukset!$B$6,0))))</f>
        <v/>
      </c>
      <c r="P130" s="20">
        <f>IF(F130&gt;D130,G130-asetukset!$B$5,IF(AND(D130=F130,E130&lt;=asetukset!$B$6),G130-E130,0))</f>
        <v>0</v>
      </c>
      <c r="Q130" s="19" t="str">
        <f>IF(and(K130=6,E130&gt;asetukset!$B$7),"", IF(and(K130&lt;&gt;6,L130=6,G130&lt;asetukset!$B$7),G130,IF(K130=6,asetukset!$B$7-E130,IF(K130=6,asetukset!$B$7-E130,IF(K130=6,asetukset!$B$7-E130,"")))))</f>
        <v/>
      </c>
      <c r="R130" s="19" t="str">
        <f t="shared" si="12"/>
        <v/>
      </c>
      <c r="S130" s="19" t="str">
        <f t="shared" si="13"/>
        <v/>
      </c>
      <c r="T130" s="21" t="str">
        <f>IF(A130="","",IF(SUMIFS($M$2:M130,$I$2:I130,I130,$A$2:A130,A130)&lt;=asetukset!$B$2,"",SUMIFS($M$2:M130,$I$2:I130,I130,$A$2:A130,A130)-asetukset!$B$2))</f>
        <v/>
      </c>
    </row>
    <row r="131">
      <c r="A131" s="43"/>
      <c r="B131" s="31"/>
      <c r="C131" s="31"/>
      <c r="D131" s="15">
        <f t="shared" si="2"/>
        <v>0</v>
      </c>
      <c r="E131" s="15">
        <f t="shared" si="3"/>
        <v>0</v>
      </c>
      <c r="F131" s="15">
        <f t="shared" si="4"/>
        <v>0</v>
      </c>
      <c r="G131" s="15">
        <f t="shared" si="5"/>
        <v>0</v>
      </c>
      <c r="H131" s="18" t="str">
        <f t="shared" si="6"/>
        <v/>
      </c>
      <c r="I131" s="18" t="str">
        <f t="shared" si="7"/>
        <v/>
      </c>
      <c r="J131" s="18" t="str">
        <f t="shared" si="8"/>
        <v>-</v>
      </c>
      <c r="K131" s="27" t="str">
        <f t="shared" ref="K131:L131" si="141">IF(A131="","",WEEKDAY(B131,2))</f>
        <v/>
      </c>
      <c r="L131" s="27" t="str">
        <f t="shared" si="141"/>
        <v/>
      </c>
      <c r="M131" s="19">
        <f t="shared" si="10"/>
        <v>0</v>
      </c>
      <c r="N131" s="20">
        <f t="shared" si="11"/>
        <v>0</v>
      </c>
      <c r="O131" s="21" t="str">
        <f>IF(A131="","",IF(G131&gt;=asetukset!$B$3,G131-asetukset!$B$3,IF(AND(G131-E131&lt;=asetukset!$B$4,E131&gt;=asetukset!$B$3),1-E131,IF(AND(G131-E131&lt;=asetukset!$B$4,E131&lt;=asetukset!$B$3),asetukset!$B$6,0))))</f>
        <v/>
      </c>
      <c r="P131" s="20">
        <f>IF(F131&gt;D131,G131-asetukset!$B$5,IF(AND(D131=F131,E131&lt;=asetukset!$B$6),G131-E131,0))</f>
        <v>0</v>
      </c>
      <c r="Q131" s="19" t="str">
        <f>IF(and(K131=6,E131&gt;asetukset!$B$7),"", IF(and(K131&lt;&gt;6,L131=6,G131&lt;asetukset!$B$7),G131,IF(K131=6,asetukset!$B$7-E131,IF(K131=6,asetukset!$B$7-E131,IF(K131=6,asetukset!$B$7-E131,"")))))</f>
        <v/>
      </c>
      <c r="R131" s="19" t="str">
        <f t="shared" si="12"/>
        <v/>
      </c>
      <c r="S131" s="19" t="str">
        <f t="shared" si="13"/>
        <v/>
      </c>
      <c r="T131" s="21" t="str">
        <f>IF(A131="","",IF(SUMIFS($M$2:M131,$I$2:I131,I131,$A$2:A131,A131)&lt;=asetukset!$B$2,"",SUMIFS($M$2:M131,$I$2:I131,I131,$A$2:A131,A131)-asetukset!$B$2))</f>
        <v/>
      </c>
    </row>
    <row r="132">
      <c r="A132" s="43"/>
      <c r="B132" s="31"/>
      <c r="C132" s="31"/>
      <c r="D132" s="15">
        <f t="shared" si="2"/>
        <v>0</v>
      </c>
      <c r="E132" s="15">
        <f t="shared" si="3"/>
        <v>0</v>
      </c>
      <c r="F132" s="15">
        <f t="shared" si="4"/>
        <v>0</v>
      </c>
      <c r="G132" s="15">
        <f t="shared" si="5"/>
        <v>0</v>
      </c>
      <c r="H132" s="18" t="str">
        <f t="shared" si="6"/>
        <v/>
      </c>
      <c r="I132" s="18" t="str">
        <f t="shared" si="7"/>
        <v/>
      </c>
      <c r="J132" s="18" t="str">
        <f t="shared" si="8"/>
        <v>-</v>
      </c>
      <c r="K132" s="27" t="str">
        <f t="shared" ref="K132:L132" si="142">IF(A132="","",WEEKDAY(B132,2))</f>
        <v/>
      </c>
      <c r="L132" s="27" t="str">
        <f t="shared" si="142"/>
        <v/>
      </c>
      <c r="M132" s="19">
        <f t="shared" si="10"/>
        <v>0</v>
      </c>
      <c r="N132" s="20">
        <f t="shared" si="11"/>
        <v>0</v>
      </c>
      <c r="O132" s="21" t="str">
        <f>IF(A132="","",IF(G132&gt;=asetukset!$B$3,G132-asetukset!$B$3,IF(AND(G132-E132&lt;=asetukset!$B$4,E132&gt;=asetukset!$B$3),1-E132,IF(AND(G132-E132&lt;=asetukset!$B$4,E132&lt;=asetukset!$B$3),asetukset!$B$6,0))))</f>
        <v/>
      </c>
      <c r="P132" s="20">
        <f>IF(F132&gt;D132,G132-asetukset!$B$5,IF(AND(D132=F132,E132&lt;=asetukset!$B$6),G132-E132,0))</f>
        <v>0</v>
      </c>
      <c r="Q132" s="19" t="str">
        <f>IF(and(K132=6,E132&gt;asetukset!$B$7),"", IF(and(K132&lt;&gt;6,L132=6,G132&lt;asetukset!$B$7),G132,IF(K132=6,asetukset!$B$7-E132,IF(K132=6,asetukset!$B$7-E132,IF(K132=6,asetukset!$B$7-E132,"")))))</f>
        <v/>
      </c>
      <c r="R132" s="19" t="str">
        <f t="shared" si="12"/>
        <v/>
      </c>
      <c r="S132" s="19" t="str">
        <f t="shared" si="13"/>
        <v/>
      </c>
      <c r="T132" s="21" t="str">
        <f>IF(A132="","",IF(SUMIFS($M$2:M132,$I$2:I132,I132,$A$2:A132,A132)&lt;=asetukset!$B$2,"",SUMIFS($M$2:M132,$I$2:I132,I132,$A$2:A132,A132)-asetukset!$B$2))</f>
        <v/>
      </c>
    </row>
    <row r="133">
      <c r="A133" s="43"/>
      <c r="B133" s="31"/>
      <c r="C133" s="31"/>
      <c r="D133" s="15">
        <f t="shared" si="2"/>
        <v>0</v>
      </c>
      <c r="E133" s="15">
        <f t="shared" si="3"/>
        <v>0</v>
      </c>
      <c r="F133" s="15">
        <f t="shared" si="4"/>
        <v>0</v>
      </c>
      <c r="G133" s="15">
        <f t="shared" si="5"/>
        <v>0</v>
      </c>
      <c r="H133" s="18" t="str">
        <f t="shared" si="6"/>
        <v/>
      </c>
      <c r="I133" s="18" t="str">
        <f t="shared" si="7"/>
        <v/>
      </c>
      <c r="J133" s="18" t="str">
        <f t="shared" si="8"/>
        <v>-</v>
      </c>
      <c r="K133" s="27" t="str">
        <f t="shared" ref="K133:L133" si="143">IF(A133="","",WEEKDAY(B133,2))</f>
        <v/>
      </c>
      <c r="L133" s="27" t="str">
        <f t="shared" si="143"/>
        <v/>
      </c>
      <c r="M133" s="19">
        <f t="shared" si="10"/>
        <v>0</v>
      </c>
      <c r="N133" s="20">
        <f t="shared" si="11"/>
        <v>0</v>
      </c>
      <c r="O133" s="21" t="str">
        <f>IF(A133="","",IF(G133&gt;=asetukset!$B$3,G133-asetukset!$B$3,IF(AND(G133-E133&lt;=asetukset!$B$4,E133&gt;=asetukset!$B$3),1-E133,IF(AND(G133-E133&lt;=asetukset!$B$4,E133&lt;=asetukset!$B$3),asetukset!$B$6,0))))</f>
        <v/>
      </c>
      <c r="P133" s="20">
        <f>IF(F133&gt;D133,G133-asetukset!$B$5,IF(AND(D133=F133,E133&lt;=asetukset!$B$6),G133-E133,0))</f>
        <v>0</v>
      </c>
      <c r="Q133" s="19" t="str">
        <f>IF(and(K133=6,E133&gt;asetukset!$B$7),"", IF(and(K133&lt;&gt;6,L133=6,G133&lt;asetukset!$B$7),G133,IF(K133=6,asetukset!$B$7-E133,IF(K133=6,asetukset!$B$7-E133,IF(K133=6,asetukset!$B$7-E133,"")))))</f>
        <v/>
      </c>
      <c r="R133" s="19" t="str">
        <f t="shared" si="12"/>
        <v/>
      </c>
      <c r="S133" s="19" t="str">
        <f t="shared" si="13"/>
        <v/>
      </c>
      <c r="T133" s="21" t="str">
        <f>IF(A133="","",IF(SUMIFS($M$2:M133,$I$2:I133,I133,$A$2:A133,A133)&lt;=asetukset!$B$2,"",SUMIFS($M$2:M133,$I$2:I133,I133,$A$2:A133,A133)-asetukset!$B$2))</f>
        <v/>
      </c>
    </row>
    <row r="134">
      <c r="A134" s="43"/>
      <c r="B134" s="31"/>
      <c r="C134" s="31"/>
      <c r="D134" s="15">
        <f t="shared" si="2"/>
        <v>0</v>
      </c>
      <c r="E134" s="15">
        <f t="shared" si="3"/>
        <v>0</v>
      </c>
      <c r="F134" s="15">
        <f t="shared" si="4"/>
        <v>0</v>
      </c>
      <c r="G134" s="15">
        <f t="shared" si="5"/>
        <v>0</v>
      </c>
      <c r="H134" s="18" t="str">
        <f t="shared" si="6"/>
        <v/>
      </c>
      <c r="I134" s="18" t="str">
        <f t="shared" si="7"/>
        <v/>
      </c>
      <c r="J134" s="18" t="str">
        <f t="shared" si="8"/>
        <v>-</v>
      </c>
      <c r="K134" s="27" t="str">
        <f t="shared" ref="K134:L134" si="144">IF(A134="","",WEEKDAY(B134,2))</f>
        <v/>
      </c>
      <c r="L134" s="27" t="str">
        <f t="shared" si="144"/>
        <v/>
      </c>
      <c r="M134" s="19">
        <f t="shared" si="10"/>
        <v>0</v>
      </c>
      <c r="N134" s="20">
        <f t="shared" si="11"/>
        <v>0</v>
      </c>
      <c r="O134" s="21" t="str">
        <f>IF(A134="","",IF(G134&gt;=asetukset!$B$3,G134-asetukset!$B$3,IF(AND(G134-E134&lt;=asetukset!$B$4,E134&gt;=asetukset!$B$3),1-E134,IF(AND(G134-E134&lt;=asetukset!$B$4,E134&lt;=asetukset!$B$3),asetukset!$B$6,0))))</f>
        <v/>
      </c>
      <c r="P134" s="20">
        <f>IF(F134&gt;D134,G134-asetukset!$B$5,IF(AND(D134=F134,E134&lt;=asetukset!$B$6),G134-E134,0))</f>
        <v>0</v>
      </c>
      <c r="Q134" s="19" t="str">
        <f>IF(and(K134=6,E134&gt;asetukset!$B$7),"", IF(and(K134&lt;&gt;6,L134=6,G134&lt;asetukset!$B$7),G134,IF(K134=6,asetukset!$B$7-E134,IF(K134=6,asetukset!$B$7-E134,IF(K134=6,asetukset!$B$7-E134,"")))))</f>
        <v/>
      </c>
      <c r="R134" s="19" t="str">
        <f t="shared" si="12"/>
        <v/>
      </c>
      <c r="S134" s="19" t="str">
        <f t="shared" si="13"/>
        <v/>
      </c>
      <c r="T134" s="21" t="str">
        <f>IF(A134="","",IF(SUMIFS($M$2:M134,$I$2:I134,I134,$A$2:A134,A134)&lt;=asetukset!$B$2,"",SUMIFS($M$2:M134,$I$2:I134,I134,$A$2:A134,A134)-asetukset!$B$2))</f>
        <v/>
      </c>
    </row>
    <row r="135">
      <c r="A135" s="43"/>
      <c r="B135" s="31"/>
      <c r="C135" s="31"/>
      <c r="D135" s="15">
        <f t="shared" si="2"/>
        <v>0</v>
      </c>
      <c r="E135" s="15">
        <f t="shared" si="3"/>
        <v>0</v>
      </c>
      <c r="F135" s="15">
        <f t="shared" si="4"/>
        <v>0</v>
      </c>
      <c r="G135" s="15">
        <f t="shared" si="5"/>
        <v>0</v>
      </c>
      <c r="H135" s="18" t="str">
        <f t="shared" si="6"/>
        <v/>
      </c>
      <c r="I135" s="18" t="str">
        <f t="shared" si="7"/>
        <v/>
      </c>
      <c r="J135" s="18" t="str">
        <f t="shared" si="8"/>
        <v>-</v>
      </c>
      <c r="K135" s="27" t="str">
        <f t="shared" ref="K135:L135" si="145">IF(A135="","",WEEKDAY(B135,2))</f>
        <v/>
      </c>
      <c r="L135" s="27" t="str">
        <f t="shared" si="145"/>
        <v/>
      </c>
      <c r="M135" s="19">
        <f t="shared" si="10"/>
        <v>0</v>
      </c>
      <c r="N135" s="20">
        <f t="shared" si="11"/>
        <v>0</v>
      </c>
      <c r="O135" s="21" t="str">
        <f>IF(A135="","",IF(G135&gt;=asetukset!$B$3,G135-asetukset!$B$3,IF(AND(G135-E135&lt;=asetukset!$B$4,E135&gt;=asetukset!$B$3),1-E135,IF(AND(G135-E135&lt;=asetukset!$B$4,E135&lt;=asetukset!$B$3),asetukset!$B$6,0))))</f>
        <v/>
      </c>
      <c r="P135" s="20">
        <f>IF(F135&gt;D135,G135-asetukset!$B$5,IF(AND(D135=F135,E135&lt;=asetukset!$B$6),G135-E135,0))</f>
        <v>0</v>
      </c>
      <c r="Q135" s="19" t="str">
        <f>IF(and(K135=6,E135&gt;asetukset!$B$7),"", IF(and(K135&lt;&gt;6,L135=6,G135&lt;asetukset!$B$7),G135,IF(K135=6,asetukset!$B$7-E135,IF(K135=6,asetukset!$B$7-E135,IF(K135=6,asetukset!$B$7-E135,"")))))</f>
        <v/>
      </c>
      <c r="R135" s="19" t="str">
        <f t="shared" si="12"/>
        <v/>
      </c>
      <c r="S135" s="19" t="str">
        <f t="shared" si="13"/>
        <v/>
      </c>
      <c r="T135" s="21" t="str">
        <f>IF(A135="","",IF(SUMIFS($M$2:M135,$I$2:I135,I135,$A$2:A135,A135)&lt;=asetukset!$B$2,"",SUMIFS($M$2:M135,$I$2:I135,I135,$A$2:A135,A135)-asetukset!$B$2))</f>
        <v/>
      </c>
    </row>
    <row r="136">
      <c r="A136" s="43"/>
      <c r="B136" s="31"/>
      <c r="C136" s="31"/>
      <c r="D136" s="15">
        <f t="shared" si="2"/>
        <v>0</v>
      </c>
      <c r="E136" s="15">
        <f t="shared" si="3"/>
        <v>0</v>
      </c>
      <c r="F136" s="15">
        <f t="shared" si="4"/>
        <v>0</v>
      </c>
      <c r="G136" s="15">
        <f t="shared" si="5"/>
        <v>0</v>
      </c>
      <c r="H136" s="18" t="str">
        <f t="shared" si="6"/>
        <v/>
      </c>
      <c r="I136" s="18" t="str">
        <f t="shared" si="7"/>
        <v/>
      </c>
      <c r="J136" s="18" t="str">
        <f t="shared" si="8"/>
        <v>-</v>
      </c>
      <c r="K136" s="27" t="str">
        <f t="shared" ref="K136:L136" si="146">IF(A136="","",WEEKDAY(B136,2))</f>
        <v/>
      </c>
      <c r="L136" s="27" t="str">
        <f t="shared" si="146"/>
        <v/>
      </c>
      <c r="M136" s="19">
        <f t="shared" si="10"/>
        <v>0</v>
      </c>
      <c r="N136" s="20">
        <f t="shared" si="11"/>
        <v>0</v>
      </c>
      <c r="O136" s="21" t="str">
        <f>IF(A136="","",IF(G136&gt;=asetukset!$B$3,G136-asetukset!$B$3,IF(AND(G136-E136&lt;=asetukset!$B$4,E136&gt;=asetukset!$B$3),1-E136,IF(AND(G136-E136&lt;=asetukset!$B$4,E136&lt;=asetukset!$B$3),asetukset!$B$6,0))))</f>
        <v/>
      </c>
      <c r="P136" s="20">
        <f>IF(F136&gt;D136,G136-asetukset!$B$5,IF(AND(D136=F136,E136&lt;=asetukset!$B$6),G136-E136,0))</f>
        <v>0</v>
      </c>
      <c r="Q136" s="19" t="str">
        <f>IF(and(K136=6,E136&gt;asetukset!$B$7),"", IF(and(K136&lt;&gt;6,L136=6,G136&lt;asetukset!$B$7),G136,IF(K136=6,asetukset!$B$7-E136,IF(K136=6,asetukset!$B$7-E136,IF(K136=6,asetukset!$B$7-E136,"")))))</f>
        <v/>
      </c>
      <c r="R136" s="19" t="str">
        <f t="shared" si="12"/>
        <v/>
      </c>
      <c r="S136" s="19" t="str">
        <f t="shared" si="13"/>
        <v/>
      </c>
      <c r="T136" s="21" t="str">
        <f>IF(A136="","",IF(SUMIFS($M$2:M136,$I$2:I136,I136,$A$2:A136,A136)&lt;=asetukset!$B$2,"",SUMIFS($M$2:M136,$I$2:I136,I136,$A$2:A136,A136)-asetukset!$B$2))</f>
        <v/>
      </c>
    </row>
    <row r="137">
      <c r="A137" s="43"/>
      <c r="B137" s="31"/>
      <c r="C137" s="31"/>
      <c r="D137" s="15">
        <f t="shared" si="2"/>
        <v>0</v>
      </c>
      <c r="E137" s="15">
        <f t="shared" si="3"/>
        <v>0</v>
      </c>
      <c r="F137" s="15">
        <f t="shared" si="4"/>
        <v>0</v>
      </c>
      <c r="G137" s="15">
        <f t="shared" si="5"/>
        <v>0</v>
      </c>
      <c r="H137" s="18" t="str">
        <f t="shared" si="6"/>
        <v/>
      </c>
      <c r="I137" s="18" t="str">
        <f t="shared" si="7"/>
        <v/>
      </c>
      <c r="J137" s="18" t="str">
        <f t="shared" si="8"/>
        <v>-</v>
      </c>
      <c r="K137" s="27" t="str">
        <f t="shared" ref="K137:L137" si="147">IF(A137="","",WEEKDAY(B137,2))</f>
        <v/>
      </c>
      <c r="L137" s="27" t="str">
        <f t="shared" si="147"/>
        <v/>
      </c>
      <c r="M137" s="19">
        <f t="shared" si="10"/>
        <v>0</v>
      </c>
      <c r="N137" s="20">
        <f t="shared" si="11"/>
        <v>0</v>
      </c>
      <c r="O137" s="21" t="str">
        <f>IF(A137="","",IF(G137&gt;=asetukset!$B$3,G137-asetukset!$B$3,IF(AND(G137-E137&lt;=asetukset!$B$4,E137&gt;=asetukset!$B$3),1-E137,IF(AND(G137-E137&lt;=asetukset!$B$4,E137&lt;=asetukset!$B$3),asetukset!$B$6,0))))</f>
        <v/>
      </c>
      <c r="P137" s="20">
        <f>IF(F137&gt;D137,G137-asetukset!$B$5,IF(AND(D137=F137,E137&lt;=asetukset!$B$6),G137-E137,0))</f>
        <v>0</v>
      </c>
      <c r="Q137" s="19" t="str">
        <f>IF(and(K137=6,E137&gt;asetukset!$B$7),"", IF(and(K137&lt;&gt;6,L137=6,G137&lt;asetukset!$B$7),G137,IF(K137=6,asetukset!$B$7-E137,IF(K137=6,asetukset!$B$7-E137,IF(K137=6,asetukset!$B$7-E137,"")))))</f>
        <v/>
      </c>
      <c r="R137" s="19" t="str">
        <f t="shared" si="12"/>
        <v/>
      </c>
      <c r="S137" s="19" t="str">
        <f t="shared" si="13"/>
        <v/>
      </c>
      <c r="T137" s="21" t="str">
        <f>IF(A137="","",IF(SUMIFS($M$2:M137,$I$2:I137,I137,$A$2:A137,A137)&lt;=asetukset!$B$2,"",SUMIFS($M$2:M137,$I$2:I137,I137,$A$2:A137,A137)-asetukset!$B$2))</f>
        <v/>
      </c>
    </row>
    <row r="138">
      <c r="A138" s="43"/>
      <c r="B138" s="31"/>
      <c r="C138" s="31"/>
      <c r="D138" s="15">
        <f t="shared" si="2"/>
        <v>0</v>
      </c>
      <c r="E138" s="15">
        <f t="shared" si="3"/>
        <v>0</v>
      </c>
      <c r="F138" s="15">
        <f t="shared" si="4"/>
        <v>0</v>
      </c>
      <c r="G138" s="15">
        <f t="shared" si="5"/>
        <v>0</v>
      </c>
      <c r="H138" s="18" t="str">
        <f t="shared" si="6"/>
        <v/>
      </c>
      <c r="I138" s="18" t="str">
        <f t="shared" si="7"/>
        <v/>
      </c>
      <c r="J138" s="18" t="str">
        <f t="shared" si="8"/>
        <v>-</v>
      </c>
      <c r="K138" s="27" t="str">
        <f t="shared" ref="K138:L138" si="148">IF(A138="","",WEEKDAY(B138,2))</f>
        <v/>
      </c>
      <c r="L138" s="27" t="str">
        <f t="shared" si="148"/>
        <v/>
      </c>
      <c r="M138" s="19">
        <f t="shared" si="10"/>
        <v>0</v>
      </c>
      <c r="N138" s="20">
        <f t="shared" si="11"/>
        <v>0</v>
      </c>
      <c r="O138" s="21" t="str">
        <f>IF(A138="","",IF(G138&gt;=asetukset!$B$3,G138-asetukset!$B$3,IF(AND(G138-E138&lt;=asetukset!$B$4,E138&gt;=asetukset!$B$3),1-E138,IF(AND(G138-E138&lt;=asetukset!$B$4,E138&lt;=asetukset!$B$3),asetukset!$B$6,0))))</f>
        <v/>
      </c>
      <c r="P138" s="20">
        <f>IF(F138&gt;D138,G138-asetukset!$B$5,IF(AND(D138=F138,E138&lt;=asetukset!$B$6),G138-E138,0))</f>
        <v>0</v>
      </c>
      <c r="Q138" s="19" t="str">
        <f>IF(and(K138=6,E138&gt;asetukset!$B$7),"", IF(and(K138&lt;&gt;6,L138=6,G138&lt;asetukset!$B$7),G138,IF(K138=6,asetukset!$B$7-E138,IF(K138=6,asetukset!$B$7-E138,IF(K138=6,asetukset!$B$7-E138,"")))))</f>
        <v/>
      </c>
      <c r="R138" s="19" t="str">
        <f t="shared" si="12"/>
        <v/>
      </c>
      <c r="S138" s="19" t="str">
        <f t="shared" si="13"/>
        <v/>
      </c>
      <c r="T138" s="21" t="str">
        <f>IF(A138="","",IF(SUMIFS($M$2:M138,$I$2:I138,I138,$A$2:A138,A138)&lt;=asetukset!$B$2,"",SUMIFS($M$2:M138,$I$2:I138,I138,$A$2:A138,A138)-asetukset!$B$2))</f>
        <v/>
      </c>
    </row>
    <row r="139">
      <c r="A139" s="43"/>
      <c r="B139" s="31"/>
      <c r="C139" s="31"/>
      <c r="D139" s="15">
        <f t="shared" si="2"/>
        <v>0</v>
      </c>
      <c r="E139" s="15">
        <f t="shared" si="3"/>
        <v>0</v>
      </c>
      <c r="F139" s="15">
        <f t="shared" si="4"/>
        <v>0</v>
      </c>
      <c r="G139" s="15">
        <f t="shared" si="5"/>
        <v>0</v>
      </c>
      <c r="H139" s="18" t="str">
        <f t="shared" si="6"/>
        <v/>
      </c>
      <c r="I139" s="18" t="str">
        <f t="shared" si="7"/>
        <v/>
      </c>
      <c r="J139" s="18" t="str">
        <f t="shared" si="8"/>
        <v>-</v>
      </c>
      <c r="K139" s="27" t="str">
        <f t="shared" ref="K139:L139" si="149">IF(A139="","",WEEKDAY(B139,2))</f>
        <v/>
      </c>
      <c r="L139" s="27" t="str">
        <f t="shared" si="149"/>
        <v/>
      </c>
      <c r="M139" s="19">
        <f t="shared" si="10"/>
        <v>0</v>
      </c>
      <c r="N139" s="20">
        <f t="shared" si="11"/>
        <v>0</v>
      </c>
      <c r="O139" s="21" t="str">
        <f>IF(A139="","",IF(G139&gt;=asetukset!$B$3,G139-asetukset!$B$3,IF(AND(G139-E139&lt;=asetukset!$B$4,E139&gt;=asetukset!$B$3),1-E139,IF(AND(G139-E139&lt;=asetukset!$B$4,E139&lt;=asetukset!$B$3),asetukset!$B$6,0))))</f>
        <v/>
      </c>
      <c r="P139" s="20">
        <f>IF(F139&gt;D139,G139-asetukset!$B$5,IF(AND(D139=F139,E139&lt;=asetukset!$B$6),G139-E139,0))</f>
        <v>0</v>
      </c>
      <c r="Q139" s="19" t="str">
        <f>IF(and(K139=6,E139&gt;asetukset!$B$7),"", IF(and(K139&lt;&gt;6,L139=6,G139&lt;asetukset!$B$7),G139,IF(K139=6,asetukset!$B$7-E139,IF(K139=6,asetukset!$B$7-E139,IF(K139=6,asetukset!$B$7-E139,"")))))</f>
        <v/>
      </c>
      <c r="R139" s="19" t="str">
        <f t="shared" si="12"/>
        <v/>
      </c>
      <c r="S139" s="19" t="str">
        <f t="shared" si="13"/>
        <v/>
      </c>
      <c r="T139" s="21" t="str">
        <f>IF(A139="","",IF(SUMIFS($M$2:M139,$I$2:I139,I139,$A$2:A139,A139)&lt;=asetukset!$B$2,"",SUMIFS($M$2:M139,$I$2:I139,I139,$A$2:A139,A139)-asetukset!$B$2))</f>
        <v/>
      </c>
    </row>
    <row r="140">
      <c r="A140" s="43"/>
      <c r="B140" s="31"/>
      <c r="C140" s="31"/>
      <c r="D140" s="15">
        <f t="shared" si="2"/>
        <v>0</v>
      </c>
      <c r="E140" s="15">
        <f t="shared" si="3"/>
        <v>0</v>
      </c>
      <c r="F140" s="15">
        <f t="shared" si="4"/>
        <v>0</v>
      </c>
      <c r="G140" s="15">
        <f t="shared" si="5"/>
        <v>0</v>
      </c>
      <c r="H140" s="18" t="str">
        <f t="shared" si="6"/>
        <v/>
      </c>
      <c r="I140" s="18" t="str">
        <f t="shared" si="7"/>
        <v/>
      </c>
      <c r="J140" s="18" t="str">
        <f t="shared" si="8"/>
        <v>-</v>
      </c>
      <c r="K140" s="27" t="str">
        <f t="shared" ref="K140:L140" si="150">IF(A140="","",WEEKDAY(B140,2))</f>
        <v/>
      </c>
      <c r="L140" s="27" t="str">
        <f t="shared" si="150"/>
        <v/>
      </c>
      <c r="M140" s="19">
        <f t="shared" si="10"/>
        <v>0</v>
      </c>
      <c r="N140" s="20">
        <f t="shared" si="11"/>
        <v>0</v>
      </c>
      <c r="O140" s="21" t="str">
        <f>IF(A140="","",IF(G140&gt;=asetukset!$B$3,G140-asetukset!$B$3,IF(AND(G140-E140&lt;=asetukset!$B$4,E140&gt;=asetukset!$B$3),1-E140,IF(AND(G140-E140&lt;=asetukset!$B$4,E140&lt;=asetukset!$B$3),asetukset!$B$6,0))))</f>
        <v/>
      </c>
      <c r="P140" s="20">
        <f>IF(F140&gt;D140,G140-asetukset!$B$5,IF(AND(D140=F140,E140&lt;=asetukset!$B$6),G140-E140,0))</f>
        <v>0</v>
      </c>
      <c r="Q140" s="19" t="str">
        <f>IF(and(K140=6,E140&gt;asetukset!$B$7),"", IF(and(K140&lt;&gt;6,L140=6,G140&lt;asetukset!$B$7),G140,IF(K140=6,asetukset!$B$7-E140,IF(K140=6,asetukset!$B$7-E140,IF(K140=6,asetukset!$B$7-E140,"")))))</f>
        <v/>
      </c>
      <c r="R140" s="19" t="str">
        <f t="shared" si="12"/>
        <v/>
      </c>
      <c r="S140" s="19" t="str">
        <f t="shared" si="13"/>
        <v/>
      </c>
      <c r="T140" s="21" t="str">
        <f>IF(A140="","",IF(SUMIFS($M$2:M140,$I$2:I140,I140,$A$2:A140,A140)&lt;=asetukset!$B$2,"",SUMIFS($M$2:M140,$I$2:I140,I140,$A$2:A140,A140)-asetukset!$B$2))</f>
        <v/>
      </c>
    </row>
    <row r="141">
      <c r="A141" s="43"/>
      <c r="B141" s="31"/>
      <c r="C141" s="31"/>
      <c r="D141" s="15">
        <f t="shared" si="2"/>
        <v>0</v>
      </c>
      <c r="E141" s="15">
        <f t="shared" si="3"/>
        <v>0</v>
      </c>
      <c r="F141" s="15">
        <f t="shared" si="4"/>
        <v>0</v>
      </c>
      <c r="G141" s="15">
        <f t="shared" si="5"/>
        <v>0</v>
      </c>
      <c r="H141" s="18" t="str">
        <f t="shared" si="6"/>
        <v/>
      </c>
      <c r="I141" s="18" t="str">
        <f t="shared" si="7"/>
        <v/>
      </c>
      <c r="J141" s="18" t="str">
        <f t="shared" si="8"/>
        <v>-</v>
      </c>
      <c r="K141" s="27" t="str">
        <f t="shared" ref="K141:L141" si="151">IF(A141="","",WEEKDAY(B141,2))</f>
        <v/>
      </c>
      <c r="L141" s="27" t="str">
        <f t="shared" si="151"/>
        <v/>
      </c>
      <c r="M141" s="19">
        <f t="shared" si="10"/>
        <v>0</v>
      </c>
      <c r="N141" s="20">
        <f t="shared" si="11"/>
        <v>0</v>
      </c>
      <c r="O141" s="21" t="str">
        <f>IF(A141="","",IF(G141&gt;=asetukset!$B$3,G141-asetukset!$B$3,IF(AND(G141-E141&lt;=asetukset!$B$4,E141&gt;=asetukset!$B$3),1-E141,IF(AND(G141-E141&lt;=asetukset!$B$4,E141&lt;=asetukset!$B$3),asetukset!$B$6,0))))</f>
        <v/>
      </c>
      <c r="P141" s="20">
        <f>IF(F141&gt;D141,G141-asetukset!$B$5,IF(AND(D141=F141,E141&lt;=asetukset!$B$6),G141-E141,0))</f>
        <v>0</v>
      </c>
      <c r="Q141" s="19" t="str">
        <f>IF(and(K141=6,E141&gt;asetukset!$B$7),"", IF(and(K141&lt;&gt;6,L141=6,G141&lt;asetukset!$B$7),G141,IF(K141=6,asetukset!$B$7-E141,IF(K141=6,asetukset!$B$7-E141,IF(K141=6,asetukset!$B$7-E141,"")))))</f>
        <v/>
      </c>
      <c r="R141" s="19" t="str">
        <f t="shared" si="12"/>
        <v/>
      </c>
      <c r="S141" s="19" t="str">
        <f t="shared" si="13"/>
        <v/>
      </c>
      <c r="T141" s="21" t="str">
        <f>IF(A141="","",IF(SUMIFS($M$2:M141,$I$2:I141,I141,$A$2:A141,A141)&lt;=asetukset!$B$2,"",SUMIFS($M$2:M141,$I$2:I141,I141,$A$2:A141,A141)-asetukset!$B$2))</f>
        <v/>
      </c>
    </row>
    <row r="142">
      <c r="A142" s="43"/>
      <c r="B142" s="31"/>
      <c r="C142" s="31"/>
      <c r="D142" s="15">
        <f t="shared" si="2"/>
        <v>0</v>
      </c>
      <c r="E142" s="15">
        <f t="shared" si="3"/>
        <v>0</v>
      </c>
      <c r="F142" s="15">
        <f t="shared" si="4"/>
        <v>0</v>
      </c>
      <c r="G142" s="15">
        <f t="shared" si="5"/>
        <v>0</v>
      </c>
      <c r="H142" s="18" t="str">
        <f t="shared" si="6"/>
        <v/>
      </c>
      <c r="I142" s="18" t="str">
        <f t="shared" si="7"/>
        <v/>
      </c>
      <c r="J142" s="18" t="str">
        <f t="shared" si="8"/>
        <v>-</v>
      </c>
      <c r="K142" s="27" t="str">
        <f t="shared" ref="K142:L142" si="152">IF(A142="","",WEEKDAY(B142,2))</f>
        <v/>
      </c>
      <c r="L142" s="27" t="str">
        <f t="shared" si="152"/>
        <v/>
      </c>
      <c r="M142" s="19">
        <f t="shared" si="10"/>
        <v>0</v>
      </c>
      <c r="N142" s="20">
        <f t="shared" si="11"/>
        <v>0</v>
      </c>
      <c r="O142" s="21" t="str">
        <f>IF(A142="","",IF(G142&gt;=asetukset!$B$3,G142-asetukset!$B$3,IF(AND(G142-E142&lt;=asetukset!$B$4,E142&gt;=asetukset!$B$3),1-E142,IF(AND(G142-E142&lt;=asetukset!$B$4,E142&lt;=asetukset!$B$3),asetukset!$B$6,0))))</f>
        <v/>
      </c>
      <c r="P142" s="20">
        <f>IF(F142&gt;D142,G142-asetukset!$B$5,IF(AND(D142=F142,E142&lt;=asetukset!$B$6),G142-E142,0))</f>
        <v>0</v>
      </c>
      <c r="Q142" s="19" t="str">
        <f>IF(and(K142=6,E142&gt;asetukset!$B$7),"", IF(and(K142&lt;&gt;6,L142=6,G142&lt;asetukset!$B$7),G142,IF(K142=6,asetukset!$B$7-E142,IF(K142=6,asetukset!$B$7-E142,IF(K142=6,asetukset!$B$7-E142,"")))))</f>
        <v/>
      </c>
      <c r="R142" s="19" t="str">
        <f t="shared" si="12"/>
        <v/>
      </c>
      <c r="S142" s="19" t="str">
        <f t="shared" si="13"/>
        <v/>
      </c>
      <c r="T142" s="21" t="str">
        <f>IF(A142="","",IF(SUMIFS($M$2:M142,$I$2:I142,I142,$A$2:A142,A142)&lt;=asetukset!$B$2,"",SUMIFS($M$2:M142,$I$2:I142,I142,$A$2:A142,A142)-asetukset!$B$2))</f>
        <v/>
      </c>
    </row>
    <row r="143">
      <c r="A143" s="43"/>
      <c r="B143" s="31"/>
      <c r="C143" s="31"/>
      <c r="D143" s="15">
        <f t="shared" si="2"/>
        <v>0</v>
      </c>
      <c r="E143" s="15">
        <f t="shared" si="3"/>
        <v>0</v>
      </c>
      <c r="F143" s="15">
        <f t="shared" si="4"/>
        <v>0</v>
      </c>
      <c r="G143" s="15">
        <f t="shared" si="5"/>
        <v>0</v>
      </c>
      <c r="H143" s="18" t="str">
        <f t="shared" si="6"/>
        <v/>
      </c>
      <c r="I143" s="18" t="str">
        <f t="shared" si="7"/>
        <v/>
      </c>
      <c r="J143" s="18" t="str">
        <f t="shared" si="8"/>
        <v>-</v>
      </c>
      <c r="K143" s="27" t="str">
        <f t="shared" ref="K143:L143" si="153">IF(A143="","",WEEKDAY(B143,2))</f>
        <v/>
      </c>
      <c r="L143" s="27" t="str">
        <f t="shared" si="153"/>
        <v/>
      </c>
      <c r="M143" s="19">
        <f t="shared" si="10"/>
        <v>0</v>
      </c>
      <c r="N143" s="20">
        <f t="shared" si="11"/>
        <v>0</v>
      </c>
      <c r="O143" s="21" t="str">
        <f>IF(A143="","",IF(G143&gt;=asetukset!$B$3,G143-asetukset!$B$3,IF(AND(G143-E143&lt;=asetukset!$B$4,E143&gt;=asetukset!$B$3),1-E143,IF(AND(G143-E143&lt;=asetukset!$B$4,E143&lt;=asetukset!$B$3),asetukset!$B$6,0))))</f>
        <v/>
      </c>
      <c r="P143" s="20">
        <f>IF(F143&gt;D143,G143-asetukset!$B$5,IF(AND(D143=F143,E143&lt;=asetukset!$B$6),G143-E143,0))</f>
        <v>0</v>
      </c>
      <c r="Q143" s="19" t="str">
        <f>IF(and(K143=6,E143&gt;asetukset!$B$7),"", IF(and(K143&lt;&gt;6,L143=6,G143&lt;asetukset!$B$7),G143,IF(K143=6,asetukset!$B$7-E143,IF(K143=6,asetukset!$B$7-E143,IF(K143=6,asetukset!$B$7-E143,"")))))</f>
        <v/>
      </c>
      <c r="R143" s="19" t="str">
        <f t="shared" si="12"/>
        <v/>
      </c>
      <c r="S143" s="19" t="str">
        <f t="shared" si="13"/>
        <v/>
      </c>
      <c r="T143" s="21" t="str">
        <f>IF(A143="","",IF(SUMIFS($M$2:M143,$I$2:I143,I143,$A$2:A143,A143)&lt;=asetukset!$B$2,"",SUMIFS($M$2:M143,$I$2:I143,I143,$A$2:A143,A143)-asetukset!$B$2))</f>
        <v/>
      </c>
    </row>
    <row r="144">
      <c r="A144" s="43"/>
      <c r="B144" s="31"/>
      <c r="C144" s="31"/>
      <c r="D144" s="15">
        <f t="shared" si="2"/>
        <v>0</v>
      </c>
      <c r="E144" s="15">
        <f t="shared" si="3"/>
        <v>0</v>
      </c>
      <c r="F144" s="15">
        <f t="shared" si="4"/>
        <v>0</v>
      </c>
      <c r="G144" s="15">
        <f t="shared" si="5"/>
        <v>0</v>
      </c>
      <c r="H144" s="18" t="str">
        <f t="shared" si="6"/>
        <v/>
      </c>
      <c r="I144" s="18" t="str">
        <f t="shared" si="7"/>
        <v/>
      </c>
      <c r="J144" s="18" t="str">
        <f t="shared" si="8"/>
        <v>-</v>
      </c>
      <c r="K144" s="27" t="str">
        <f t="shared" ref="K144:L144" si="154">IF(A144="","",WEEKDAY(B144,2))</f>
        <v/>
      </c>
      <c r="L144" s="27" t="str">
        <f t="shared" si="154"/>
        <v/>
      </c>
      <c r="M144" s="19">
        <f t="shared" si="10"/>
        <v>0</v>
      </c>
      <c r="N144" s="20">
        <f t="shared" si="11"/>
        <v>0</v>
      </c>
      <c r="O144" s="21" t="str">
        <f>IF(A144="","",IF(G144&gt;=asetukset!$B$3,G144-asetukset!$B$3,IF(AND(G144-E144&lt;=asetukset!$B$4,E144&gt;=asetukset!$B$3),1-E144,IF(AND(G144-E144&lt;=asetukset!$B$4,E144&lt;=asetukset!$B$3),asetukset!$B$6,0))))</f>
        <v/>
      </c>
      <c r="P144" s="20">
        <f>IF(F144&gt;D144,G144-asetukset!$B$5,IF(AND(D144=F144,E144&lt;=asetukset!$B$6),G144-E144,0))</f>
        <v>0</v>
      </c>
      <c r="Q144" s="19" t="str">
        <f>IF(and(K144=6,E144&gt;asetukset!$B$7),"", IF(and(K144&lt;&gt;6,L144=6,G144&lt;asetukset!$B$7),G144,IF(K144=6,asetukset!$B$7-E144,IF(K144=6,asetukset!$B$7-E144,IF(K144=6,asetukset!$B$7-E144,"")))))</f>
        <v/>
      </c>
      <c r="R144" s="19" t="str">
        <f t="shared" si="12"/>
        <v/>
      </c>
      <c r="S144" s="19" t="str">
        <f t="shared" si="13"/>
        <v/>
      </c>
      <c r="T144" s="21" t="str">
        <f>IF(A144="","",IF(SUMIFS($M$2:M144,$I$2:I144,I144,$A$2:A144,A144)&lt;=asetukset!$B$2,"",SUMIFS($M$2:M144,$I$2:I144,I144,$A$2:A144,A144)-asetukset!$B$2))</f>
        <v/>
      </c>
    </row>
    <row r="145">
      <c r="A145" s="43"/>
      <c r="B145" s="31"/>
      <c r="C145" s="31"/>
      <c r="D145" s="15">
        <f t="shared" si="2"/>
        <v>0</v>
      </c>
      <c r="E145" s="15">
        <f t="shared" si="3"/>
        <v>0</v>
      </c>
      <c r="F145" s="15">
        <f t="shared" si="4"/>
        <v>0</v>
      </c>
      <c r="G145" s="15">
        <f t="shared" si="5"/>
        <v>0</v>
      </c>
      <c r="H145" s="18" t="str">
        <f t="shared" si="6"/>
        <v/>
      </c>
      <c r="I145" s="18" t="str">
        <f t="shared" si="7"/>
        <v/>
      </c>
      <c r="J145" s="18" t="str">
        <f t="shared" si="8"/>
        <v>-</v>
      </c>
      <c r="K145" s="27" t="str">
        <f t="shared" ref="K145:L145" si="155">IF(A145="","",WEEKDAY(B145,2))</f>
        <v/>
      </c>
      <c r="L145" s="27" t="str">
        <f t="shared" si="155"/>
        <v/>
      </c>
      <c r="M145" s="19">
        <f t="shared" si="10"/>
        <v>0</v>
      </c>
      <c r="N145" s="20">
        <f t="shared" si="11"/>
        <v>0</v>
      </c>
      <c r="O145" s="21" t="str">
        <f>IF(A145="","",IF(G145&gt;=asetukset!$B$3,G145-asetukset!$B$3,IF(AND(G145-E145&lt;=asetukset!$B$4,E145&gt;=asetukset!$B$3),1-E145,IF(AND(G145-E145&lt;=asetukset!$B$4,E145&lt;=asetukset!$B$3),asetukset!$B$6,0))))</f>
        <v/>
      </c>
      <c r="P145" s="20">
        <f>IF(F145&gt;D145,G145-asetukset!$B$5,IF(AND(D145=F145,E145&lt;=asetukset!$B$6),G145-E145,0))</f>
        <v>0</v>
      </c>
      <c r="Q145" s="19" t="str">
        <f>IF(and(K145=6,E145&gt;asetukset!$B$7),"", IF(and(K145&lt;&gt;6,L145=6,G145&lt;asetukset!$B$7),G145,IF(K145=6,asetukset!$B$7-E145,IF(K145=6,asetukset!$B$7-E145,IF(K145=6,asetukset!$B$7-E145,"")))))</f>
        <v/>
      </c>
      <c r="R145" s="19" t="str">
        <f t="shared" si="12"/>
        <v/>
      </c>
      <c r="S145" s="19" t="str">
        <f t="shared" si="13"/>
        <v/>
      </c>
      <c r="T145" s="21" t="str">
        <f>IF(A145="","",IF(SUMIFS($M$2:M145,$I$2:I145,I145,$A$2:A145,A145)&lt;=asetukset!$B$2,"",SUMIFS($M$2:M145,$I$2:I145,I145,$A$2:A145,A145)-asetukset!$B$2))</f>
        <v/>
      </c>
    </row>
    <row r="146">
      <c r="A146" s="43"/>
      <c r="B146" s="31"/>
      <c r="C146" s="31"/>
      <c r="D146" s="15">
        <f t="shared" si="2"/>
        <v>0</v>
      </c>
      <c r="E146" s="15">
        <f t="shared" si="3"/>
        <v>0</v>
      </c>
      <c r="F146" s="15">
        <f t="shared" si="4"/>
        <v>0</v>
      </c>
      <c r="G146" s="15">
        <f t="shared" si="5"/>
        <v>0</v>
      </c>
      <c r="H146" s="18" t="str">
        <f t="shared" si="6"/>
        <v/>
      </c>
      <c r="I146" s="18" t="str">
        <f t="shared" si="7"/>
        <v/>
      </c>
      <c r="J146" s="18" t="str">
        <f t="shared" si="8"/>
        <v>-</v>
      </c>
      <c r="K146" s="27" t="str">
        <f t="shared" ref="K146:L146" si="156">IF(A146="","",WEEKDAY(B146,2))</f>
        <v/>
      </c>
      <c r="L146" s="27" t="str">
        <f t="shared" si="156"/>
        <v/>
      </c>
      <c r="M146" s="19">
        <f t="shared" si="10"/>
        <v>0</v>
      </c>
      <c r="N146" s="20">
        <f t="shared" si="11"/>
        <v>0</v>
      </c>
      <c r="O146" s="21" t="str">
        <f>IF(A146="","",IF(G146&gt;=asetukset!$B$3,G146-asetukset!$B$3,IF(AND(G146-E146&lt;=asetukset!$B$4,E146&gt;=asetukset!$B$3),1-E146,IF(AND(G146-E146&lt;=asetukset!$B$4,E146&lt;=asetukset!$B$3),asetukset!$B$6,0))))</f>
        <v/>
      </c>
      <c r="P146" s="20">
        <f>IF(F146&gt;D146,G146-asetukset!$B$5,IF(AND(D146=F146,E146&lt;=asetukset!$B$6),G146-E146,0))</f>
        <v>0</v>
      </c>
      <c r="Q146" s="19" t="str">
        <f>IF(and(K146=6,E146&gt;asetukset!$B$7),"", IF(and(K146&lt;&gt;6,L146=6,G146&lt;asetukset!$B$7),G146,IF(K146=6,asetukset!$B$7-E146,IF(K146=6,asetukset!$B$7-E146,IF(K146=6,asetukset!$B$7-E146,"")))))</f>
        <v/>
      </c>
      <c r="R146" s="19" t="str">
        <f t="shared" si="12"/>
        <v/>
      </c>
      <c r="S146" s="19" t="str">
        <f t="shared" si="13"/>
        <v/>
      </c>
      <c r="T146" s="21" t="str">
        <f>IF(A146="","",IF(SUMIFS($M$2:M146,$I$2:I146,I146,$A$2:A146,A146)&lt;=asetukset!$B$2,"",SUMIFS($M$2:M146,$I$2:I146,I146,$A$2:A146,A146)-asetukset!$B$2))</f>
        <v/>
      </c>
    </row>
    <row r="147">
      <c r="A147" s="43"/>
      <c r="B147" s="31"/>
      <c r="C147" s="31"/>
      <c r="D147" s="15">
        <f t="shared" si="2"/>
        <v>0</v>
      </c>
      <c r="E147" s="15">
        <f t="shared" si="3"/>
        <v>0</v>
      </c>
      <c r="F147" s="15">
        <f t="shared" si="4"/>
        <v>0</v>
      </c>
      <c r="G147" s="15">
        <f t="shared" si="5"/>
        <v>0</v>
      </c>
      <c r="H147" s="18" t="str">
        <f t="shared" si="6"/>
        <v/>
      </c>
      <c r="I147" s="18" t="str">
        <f t="shared" si="7"/>
        <v/>
      </c>
      <c r="J147" s="18" t="str">
        <f t="shared" si="8"/>
        <v>-</v>
      </c>
      <c r="K147" s="27" t="str">
        <f t="shared" ref="K147:L147" si="157">IF(A147="","",WEEKDAY(B147,2))</f>
        <v/>
      </c>
      <c r="L147" s="27" t="str">
        <f t="shared" si="157"/>
        <v/>
      </c>
      <c r="M147" s="19">
        <f t="shared" si="10"/>
        <v>0</v>
      </c>
      <c r="N147" s="20">
        <f t="shared" si="11"/>
        <v>0</v>
      </c>
      <c r="O147" s="21" t="str">
        <f>IF(A147="","",IF(G147&gt;=asetukset!$B$3,G147-asetukset!$B$3,IF(AND(G147-E147&lt;=asetukset!$B$4,E147&gt;=asetukset!$B$3),1-E147,IF(AND(G147-E147&lt;=asetukset!$B$4,E147&lt;=asetukset!$B$3),asetukset!$B$6,0))))</f>
        <v/>
      </c>
      <c r="P147" s="20">
        <f>IF(F147&gt;D147,G147-asetukset!$B$5,IF(AND(D147=F147,E147&lt;=asetukset!$B$6),G147-E147,0))</f>
        <v>0</v>
      </c>
      <c r="Q147" s="19" t="str">
        <f>IF(and(K147=6,E147&gt;asetukset!$B$7),"", IF(and(K147&lt;&gt;6,L147=6,G147&lt;asetukset!$B$7),G147,IF(K147=6,asetukset!$B$7-E147,IF(K147=6,asetukset!$B$7-E147,IF(K147=6,asetukset!$B$7-E147,"")))))</f>
        <v/>
      </c>
      <c r="R147" s="19" t="str">
        <f t="shared" si="12"/>
        <v/>
      </c>
      <c r="S147" s="19" t="str">
        <f t="shared" si="13"/>
        <v/>
      </c>
      <c r="T147" s="21" t="str">
        <f>IF(A147="","",IF(SUMIFS($M$2:M147,$I$2:I147,I147,$A$2:A147,A147)&lt;=asetukset!$B$2,"",SUMIFS($M$2:M147,$I$2:I147,I147,$A$2:A147,A147)-asetukset!$B$2))</f>
        <v/>
      </c>
    </row>
    <row r="148">
      <c r="A148" s="43"/>
      <c r="B148" s="31"/>
      <c r="C148" s="31"/>
      <c r="D148" s="15">
        <f t="shared" si="2"/>
        <v>0</v>
      </c>
      <c r="E148" s="15">
        <f t="shared" si="3"/>
        <v>0</v>
      </c>
      <c r="F148" s="15">
        <f t="shared" si="4"/>
        <v>0</v>
      </c>
      <c r="G148" s="15">
        <f t="shared" si="5"/>
        <v>0</v>
      </c>
      <c r="H148" s="18" t="str">
        <f t="shared" si="6"/>
        <v/>
      </c>
      <c r="I148" s="18" t="str">
        <f t="shared" si="7"/>
        <v/>
      </c>
      <c r="J148" s="18" t="str">
        <f t="shared" si="8"/>
        <v>-</v>
      </c>
      <c r="K148" s="27" t="str">
        <f t="shared" ref="K148:L148" si="158">IF(A148="","",WEEKDAY(B148,2))</f>
        <v/>
      </c>
      <c r="L148" s="27" t="str">
        <f t="shared" si="158"/>
        <v/>
      </c>
      <c r="M148" s="19">
        <f t="shared" si="10"/>
        <v>0</v>
      </c>
      <c r="N148" s="20">
        <f t="shared" si="11"/>
        <v>0</v>
      </c>
      <c r="O148" s="21" t="str">
        <f>IF(A148="","",IF(G148&gt;=asetukset!$B$3,G148-asetukset!$B$3,IF(AND(G148-E148&lt;=asetukset!$B$4,E148&gt;=asetukset!$B$3),1-E148,IF(AND(G148-E148&lt;=asetukset!$B$4,E148&lt;=asetukset!$B$3),asetukset!$B$6,0))))</f>
        <v/>
      </c>
      <c r="P148" s="20">
        <f>IF(F148&gt;D148,G148-asetukset!$B$5,IF(AND(D148=F148,E148&lt;=asetukset!$B$6),G148-E148,0))</f>
        <v>0</v>
      </c>
      <c r="Q148" s="19" t="str">
        <f>IF(and(K148=6,E148&gt;asetukset!$B$7),"", IF(and(K148&lt;&gt;6,L148=6,G148&lt;asetukset!$B$7),G148,IF(K148=6,asetukset!$B$7-E148,IF(K148=6,asetukset!$B$7-E148,IF(K148=6,asetukset!$B$7-E148,"")))))</f>
        <v/>
      </c>
      <c r="R148" s="19" t="str">
        <f t="shared" si="12"/>
        <v/>
      </c>
      <c r="S148" s="19" t="str">
        <f t="shared" si="13"/>
        <v/>
      </c>
      <c r="T148" s="21" t="str">
        <f>IF(A148="","",IF(SUMIFS($M$2:M148,$I$2:I148,I148,$A$2:A148,A148)&lt;=asetukset!$B$2,"",SUMIFS($M$2:M148,$I$2:I148,I148,$A$2:A148,A148)-asetukset!$B$2))</f>
        <v/>
      </c>
    </row>
    <row r="149">
      <c r="A149" s="43"/>
      <c r="B149" s="31"/>
      <c r="C149" s="31"/>
      <c r="D149" s="15">
        <f t="shared" si="2"/>
        <v>0</v>
      </c>
      <c r="E149" s="15">
        <f t="shared" si="3"/>
        <v>0</v>
      </c>
      <c r="F149" s="15">
        <f t="shared" si="4"/>
        <v>0</v>
      </c>
      <c r="G149" s="15">
        <f t="shared" si="5"/>
        <v>0</v>
      </c>
      <c r="H149" s="18" t="str">
        <f t="shared" si="6"/>
        <v/>
      </c>
      <c r="I149" s="18" t="str">
        <f t="shared" si="7"/>
        <v/>
      </c>
      <c r="J149" s="18" t="str">
        <f t="shared" si="8"/>
        <v>-</v>
      </c>
      <c r="K149" s="27" t="str">
        <f t="shared" ref="K149:L149" si="159">IF(A149="","",WEEKDAY(B149,2))</f>
        <v/>
      </c>
      <c r="L149" s="27" t="str">
        <f t="shared" si="159"/>
        <v/>
      </c>
      <c r="M149" s="19">
        <f t="shared" si="10"/>
        <v>0</v>
      </c>
      <c r="N149" s="20">
        <f t="shared" si="11"/>
        <v>0</v>
      </c>
      <c r="O149" s="21" t="str">
        <f>IF(A149="","",IF(G149&gt;=asetukset!$B$3,G149-asetukset!$B$3,IF(AND(G149-E149&lt;=asetukset!$B$4,E149&gt;=asetukset!$B$3),1-E149,IF(AND(G149-E149&lt;=asetukset!$B$4,E149&lt;=asetukset!$B$3),asetukset!$B$6,0))))</f>
        <v/>
      </c>
      <c r="P149" s="20">
        <f>IF(F149&gt;D149,G149-asetukset!$B$5,IF(AND(D149=F149,E149&lt;=asetukset!$B$6),G149-E149,0))</f>
        <v>0</v>
      </c>
      <c r="Q149" s="19" t="str">
        <f>IF(and(K149=6,E149&gt;asetukset!$B$7),"", IF(and(K149&lt;&gt;6,L149=6,G149&lt;asetukset!$B$7),G149,IF(K149=6,asetukset!$B$7-E149,IF(K149=6,asetukset!$B$7-E149,IF(K149=6,asetukset!$B$7-E149,"")))))</f>
        <v/>
      </c>
      <c r="R149" s="19" t="str">
        <f t="shared" si="12"/>
        <v/>
      </c>
      <c r="S149" s="19" t="str">
        <f t="shared" si="13"/>
        <v/>
      </c>
      <c r="T149" s="21" t="str">
        <f>IF(A149="","",IF(SUMIFS($M$2:M149,$I$2:I149,I149,$A$2:A149,A149)&lt;=asetukset!$B$2,"",SUMIFS($M$2:M149,$I$2:I149,I149,$A$2:A149,A149)-asetukset!$B$2))</f>
        <v/>
      </c>
    </row>
    <row r="150">
      <c r="A150" s="43"/>
      <c r="B150" s="31"/>
      <c r="C150" s="31"/>
      <c r="D150" s="15">
        <f t="shared" si="2"/>
        <v>0</v>
      </c>
      <c r="E150" s="15">
        <f t="shared" si="3"/>
        <v>0</v>
      </c>
      <c r="F150" s="15">
        <f t="shared" si="4"/>
        <v>0</v>
      </c>
      <c r="G150" s="15">
        <f t="shared" si="5"/>
        <v>0</v>
      </c>
      <c r="H150" s="18" t="str">
        <f t="shared" si="6"/>
        <v/>
      </c>
      <c r="I150" s="18" t="str">
        <f t="shared" si="7"/>
        <v/>
      </c>
      <c r="J150" s="18" t="str">
        <f t="shared" si="8"/>
        <v>-</v>
      </c>
      <c r="K150" s="27" t="str">
        <f t="shared" ref="K150:L150" si="160">IF(A150="","",WEEKDAY(B150,2))</f>
        <v/>
      </c>
      <c r="L150" s="27" t="str">
        <f t="shared" si="160"/>
        <v/>
      </c>
      <c r="M150" s="19">
        <f t="shared" si="10"/>
        <v>0</v>
      </c>
      <c r="N150" s="20">
        <f t="shared" si="11"/>
        <v>0</v>
      </c>
      <c r="O150" s="21" t="str">
        <f>IF(A150="","",IF(G150&gt;=asetukset!$B$3,G150-asetukset!$B$3,IF(AND(G150-E150&lt;=asetukset!$B$4,E150&gt;=asetukset!$B$3),1-E150,IF(AND(G150-E150&lt;=asetukset!$B$4,E150&lt;=asetukset!$B$3),asetukset!$B$6,0))))</f>
        <v/>
      </c>
      <c r="P150" s="20">
        <f>IF(F150&gt;D150,G150-asetukset!$B$5,IF(AND(D150=F150,E150&lt;=asetukset!$B$6),G150-E150,0))</f>
        <v>0</v>
      </c>
      <c r="Q150" s="19" t="str">
        <f>IF(and(K150=6,E150&gt;asetukset!$B$7),"", IF(and(K150&lt;&gt;6,L150=6,G150&lt;asetukset!$B$7),G150,IF(K150=6,asetukset!$B$7-E150,IF(K150=6,asetukset!$B$7-E150,IF(K150=6,asetukset!$B$7-E150,"")))))</f>
        <v/>
      </c>
      <c r="R150" s="19" t="str">
        <f t="shared" si="12"/>
        <v/>
      </c>
      <c r="S150" s="19" t="str">
        <f t="shared" si="13"/>
        <v/>
      </c>
      <c r="T150" s="21" t="str">
        <f>IF(A150="","",IF(SUMIFS($M$2:M150,$I$2:I150,I150,$A$2:A150,A150)&lt;=asetukset!$B$2,"",SUMIFS($M$2:M150,$I$2:I150,I150,$A$2:A150,A150)-asetukset!$B$2))</f>
        <v/>
      </c>
    </row>
    <row r="151">
      <c r="A151" s="43"/>
      <c r="B151" s="31"/>
      <c r="C151" s="31"/>
      <c r="D151" s="15">
        <f t="shared" si="2"/>
        <v>0</v>
      </c>
      <c r="E151" s="15">
        <f t="shared" si="3"/>
        <v>0</v>
      </c>
      <c r="F151" s="15">
        <f t="shared" si="4"/>
        <v>0</v>
      </c>
      <c r="G151" s="15">
        <f t="shared" si="5"/>
        <v>0</v>
      </c>
      <c r="H151" s="18" t="str">
        <f t="shared" si="6"/>
        <v/>
      </c>
      <c r="I151" s="18" t="str">
        <f t="shared" si="7"/>
        <v/>
      </c>
      <c r="J151" s="18" t="str">
        <f t="shared" si="8"/>
        <v>-</v>
      </c>
      <c r="K151" s="27" t="str">
        <f t="shared" ref="K151:L151" si="161">IF(A151="","",WEEKDAY(B151,2))</f>
        <v/>
      </c>
      <c r="L151" s="27" t="str">
        <f t="shared" si="161"/>
        <v/>
      </c>
      <c r="M151" s="19">
        <f t="shared" si="10"/>
        <v>0</v>
      </c>
      <c r="N151" s="20">
        <f t="shared" si="11"/>
        <v>0</v>
      </c>
      <c r="O151" s="21" t="str">
        <f>IF(A151="","",IF(G151&gt;=asetukset!$B$3,G151-asetukset!$B$3,IF(AND(G151-E151&lt;=asetukset!$B$4,E151&gt;=asetukset!$B$3),1-E151,IF(AND(G151-E151&lt;=asetukset!$B$4,E151&lt;=asetukset!$B$3),asetukset!$B$6,0))))</f>
        <v/>
      </c>
      <c r="P151" s="20">
        <f>IF(F151&gt;D151,G151-asetukset!$B$5,IF(AND(D151=F151,E151&lt;=asetukset!$B$6),G151-E151,0))</f>
        <v>0</v>
      </c>
      <c r="Q151" s="19" t="str">
        <f>IF(and(K151=6,E151&gt;asetukset!$B$7),"", IF(and(K151&lt;&gt;6,L151=6,G151&lt;asetukset!$B$7),G151,IF(K151=6,asetukset!$B$7-E151,IF(K151=6,asetukset!$B$7-E151,IF(K151=6,asetukset!$B$7-E151,"")))))</f>
        <v/>
      </c>
      <c r="R151" s="19" t="str">
        <f t="shared" si="12"/>
        <v/>
      </c>
      <c r="S151" s="19" t="str">
        <f t="shared" si="13"/>
        <v/>
      </c>
      <c r="T151" s="21" t="str">
        <f>IF(A151="","",IF(SUMIFS($M$2:M151,$I$2:I151,I151,$A$2:A151,A151)&lt;=asetukset!$B$2,"",SUMIFS($M$2:M151,$I$2:I151,I151,$A$2:A151,A151)-asetukset!$B$2))</f>
        <v/>
      </c>
    </row>
    <row r="152">
      <c r="A152" s="43"/>
      <c r="B152" s="31"/>
      <c r="C152" s="31"/>
      <c r="D152" s="15">
        <f t="shared" si="2"/>
        <v>0</v>
      </c>
      <c r="E152" s="15">
        <f t="shared" si="3"/>
        <v>0</v>
      </c>
      <c r="F152" s="15">
        <f t="shared" si="4"/>
        <v>0</v>
      </c>
      <c r="G152" s="15">
        <f t="shared" si="5"/>
        <v>0</v>
      </c>
      <c r="H152" s="18" t="str">
        <f t="shared" si="6"/>
        <v/>
      </c>
      <c r="I152" s="18" t="str">
        <f t="shared" si="7"/>
        <v/>
      </c>
      <c r="J152" s="18" t="str">
        <f t="shared" si="8"/>
        <v>-</v>
      </c>
      <c r="K152" s="27" t="str">
        <f t="shared" ref="K152:L152" si="162">IF(A152="","",WEEKDAY(B152,2))</f>
        <v/>
      </c>
      <c r="L152" s="27" t="str">
        <f t="shared" si="162"/>
        <v/>
      </c>
      <c r="M152" s="19">
        <f t="shared" si="10"/>
        <v>0</v>
      </c>
      <c r="N152" s="20">
        <f t="shared" si="11"/>
        <v>0</v>
      </c>
      <c r="O152" s="21" t="str">
        <f>IF(A152="","",IF(G152&gt;=asetukset!$B$3,G152-asetukset!$B$3,IF(AND(G152-E152&lt;=asetukset!$B$4,E152&gt;=asetukset!$B$3),1-E152,IF(AND(G152-E152&lt;=asetukset!$B$4,E152&lt;=asetukset!$B$3),asetukset!$B$6,0))))</f>
        <v/>
      </c>
      <c r="P152" s="20">
        <f>IF(F152&gt;D152,G152-asetukset!$B$5,IF(AND(D152=F152,E152&lt;=asetukset!$B$6),G152-E152,0))</f>
        <v>0</v>
      </c>
      <c r="Q152" s="19" t="str">
        <f>IF(and(K152=6,E152&gt;asetukset!$B$7),"", IF(and(K152&lt;&gt;6,L152=6,G152&lt;asetukset!$B$7),G152,IF(K152=6,asetukset!$B$7-E152,IF(K152=6,asetukset!$B$7-E152,IF(K152=6,asetukset!$B$7-E152,"")))))</f>
        <v/>
      </c>
      <c r="R152" s="19" t="str">
        <f t="shared" si="12"/>
        <v/>
      </c>
      <c r="S152" s="19" t="str">
        <f t="shared" si="13"/>
        <v/>
      </c>
      <c r="T152" s="21" t="str">
        <f>IF(A152="","",IF(SUMIFS($M$2:M152,$I$2:I152,I152,$A$2:A152,A152)&lt;=asetukset!$B$2,"",SUMIFS($M$2:M152,$I$2:I152,I152,$A$2:A152,A152)-asetukset!$B$2))</f>
        <v/>
      </c>
    </row>
    <row r="153">
      <c r="A153" s="43"/>
      <c r="B153" s="31"/>
      <c r="C153" s="31"/>
      <c r="D153" s="15">
        <f t="shared" si="2"/>
        <v>0</v>
      </c>
      <c r="E153" s="15">
        <f t="shared" si="3"/>
        <v>0</v>
      </c>
      <c r="F153" s="15">
        <f t="shared" si="4"/>
        <v>0</v>
      </c>
      <c r="G153" s="15">
        <f t="shared" si="5"/>
        <v>0</v>
      </c>
      <c r="H153" s="18" t="str">
        <f t="shared" si="6"/>
        <v/>
      </c>
      <c r="I153" s="18" t="str">
        <f t="shared" si="7"/>
        <v/>
      </c>
      <c r="J153" s="18" t="str">
        <f t="shared" si="8"/>
        <v>-</v>
      </c>
      <c r="K153" s="27" t="str">
        <f t="shared" ref="K153:L153" si="163">IF(A153="","",WEEKDAY(B153,2))</f>
        <v/>
      </c>
      <c r="L153" s="27" t="str">
        <f t="shared" si="163"/>
        <v/>
      </c>
      <c r="M153" s="19">
        <f t="shared" si="10"/>
        <v>0</v>
      </c>
      <c r="N153" s="20">
        <f t="shared" si="11"/>
        <v>0</v>
      </c>
      <c r="O153" s="21" t="str">
        <f>IF(A153="","",IF(G153&gt;=asetukset!$B$3,G153-asetukset!$B$3,IF(AND(G153-E153&lt;=asetukset!$B$4,E153&gt;=asetukset!$B$3),1-E153,IF(AND(G153-E153&lt;=asetukset!$B$4,E153&lt;=asetukset!$B$3),asetukset!$B$6,0))))</f>
        <v/>
      </c>
      <c r="P153" s="20">
        <f>IF(F153&gt;D153,G153-asetukset!$B$5,IF(AND(D153=F153,E153&lt;=asetukset!$B$6),G153-E153,0))</f>
        <v>0</v>
      </c>
      <c r="Q153" s="19" t="str">
        <f>IF(and(K153=6,E153&gt;asetukset!$B$7),"", IF(and(K153&lt;&gt;6,L153=6,G153&lt;asetukset!$B$7),G153,IF(K153=6,asetukset!$B$7-E153,IF(K153=6,asetukset!$B$7-E153,IF(K153=6,asetukset!$B$7-E153,"")))))</f>
        <v/>
      </c>
      <c r="R153" s="19" t="str">
        <f t="shared" si="12"/>
        <v/>
      </c>
      <c r="S153" s="19" t="str">
        <f t="shared" si="13"/>
        <v/>
      </c>
      <c r="T153" s="21" t="str">
        <f>IF(A153="","",IF(SUMIFS($M$2:M153,$I$2:I153,I153,$A$2:A153,A153)&lt;=asetukset!$B$2,"",SUMIFS($M$2:M153,$I$2:I153,I153,$A$2:A153,A153)-asetukset!$B$2))</f>
        <v/>
      </c>
    </row>
    <row r="154">
      <c r="A154" s="43"/>
      <c r="B154" s="31"/>
      <c r="C154" s="31"/>
      <c r="D154" s="15">
        <f t="shared" si="2"/>
        <v>0</v>
      </c>
      <c r="E154" s="15">
        <f t="shared" si="3"/>
        <v>0</v>
      </c>
      <c r="F154" s="15">
        <f t="shared" si="4"/>
        <v>0</v>
      </c>
      <c r="G154" s="15">
        <f t="shared" si="5"/>
        <v>0</v>
      </c>
      <c r="H154" s="18" t="str">
        <f t="shared" si="6"/>
        <v/>
      </c>
      <c r="I154" s="18" t="str">
        <f t="shared" si="7"/>
        <v/>
      </c>
      <c r="J154" s="18" t="str">
        <f t="shared" si="8"/>
        <v>-</v>
      </c>
      <c r="K154" s="27" t="str">
        <f t="shared" ref="K154:L154" si="164">IF(A154="","",WEEKDAY(B154,2))</f>
        <v/>
      </c>
      <c r="L154" s="27" t="str">
        <f t="shared" si="164"/>
        <v/>
      </c>
      <c r="M154" s="19">
        <f t="shared" si="10"/>
        <v>0</v>
      </c>
      <c r="N154" s="20">
        <f t="shared" si="11"/>
        <v>0</v>
      </c>
      <c r="O154" s="21" t="str">
        <f>IF(A154="","",IF(G154&gt;=asetukset!$B$3,G154-asetukset!$B$3,IF(AND(G154-E154&lt;=asetukset!$B$4,E154&gt;=asetukset!$B$3),1-E154,IF(AND(G154-E154&lt;=asetukset!$B$4,E154&lt;=asetukset!$B$3),asetukset!$B$6,0))))</f>
        <v/>
      </c>
      <c r="P154" s="20">
        <f>IF(F154&gt;D154,G154-asetukset!$B$5,IF(AND(D154=F154,E154&lt;=asetukset!$B$6),G154-E154,0))</f>
        <v>0</v>
      </c>
      <c r="Q154" s="19" t="str">
        <f>IF(and(K154=6,E154&gt;asetukset!$B$7),"", IF(and(K154&lt;&gt;6,L154=6,G154&lt;asetukset!$B$7),G154,IF(K154=6,asetukset!$B$7-E154,IF(K154=6,asetukset!$B$7-E154,IF(K154=6,asetukset!$B$7-E154,"")))))</f>
        <v/>
      </c>
      <c r="R154" s="19" t="str">
        <f t="shared" si="12"/>
        <v/>
      </c>
      <c r="S154" s="19" t="str">
        <f t="shared" si="13"/>
        <v/>
      </c>
      <c r="T154" s="21" t="str">
        <f>IF(A154="","",IF(SUMIFS($M$2:M154,$I$2:I154,I154,$A$2:A154,A154)&lt;=asetukset!$B$2,"",SUMIFS($M$2:M154,$I$2:I154,I154,$A$2:A154,A154)-asetukset!$B$2))</f>
        <v/>
      </c>
    </row>
    <row r="155">
      <c r="A155" s="43"/>
      <c r="B155" s="31"/>
      <c r="C155" s="31"/>
      <c r="D155" s="15">
        <f t="shared" si="2"/>
        <v>0</v>
      </c>
      <c r="E155" s="15">
        <f t="shared" si="3"/>
        <v>0</v>
      </c>
      <c r="F155" s="15">
        <f t="shared" si="4"/>
        <v>0</v>
      </c>
      <c r="G155" s="15">
        <f t="shared" si="5"/>
        <v>0</v>
      </c>
      <c r="H155" s="18" t="str">
        <f t="shared" si="6"/>
        <v/>
      </c>
      <c r="I155" s="18" t="str">
        <f t="shared" si="7"/>
        <v/>
      </c>
      <c r="J155" s="18" t="str">
        <f t="shared" si="8"/>
        <v>-</v>
      </c>
      <c r="K155" s="27" t="str">
        <f t="shared" ref="K155:L155" si="165">IF(A155="","",WEEKDAY(B155,2))</f>
        <v/>
      </c>
      <c r="L155" s="27" t="str">
        <f t="shared" si="165"/>
        <v/>
      </c>
      <c r="M155" s="19">
        <f t="shared" si="10"/>
        <v>0</v>
      </c>
      <c r="N155" s="20">
        <f t="shared" si="11"/>
        <v>0</v>
      </c>
      <c r="O155" s="21" t="str">
        <f>IF(A155="","",IF(G155&gt;=asetukset!$B$3,G155-asetukset!$B$3,IF(AND(G155-E155&lt;=asetukset!$B$4,E155&gt;=asetukset!$B$3),1-E155,IF(AND(G155-E155&lt;=asetukset!$B$4,E155&lt;=asetukset!$B$3),asetukset!$B$6,0))))</f>
        <v/>
      </c>
      <c r="P155" s="20">
        <f>IF(F155&gt;D155,G155-asetukset!$B$5,IF(AND(D155=F155,E155&lt;=asetukset!$B$6),G155-E155,0))</f>
        <v>0</v>
      </c>
      <c r="Q155" s="19" t="str">
        <f>IF(and(K155=6,E155&gt;asetukset!$B$7),"", IF(and(K155&lt;&gt;6,L155=6,G155&lt;asetukset!$B$7),G155,IF(K155=6,asetukset!$B$7-E155,IF(K155=6,asetukset!$B$7-E155,IF(K155=6,asetukset!$B$7-E155,"")))))</f>
        <v/>
      </c>
      <c r="R155" s="19" t="str">
        <f t="shared" si="12"/>
        <v/>
      </c>
      <c r="S155" s="19" t="str">
        <f t="shared" si="13"/>
        <v/>
      </c>
      <c r="T155" s="21" t="str">
        <f>IF(A155="","",IF(SUMIFS($M$2:M155,$I$2:I155,I155,$A$2:A155,A155)&lt;=asetukset!$B$2,"",SUMIFS($M$2:M155,$I$2:I155,I155,$A$2:A155,A155)-asetukset!$B$2))</f>
        <v/>
      </c>
    </row>
    <row r="156">
      <c r="A156" s="43"/>
      <c r="B156" s="31"/>
      <c r="C156" s="31"/>
      <c r="D156" s="15">
        <f t="shared" si="2"/>
        <v>0</v>
      </c>
      <c r="E156" s="15">
        <f t="shared" si="3"/>
        <v>0</v>
      </c>
      <c r="F156" s="15">
        <f t="shared" si="4"/>
        <v>0</v>
      </c>
      <c r="G156" s="15">
        <f t="shared" si="5"/>
        <v>0</v>
      </c>
      <c r="H156" s="18" t="str">
        <f t="shared" si="6"/>
        <v/>
      </c>
      <c r="I156" s="18" t="str">
        <f t="shared" si="7"/>
        <v/>
      </c>
      <c r="J156" s="18" t="str">
        <f t="shared" si="8"/>
        <v>-</v>
      </c>
      <c r="K156" s="27" t="str">
        <f t="shared" ref="K156:L156" si="166">IF(A156="","",WEEKDAY(B156,2))</f>
        <v/>
      </c>
      <c r="L156" s="27" t="str">
        <f t="shared" si="166"/>
        <v/>
      </c>
      <c r="M156" s="19">
        <f t="shared" si="10"/>
        <v>0</v>
      </c>
      <c r="N156" s="20">
        <f t="shared" si="11"/>
        <v>0</v>
      </c>
      <c r="O156" s="21" t="str">
        <f>IF(A156="","",IF(G156&gt;=asetukset!$B$3,G156-asetukset!$B$3,IF(AND(G156-E156&lt;=asetukset!$B$4,E156&gt;=asetukset!$B$3),1-E156,IF(AND(G156-E156&lt;=asetukset!$B$4,E156&lt;=asetukset!$B$3),asetukset!$B$6,0))))</f>
        <v/>
      </c>
      <c r="P156" s="20">
        <f>IF(F156&gt;D156,G156-asetukset!$B$5,IF(AND(D156=F156,E156&lt;=asetukset!$B$6),G156-E156,0))</f>
        <v>0</v>
      </c>
      <c r="Q156" s="19" t="str">
        <f>IF(and(K156=6,E156&gt;asetukset!$B$7),"", IF(and(K156&lt;&gt;6,L156=6,G156&lt;asetukset!$B$7),G156,IF(K156=6,asetukset!$B$7-E156,IF(K156=6,asetukset!$B$7-E156,IF(K156=6,asetukset!$B$7-E156,"")))))</f>
        <v/>
      </c>
      <c r="R156" s="19" t="str">
        <f t="shared" si="12"/>
        <v/>
      </c>
      <c r="S156" s="19" t="str">
        <f t="shared" si="13"/>
        <v/>
      </c>
      <c r="T156" s="21" t="str">
        <f>IF(A156="","",IF(SUMIFS($M$2:M156,$I$2:I156,I156,$A$2:A156,A156)&lt;=asetukset!$B$2,"",SUMIFS($M$2:M156,$I$2:I156,I156,$A$2:A156,A156)-asetukset!$B$2))</f>
        <v/>
      </c>
    </row>
    <row r="157">
      <c r="A157" s="43"/>
      <c r="B157" s="31"/>
      <c r="C157" s="31"/>
      <c r="D157" s="15">
        <f t="shared" si="2"/>
        <v>0</v>
      </c>
      <c r="E157" s="15">
        <f t="shared" si="3"/>
        <v>0</v>
      </c>
      <c r="F157" s="15">
        <f t="shared" si="4"/>
        <v>0</v>
      </c>
      <c r="G157" s="15">
        <f t="shared" si="5"/>
        <v>0</v>
      </c>
      <c r="H157" s="18" t="str">
        <f t="shared" si="6"/>
        <v/>
      </c>
      <c r="I157" s="18" t="str">
        <f t="shared" si="7"/>
        <v/>
      </c>
      <c r="J157" s="18" t="str">
        <f t="shared" si="8"/>
        <v>-</v>
      </c>
      <c r="K157" s="27" t="str">
        <f t="shared" ref="K157:L157" si="167">IF(A157="","",WEEKDAY(B157,2))</f>
        <v/>
      </c>
      <c r="L157" s="27" t="str">
        <f t="shared" si="167"/>
        <v/>
      </c>
      <c r="M157" s="19">
        <f t="shared" si="10"/>
        <v>0</v>
      </c>
      <c r="N157" s="20">
        <f t="shared" si="11"/>
        <v>0</v>
      </c>
      <c r="O157" s="21" t="str">
        <f>IF(A157="","",IF(G157&gt;=asetukset!$B$3,G157-asetukset!$B$3,IF(AND(G157-E157&lt;=asetukset!$B$4,E157&gt;=asetukset!$B$3),1-E157,IF(AND(G157-E157&lt;=asetukset!$B$4,E157&lt;=asetukset!$B$3),asetukset!$B$6,0))))</f>
        <v/>
      </c>
      <c r="P157" s="20">
        <f>IF(F157&gt;D157,G157-asetukset!$B$5,IF(AND(D157=F157,E157&lt;=asetukset!$B$6),G157-E157,0))</f>
        <v>0</v>
      </c>
      <c r="Q157" s="19" t="str">
        <f>IF(and(K157=6,E157&gt;asetukset!$B$7),"", IF(and(K157&lt;&gt;6,L157=6,G157&lt;asetukset!$B$7),G157,IF(K157=6,asetukset!$B$7-E157,IF(K157=6,asetukset!$B$7-E157,IF(K157=6,asetukset!$B$7-E157,"")))))</f>
        <v/>
      </c>
      <c r="R157" s="19" t="str">
        <f t="shared" si="12"/>
        <v/>
      </c>
      <c r="S157" s="19" t="str">
        <f t="shared" si="13"/>
        <v/>
      </c>
      <c r="T157" s="21" t="str">
        <f>IF(A157="","",IF(SUMIFS($M$2:M157,$I$2:I157,I157,$A$2:A157,A157)&lt;=asetukset!$B$2,"",SUMIFS($M$2:M157,$I$2:I157,I157,$A$2:A157,A157)-asetukset!$B$2))</f>
        <v/>
      </c>
    </row>
    <row r="158">
      <c r="A158" s="43"/>
      <c r="B158" s="31"/>
      <c r="C158" s="31"/>
      <c r="D158" s="15">
        <f t="shared" si="2"/>
        <v>0</v>
      </c>
      <c r="E158" s="15">
        <f t="shared" si="3"/>
        <v>0</v>
      </c>
      <c r="F158" s="15">
        <f t="shared" si="4"/>
        <v>0</v>
      </c>
      <c r="G158" s="15">
        <f t="shared" si="5"/>
        <v>0</v>
      </c>
      <c r="H158" s="18" t="str">
        <f t="shared" si="6"/>
        <v/>
      </c>
      <c r="I158" s="18" t="str">
        <f t="shared" si="7"/>
        <v/>
      </c>
      <c r="J158" s="18" t="str">
        <f t="shared" si="8"/>
        <v>-</v>
      </c>
      <c r="K158" s="27" t="str">
        <f t="shared" ref="K158:L158" si="168">IF(A158="","",WEEKDAY(B158,2))</f>
        <v/>
      </c>
      <c r="L158" s="27" t="str">
        <f t="shared" si="168"/>
        <v/>
      </c>
      <c r="M158" s="19">
        <f t="shared" si="10"/>
        <v>0</v>
      </c>
      <c r="N158" s="20">
        <f t="shared" si="11"/>
        <v>0</v>
      </c>
      <c r="O158" s="21" t="str">
        <f>IF(A158="","",IF(G158&gt;=asetukset!$B$3,G158-asetukset!$B$3,IF(AND(G158-E158&lt;=asetukset!$B$4,E158&gt;=asetukset!$B$3),1-E158,IF(AND(G158-E158&lt;=asetukset!$B$4,E158&lt;=asetukset!$B$3),asetukset!$B$6,0))))</f>
        <v/>
      </c>
      <c r="P158" s="20">
        <f>IF(F158&gt;D158,G158-asetukset!$B$5,IF(AND(D158=F158,E158&lt;=asetukset!$B$6),G158-E158,0))</f>
        <v>0</v>
      </c>
      <c r="Q158" s="19" t="str">
        <f>IF(and(K158=6,E158&gt;asetukset!$B$7),"", IF(and(K158&lt;&gt;6,L158=6,G158&lt;asetukset!$B$7),G158,IF(K158=6,asetukset!$B$7-E158,IF(K158=6,asetukset!$B$7-E158,IF(K158=6,asetukset!$B$7-E158,"")))))</f>
        <v/>
      </c>
      <c r="R158" s="19" t="str">
        <f t="shared" si="12"/>
        <v/>
      </c>
      <c r="S158" s="19" t="str">
        <f t="shared" si="13"/>
        <v/>
      </c>
      <c r="T158" s="21" t="str">
        <f>IF(A158="","",IF(SUMIFS($M$2:M158,$I$2:I158,I158,$A$2:A158,A158)&lt;=asetukset!$B$2,"",SUMIFS($M$2:M158,$I$2:I158,I158,$A$2:A158,A158)-asetukset!$B$2))</f>
        <v/>
      </c>
    </row>
    <row r="159">
      <c r="A159" s="43"/>
      <c r="B159" s="31"/>
      <c r="C159" s="31"/>
      <c r="D159" s="15">
        <f t="shared" si="2"/>
        <v>0</v>
      </c>
      <c r="E159" s="15">
        <f t="shared" si="3"/>
        <v>0</v>
      </c>
      <c r="F159" s="15">
        <f t="shared" si="4"/>
        <v>0</v>
      </c>
      <c r="G159" s="15">
        <f t="shared" si="5"/>
        <v>0</v>
      </c>
      <c r="H159" s="18" t="str">
        <f t="shared" si="6"/>
        <v/>
      </c>
      <c r="I159" s="18" t="str">
        <f t="shared" si="7"/>
        <v/>
      </c>
      <c r="J159" s="18" t="str">
        <f t="shared" si="8"/>
        <v>-</v>
      </c>
      <c r="K159" s="27" t="str">
        <f t="shared" ref="K159:L159" si="169">IF(A159="","",WEEKDAY(B159,2))</f>
        <v/>
      </c>
      <c r="L159" s="27" t="str">
        <f t="shared" si="169"/>
        <v/>
      </c>
      <c r="M159" s="19">
        <f t="shared" si="10"/>
        <v>0</v>
      </c>
      <c r="N159" s="20">
        <f t="shared" si="11"/>
        <v>0</v>
      </c>
      <c r="O159" s="21" t="str">
        <f>IF(A159="","",IF(G159&gt;=asetukset!$B$3,G159-asetukset!$B$3,IF(AND(G159-E159&lt;=asetukset!$B$4,E159&gt;=asetukset!$B$3),1-E159,IF(AND(G159-E159&lt;=asetukset!$B$4,E159&lt;=asetukset!$B$3),asetukset!$B$6,0))))</f>
        <v/>
      </c>
      <c r="P159" s="20">
        <f>IF(F159&gt;D159,G159-asetukset!$B$5,IF(AND(D159=F159,E159&lt;=asetukset!$B$6),G159-E159,0))</f>
        <v>0</v>
      </c>
      <c r="Q159" s="19" t="str">
        <f>IF(and(K159=6,E159&gt;asetukset!$B$7),"", IF(and(K159&lt;&gt;6,L159=6,G159&lt;asetukset!$B$7),G159,IF(K159=6,asetukset!$B$7-E159,IF(K159=6,asetukset!$B$7-E159,IF(K159=6,asetukset!$B$7-E159,"")))))</f>
        <v/>
      </c>
      <c r="R159" s="19" t="str">
        <f t="shared" si="12"/>
        <v/>
      </c>
      <c r="S159" s="19" t="str">
        <f t="shared" si="13"/>
        <v/>
      </c>
      <c r="T159" s="21" t="str">
        <f>IF(A159="","",IF(SUMIFS($M$2:M159,$I$2:I159,I159,$A$2:A159,A159)&lt;=asetukset!$B$2,"",SUMIFS($M$2:M159,$I$2:I159,I159,$A$2:A159,A159)-asetukset!$B$2))</f>
        <v/>
      </c>
    </row>
    <row r="160">
      <c r="A160" s="43"/>
      <c r="B160" s="31"/>
      <c r="C160" s="31"/>
      <c r="D160" s="15">
        <f t="shared" si="2"/>
        <v>0</v>
      </c>
      <c r="E160" s="15">
        <f t="shared" si="3"/>
        <v>0</v>
      </c>
      <c r="F160" s="15">
        <f t="shared" si="4"/>
        <v>0</v>
      </c>
      <c r="G160" s="15">
        <f t="shared" si="5"/>
        <v>0</v>
      </c>
      <c r="H160" s="18" t="str">
        <f t="shared" si="6"/>
        <v/>
      </c>
      <c r="I160" s="18" t="str">
        <f t="shared" si="7"/>
        <v/>
      </c>
      <c r="J160" s="18" t="str">
        <f t="shared" si="8"/>
        <v>-</v>
      </c>
      <c r="K160" s="27" t="str">
        <f t="shared" ref="K160:L160" si="170">IF(A160="","",WEEKDAY(B160,2))</f>
        <v/>
      </c>
      <c r="L160" s="27" t="str">
        <f t="shared" si="170"/>
        <v/>
      </c>
      <c r="M160" s="19">
        <f t="shared" si="10"/>
        <v>0</v>
      </c>
      <c r="N160" s="20">
        <f t="shared" si="11"/>
        <v>0</v>
      </c>
      <c r="O160" s="21" t="str">
        <f>IF(A160="","",IF(G160&gt;=asetukset!$B$3,G160-asetukset!$B$3,IF(AND(G160-E160&lt;=asetukset!$B$4,E160&gt;=asetukset!$B$3),1-E160,IF(AND(G160-E160&lt;=asetukset!$B$4,E160&lt;=asetukset!$B$3),asetukset!$B$6,0))))</f>
        <v/>
      </c>
      <c r="P160" s="20">
        <f>IF(F160&gt;D160,G160-asetukset!$B$5,IF(AND(D160=F160,E160&lt;=asetukset!$B$6),G160-E160,0))</f>
        <v>0</v>
      </c>
      <c r="Q160" s="19" t="str">
        <f>IF(and(K160=6,E160&gt;asetukset!$B$7),"", IF(and(K160&lt;&gt;6,L160=6,G160&lt;asetukset!$B$7),G160,IF(K160=6,asetukset!$B$7-E160,IF(K160=6,asetukset!$B$7-E160,IF(K160=6,asetukset!$B$7-E160,"")))))</f>
        <v/>
      </c>
      <c r="R160" s="19" t="str">
        <f t="shared" si="12"/>
        <v/>
      </c>
      <c r="S160" s="19" t="str">
        <f t="shared" si="13"/>
        <v/>
      </c>
      <c r="T160" s="21" t="str">
        <f>IF(A160="","",IF(SUMIFS($M$2:M160,$I$2:I160,I160,$A$2:A160,A160)&lt;=asetukset!$B$2,"",SUMIFS($M$2:M160,$I$2:I160,I160,$A$2:A160,A160)-asetukset!$B$2))</f>
        <v/>
      </c>
    </row>
    <row r="161">
      <c r="A161" s="43"/>
      <c r="B161" s="31"/>
      <c r="C161" s="31"/>
      <c r="D161" s="15">
        <f t="shared" si="2"/>
        <v>0</v>
      </c>
      <c r="E161" s="15">
        <f t="shared" si="3"/>
        <v>0</v>
      </c>
      <c r="F161" s="15">
        <f t="shared" si="4"/>
        <v>0</v>
      </c>
      <c r="G161" s="15">
        <f t="shared" si="5"/>
        <v>0</v>
      </c>
      <c r="H161" s="18" t="str">
        <f t="shared" si="6"/>
        <v/>
      </c>
      <c r="I161" s="18" t="str">
        <f t="shared" si="7"/>
        <v/>
      </c>
      <c r="J161" s="18" t="str">
        <f t="shared" si="8"/>
        <v>-</v>
      </c>
      <c r="K161" s="27" t="str">
        <f t="shared" ref="K161:L161" si="171">IF(A161="","",WEEKDAY(B161,2))</f>
        <v/>
      </c>
      <c r="L161" s="27" t="str">
        <f t="shared" si="171"/>
        <v/>
      </c>
      <c r="M161" s="19">
        <f t="shared" si="10"/>
        <v>0</v>
      </c>
      <c r="N161" s="20">
        <f t="shared" si="11"/>
        <v>0</v>
      </c>
      <c r="O161" s="21" t="str">
        <f>IF(A161="","",IF(G161&gt;=asetukset!$B$3,G161-asetukset!$B$3,IF(AND(G161-E161&lt;=asetukset!$B$4,E161&gt;=asetukset!$B$3),1-E161,IF(AND(G161-E161&lt;=asetukset!$B$4,E161&lt;=asetukset!$B$3),asetukset!$B$6,0))))</f>
        <v/>
      </c>
      <c r="P161" s="20">
        <f>IF(F161&gt;D161,G161-asetukset!$B$5,IF(AND(D161=F161,E161&lt;=asetukset!$B$6),G161-E161,0))</f>
        <v>0</v>
      </c>
      <c r="Q161" s="19" t="str">
        <f>IF(and(K161=6,E161&gt;asetukset!$B$7),"", IF(and(K161&lt;&gt;6,L161=6,G161&lt;asetukset!$B$7),G161,IF(K161=6,asetukset!$B$7-E161,IF(K161=6,asetukset!$B$7-E161,IF(K161=6,asetukset!$B$7-E161,"")))))</f>
        <v/>
      </c>
      <c r="R161" s="19" t="str">
        <f t="shared" si="12"/>
        <v/>
      </c>
      <c r="S161" s="19" t="str">
        <f t="shared" si="13"/>
        <v/>
      </c>
      <c r="T161" s="21" t="str">
        <f>IF(A161="","",IF(SUMIFS($M$2:M161,$I$2:I161,I161,$A$2:A161,A161)&lt;=asetukset!$B$2,"",SUMIFS($M$2:M161,$I$2:I161,I161,$A$2:A161,A161)-asetukset!$B$2))</f>
        <v/>
      </c>
    </row>
    <row r="162">
      <c r="A162" s="43"/>
      <c r="B162" s="31"/>
      <c r="C162" s="31"/>
      <c r="D162" s="15">
        <f t="shared" si="2"/>
        <v>0</v>
      </c>
      <c r="E162" s="15">
        <f t="shared" si="3"/>
        <v>0</v>
      </c>
      <c r="F162" s="15">
        <f t="shared" si="4"/>
        <v>0</v>
      </c>
      <c r="G162" s="15">
        <f t="shared" si="5"/>
        <v>0</v>
      </c>
      <c r="H162" s="18" t="str">
        <f t="shared" si="6"/>
        <v/>
      </c>
      <c r="I162" s="18" t="str">
        <f t="shared" si="7"/>
        <v/>
      </c>
      <c r="J162" s="18" t="str">
        <f t="shared" si="8"/>
        <v>-</v>
      </c>
      <c r="K162" s="27" t="str">
        <f t="shared" ref="K162:L162" si="172">IF(A162="","",WEEKDAY(B162,2))</f>
        <v/>
      </c>
      <c r="L162" s="27" t="str">
        <f t="shared" si="172"/>
        <v/>
      </c>
      <c r="M162" s="19">
        <f t="shared" si="10"/>
        <v>0</v>
      </c>
      <c r="N162" s="20">
        <f t="shared" si="11"/>
        <v>0</v>
      </c>
      <c r="O162" s="21" t="str">
        <f>IF(A162="","",IF(G162&gt;=asetukset!$B$3,G162-asetukset!$B$3,IF(AND(G162-E162&lt;=asetukset!$B$4,E162&gt;=asetukset!$B$3),1-E162,IF(AND(G162-E162&lt;=asetukset!$B$4,E162&lt;=asetukset!$B$3),asetukset!$B$6,0))))</f>
        <v/>
      </c>
      <c r="P162" s="20">
        <f>IF(F162&gt;D162,G162-asetukset!$B$5,IF(AND(D162=F162,E162&lt;=asetukset!$B$6),G162-E162,0))</f>
        <v>0</v>
      </c>
      <c r="Q162" s="19" t="str">
        <f>IF(and(K162=6,E162&gt;asetukset!$B$7),"", IF(and(K162&lt;&gt;6,L162=6,G162&lt;asetukset!$B$7),G162,IF(K162=6,asetukset!$B$7-E162,IF(K162=6,asetukset!$B$7-E162,IF(K162=6,asetukset!$B$7-E162,"")))))</f>
        <v/>
      </c>
      <c r="R162" s="19" t="str">
        <f t="shared" si="12"/>
        <v/>
      </c>
      <c r="S162" s="19" t="str">
        <f t="shared" si="13"/>
        <v/>
      </c>
      <c r="T162" s="21" t="str">
        <f>IF(A162="","",IF(SUMIFS($M$2:M162,$I$2:I162,I162,$A$2:A162,A162)&lt;=asetukset!$B$2,"",SUMIFS($M$2:M162,$I$2:I162,I162,$A$2:A162,A162)-asetukset!$B$2))</f>
        <v/>
      </c>
    </row>
    <row r="163">
      <c r="A163" s="43"/>
      <c r="B163" s="31"/>
      <c r="C163" s="31"/>
      <c r="D163" s="15">
        <f t="shared" si="2"/>
        <v>0</v>
      </c>
      <c r="E163" s="15">
        <f t="shared" si="3"/>
        <v>0</v>
      </c>
      <c r="F163" s="15">
        <f t="shared" si="4"/>
        <v>0</v>
      </c>
      <c r="G163" s="15">
        <f t="shared" si="5"/>
        <v>0</v>
      </c>
      <c r="H163" s="18" t="str">
        <f t="shared" si="6"/>
        <v/>
      </c>
      <c r="I163" s="18" t="str">
        <f t="shared" si="7"/>
        <v/>
      </c>
      <c r="J163" s="18" t="str">
        <f t="shared" si="8"/>
        <v>-</v>
      </c>
      <c r="K163" s="27" t="str">
        <f t="shared" ref="K163:L163" si="173">IF(A163="","",WEEKDAY(B163,2))</f>
        <v/>
      </c>
      <c r="L163" s="27" t="str">
        <f t="shared" si="173"/>
        <v/>
      </c>
      <c r="M163" s="19">
        <f t="shared" si="10"/>
        <v>0</v>
      </c>
      <c r="N163" s="20">
        <f t="shared" si="11"/>
        <v>0</v>
      </c>
      <c r="O163" s="21" t="str">
        <f>IF(A163="","",IF(G163&gt;=asetukset!$B$3,G163-asetukset!$B$3,IF(AND(G163-E163&lt;=asetukset!$B$4,E163&gt;=asetukset!$B$3),1-E163,IF(AND(G163-E163&lt;=asetukset!$B$4,E163&lt;=asetukset!$B$3),asetukset!$B$6,0))))</f>
        <v/>
      </c>
      <c r="P163" s="20">
        <f>IF(F163&gt;D163,G163-asetukset!$B$5,IF(AND(D163=F163,E163&lt;=asetukset!$B$6),G163-E163,0))</f>
        <v>0</v>
      </c>
      <c r="Q163" s="19" t="str">
        <f>IF(and(K163=6,E163&gt;asetukset!$B$7),"", IF(and(K163&lt;&gt;6,L163=6,G163&lt;asetukset!$B$7),G163,IF(K163=6,asetukset!$B$7-E163,IF(K163=6,asetukset!$B$7-E163,IF(K163=6,asetukset!$B$7-E163,"")))))</f>
        <v/>
      </c>
      <c r="R163" s="19" t="str">
        <f t="shared" si="12"/>
        <v/>
      </c>
      <c r="S163" s="19" t="str">
        <f t="shared" si="13"/>
        <v/>
      </c>
      <c r="T163" s="21" t="str">
        <f>IF(A163="","",IF(SUMIFS($M$2:M163,$I$2:I163,I163,$A$2:A163,A163)&lt;=asetukset!$B$2,"",SUMIFS($M$2:M163,$I$2:I163,I163,$A$2:A163,A163)-asetukset!$B$2))</f>
        <v/>
      </c>
    </row>
    <row r="164">
      <c r="A164" s="43"/>
      <c r="B164" s="31"/>
      <c r="C164" s="31"/>
      <c r="D164" s="15">
        <f t="shared" si="2"/>
        <v>0</v>
      </c>
      <c r="E164" s="15">
        <f t="shared" si="3"/>
        <v>0</v>
      </c>
      <c r="F164" s="15">
        <f t="shared" si="4"/>
        <v>0</v>
      </c>
      <c r="G164" s="15">
        <f t="shared" si="5"/>
        <v>0</v>
      </c>
      <c r="H164" s="18" t="str">
        <f t="shared" si="6"/>
        <v/>
      </c>
      <c r="I164" s="18" t="str">
        <f t="shared" si="7"/>
        <v/>
      </c>
      <c r="J164" s="18" t="str">
        <f t="shared" si="8"/>
        <v>-</v>
      </c>
      <c r="K164" s="27" t="str">
        <f t="shared" ref="K164:L164" si="174">IF(A164="","",WEEKDAY(B164,2))</f>
        <v/>
      </c>
      <c r="L164" s="27" t="str">
        <f t="shared" si="174"/>
        <v/>
      </c>
      <c r="M164" s="19">
        <f t="shared" si="10"/>
        <v>0</v>
      </c>
      <c r="N164" s="20">
        <f t="shared" si="11"/>
        <v>0</v>
      </c>
      <c r="O164" s="21" t="str">
        <f>IF(A164="","",IF(G164&gt;=asetukset!$B$3,G164-asetukset!$B$3,IF(AND(G164-E164&lt;=asetukset!$B$4,E164&gt;=asetukset!$B$3),1-E164,IF(AND(G164-E164&lt;=asetukset!$B$4,E164&lt;=asetukset!$B$3),asetukset!$B$6,0))))</f>
        <v/>
      </c>
      <c r="P164" s="20">
        <f>IF(F164&gt;D164,G164-asetukset!$B$5,IF(AND(D164=F164,E164&lt;=asetukset!$B$6),G164-E164,0))</f>
        <v>0</v>
      </c>
      <c r="Q164" s="19" t="str">
        <f>IF(and(K164=6,E164&gt;asetukset!$B$7),"", IF(and(K164&lt;&gt;6,L164=6,G164&lt;asetukset!$B$7),G164,IF(K164=6,asetukset!$B$7-E164,IF(K164=6,asetukset!$B$7-E164,IF(K164=6,asetukset!$B$7-E164,"")))))</f>
        <v/>
      </c>
      <c r="R164" s="19" t="str">
        <f t="shared" si="12"/>
        <v/>
      </c>
      <c r="S164" s="19" t="str">
        <f t="shared" si="13"/>
        <v/>
      </c>
      <c r="T164" s="21" t="str">
        <f>IF(A164="","",IF(SUMIFS($M$2:M164,$I$2:I164,I164,$A$2:A164,A164)&lt;=asetukset!$B$2,"",SUMIFS($M$2:M164,$I$2:I164,I164,$A$2:A164,A164)-asetukset!$B$2))</f>
        <v/>
      </c>
    </row>
    <row r="165">
      <c r="A165" s="43"/>
      <c r="B165" s="31"/>
      <c r="C165" s="31"/>
      <c r="D165" s="15">
        <f t="shared" si="2"/>
        <v>0</v>
      </c>
      <c r="E165" s="15">
        <f t="shared" si="3"/>
        <v>0</v>
      </c>
      <c r="F165" s="15">
        <f t="shared" si="4"/>
        <v>0</v>
      </c>
      <c r="G165" s="15">
        <f t="shared" si="5"/>
        <v>0</v>
      </c>
      <c r="H165" s="18" t="str">
        <f t="shared" si="6"/>
        <v/>
      </c>
      <c r="I165" s="18" t="str">
        <f t="shared" si="7"/>
        <v/>
      </c>
      <c r="J165" s="18" t="str">
        <f t="shared" si="8"/>
        <v>-</v>
      </c>
      <c r="K165" s="27" t="str">
        <f t="shared" ref="K165:L165" si="175">IF(A165="","",WEEKDAY(B165,2))</f>
        <v/>
      </c>
      <c r="L165" s="27" t="str">
        <f t="shared" si="175"/>
        <v/>
      </c>
      <c r="M165" s="19">
        <f t="shared" si="10"/>
        <v>0</v>
      </c>
      <c r="N165" s="20">
        <f t="shared" si="11"/>
        <v>0</v>
      </c>
      <c r="O165" s="21" t="str">
        <f>IF(A165="","",IF(G165&gt;=asetukset!$B$3,G165-asetukset!$B$3,IF(AND(G165-E165&lt;=asetukset!$B$4,E165&gt;=asetukset!$B$3),1-E165,IF(AND(G165-E165&lt;=asetukset!$B$4,E165&lt;=asetukset!$B$3),asetukset!$B$6,0))))</f>
        <v/>
      </c>
      <c r="P165" s="20">
        <f>IF(F165&gt;D165,G165-asetukset!$B$5,IF(AND(D165=F165,E165&lt;=asetukset!$B$6),G165-E165,0))</f>
        <v>0</v>
      </c>
      <c r="Q165" s="19" t="str">
        <f>IF(and(K165=6,E165&gt;asetukset!$B$7),"", IF(and(K165&lt;&gt;6,L165=6,G165&lt;asetukset!$B$7),G165,IF(K165=6,asetukset!$B$7-E165,IF(K165=6,asetukset!$B$7-E165,IF(K165=6,asetukset!$B$7-E165,"")))))</f>
        <v/>
      </c>
      <c r="R165" s="19" t="str">
        <f t="shared" si="12"/>
        <v/>
      </c>
      <c r="S165" s="19" t="str">
        <f t="shared" si="13"/>
        <v/>
      </c>
      <c r="T165" s="21" t="str">
        <f>IF(A165="","",IF(SUMIFS($M$2:M165,$I$2:I165,I165,$A$2:A165,A165)&lt;=asetukset!$B$2,"",SUMIFS($M$2:M165,$I$2:I165,I165,$A$2:A165,A165)-asetukset!$B$2))</f>
        <v/>
      </c>
    </row>
    <row r="166">
      <c r="A166" s="43"/>
      <c r="B166" s="31"/>
      <c r="C166" s="31"/>
      <c r="D166" s="15">
        <f t="shared" si="2"/>
        <v>0</v>
      </c>
      <c r="E166" s="15">
        <f t="shared" si="3"/>
        <v>0</v>
      </c>
      <c r="F166" s="15">
        <f t="shared" si="4"/>
        <v>0</v>
      </c>
      <c r="G166" s="15">
        <f t="shared" si="5"/>
        <v>0</v>
      </c>
      <c r="H166" s="18" t="str">
        <f t="shared" si="6"/>
        <v/>
      </c>
      <c r="I166" s="18" t="str">
        <f t="shared" si="7"/>
        <v/>
      </c>
      <c r="J166" s="18" t="str">
        <f t="shared" si="8"/>
        <v>-</v>
      </c>
      <c r="K166" s="27" t="str">
        <f t="shared" ref="K166:L166" si="176">IF(A166="","",WEEKDAY(B166,2))</f>
        <v/>
      </c>
      <c r="L166" s="27" t="str">
        <f t="shared" si="176"/>
        <v/>
      </c>
      <c r="M166" s="19">
        <f t="shared" si="10"/>
        <v>0</v>
      </c>
      <c r="N166" s="20">
        <f t="shared" si="11"/>
        <v>0</v>
      </c>
      <c r="O166" s="21" t="str">
        <f>IF(A166="","",IF(G166&gt;=asetukset!$B$3,G166-asetukset!$B$3,IF(AND(G166-E166&lt;=asetukset!$B$4,E166&gt;=asetukset!$B$3),1-E166,IF(AND(G166-E166&lt;=asetukset!$B$4,E166&lt;=asetukset!$B$3),asetukset!$B$6,0))))</f>
        <v/>
      </c>
      <c r="P166" s="20">
        <f>IF(F166&gt;D166,G166-asetukset!$B$5,IF(AND(D166=F166,E166&lt;=asetukset!$B$6),G166-E166,0))</f>
        <v>0</v>
      </c>
      <c r="Q166" s="19" t="str">
        <f>IF(and(K166=6,E166&gt;asetukset!$B$7),"", IF(and(K166&lt;&gt;6,L166=6,G166&lt;asetukset!$B$7),G166,IF(K166=6,asetukset!$B$7-E166,IF(K166=6,asetukset!$B$7-E166,IF(K166=6,asetukset!$B$7-E166,"")))))</f>
        <v/>
      </c>
      <c r="R166" s="19" t="str">
        <f t="shared" si="12"/>
        <v/>
      </c>
      <c r="S166" s="19" t="str">
        <f t="shared" si="13"/>
        <v/>
      </c>
      <c r="T166" s="21" t="str">
        <f>IF(A166="","",IF(SUMIFS($M$2:M166,$I$2:I166,I166,$A$2:A166,A166)&lt;=asetukset!$B$2,"",SUMIFS($M$2:M166,$I$2:I166,I166,$A$2:A166,A166)-asetukset!$B$2))</f>
        <v/>
      </c>
    </row>
    <row r="167">
      <c r="A167" s="43"/>
      <c r="B167" s="31"/>
      <c r="C167" s="31"/>
      <c r="D167" s="15">
        <f t="shared" si="2"/>
        <v>0</v>
      </c>
      <c r="E167" s="15">
        <f t="shared" si="3"/>
        <v>0</v>
      </c>
      <c r="F167" s="15">
        <f t="shared" si="4"/>
        <v>0</v>
      </c>
      <c r="G167" s="15">
        <f t="shared" si="5"/>
        <v>0</v>
      </c>
      <c r="H167" s="18" t="str">
        <f t="shared" si="6"/>
        <v/>
      </c>
      <c r="I167" s="18" t="str">
        <f t="shared" si="7"/>
        <v/>
      </c>
      <c r="J167" s="18" t="str">
        <f t="shared" si="8"/>
        <v>-</v>
      </c>
      <c r="K167" s="27" t="str">
        <f t="shared" ref="K167:L167" si="177">IF(A167="","",WEEKDAY(B167,2))</f>
        <v/>
      </c>
      <c r="L167" s="27" t="str">
        <f t="shared" si="177"/>
        <v/>
      </c>
      <c r="M167" s="19">
        <f t="shared" si="10"/>
        <v>0</v>
      </c>
      <c r="N167" s="20">
        <f t="shared" si="11"/>
        <v>0</v>
      </c>
      <c r="O167" s="21" t="str">
        <f>IF(A167="","",IF(G167&gt;=asetukset!$B$3,G167-asetukset!$B$3,IF(AND(G167-E167&lt;=asetukset!$B$4,E167&gt;=asetukset!$B$3),1-E167,IF(AND(G167-E167&lt;=asetukset!$B$4,E167&lt;=asetukset!$B$3),asetukset!$B$6,0))))</f>
        <v/>
      </c>
      <c r="P167" s="20">
        <f>IF(F167&gt;D167,G167-asetukset!$B$5,IF(AND(D167=F167,E167&lt;=asetukset!$B$6),G167-E167,0))</f>
        <v>0</v>
      </c>
      <c r="Q167" s="19" t="str">
        <f>IF(and(K167=6,E167&gt;asetukset!$B$7),"", IF(and(K167&lt;&gt;6,L167=6,G167&lt;asetukset!$B$7),G167,IF(K167=6,asetukset!$B$7-E167,IF(K167=6,asetukset!$B$7-E167,IF(K167=6,asetukset!$B$7-E167,"")))))</f>
        <v/>
      </c>
      <c r="R167" s="19" t="str">
        <f t="shared" si="12"/>
        <v/>
      </c>
      <c r="S167" s="19" t="str">
        <f t="shared" si="13"/>
        <v/>
      </c>
      <c r="T167" s="21" t="str">
        <f>IF(A167="","",IF(SUMIFS($M$2:M167,$I$2:I167,I167,$A$2:A167,A167)&lt;=asetukset!$B$2,"",SUMIFS($M$2:M167,$I$2:I167,I167,$A$2:A167,A167)-asetukset!$B$2))</f>
        <v/>
      </c>
    </row>
    <row r="168">
      <c r="A168" s="43"/>
      <c r="B168" s="31"/>
      <c r="C168" s="31"/>
      <c r="D168" s="15">
        <f t="shared" si="2"/>
        <v>0</v>
      </c>
      <c r="E168" s="15">
        <f t="shared" si="3"/>
        <v>0</v>
      </c>
      <c r="F168" s="15">
        <f t="shared" si="4"/>
        <v>0</v>
      </c>
      <c r="G168" s="15">
        <f t="shared" si="5"/>
        <v>0</v>
      </c>
      <c r="H168" s="18" t="str">
        <f t="shared" si="6"/>
        <v/>
      </c>
      <c r="I168" s="18" t="str">
        <f t="shared" si="7"/>
        <v/>
      </c>
      <c r="J168" s="18" t="str">
        <f t="shared" si="8"/>
        <v>-</v>
      </c>
      <c r="K168" s="27" t="str">
        <f t="shared" ref="K168:L168" si="178">IF(A168="","",WEEKDAY(B168,2))</f>
        <v/>
      </c>
      <c r="L168" s="27" t="str">
        <f t="shared" si="178"/>
        <v/>
      </c>
      <c r="M168" s="19">
        <f t="shared" si="10"/>
        <v>0</v>
      </c>
      <c r="N168" s="20">
        <f t="shared" si="11"/>
        <v>0</v>
      </c>
      <c r="O168" s="21" t="str">
        <f>IF(A168="","",IF(G168&gt;=asetukset!$B$3,G168-asetukset!$B$3,IF(AND(G168-E168&lt;=asetukset!$B$4,E168&gt;=asetukset!$B$3),1-E168,IF(AND(G168-E168&lt;=asetukset!$B$4,E168&lt;=asetukset!$B$3),asetukset!$B$6,0))))</f>
        <v/>
      </c>
      <c r="P168" s="20">
        <f>IF(F168&gt;D168,G168-asetukset!$B$5,IF(AND(D168=F168,E168&lt;=asetukset!$B$6),G168-E168,0))</f>
        <v>0</v>
      </c>
      <c r="Q168" s="19" t="str">
        <f>IF(and(K168=6,E168&gt;asetukset!$B$7),"", IF(and(K168&lt;&gt;6,L168=6,G168&lt;asetukset!$B$7),G168,IF(K168=6,asetukset!$B$7-E168,IF(K168=6,asetukset!$B$7-E168,IF(K168=6,asetukset!$B$7-E168,"")))))</f>
        <v/>
      </c>
      <c r="R168" s="19" t="str">
        <f t="shared" si="12"/>
        <v/>
      </c>
      <c r="S168" s="19" t="str">
        <f t="shared" si="13"/>
        <v/>
      </c>
      <c r="T168" s="21" t="str">
        <f>IF(A168="","",IF(SUMIFS($M$2:M168,$I$2:I168,I168,$A$2:A168,A168)&lt;=asetukset!$B$2,"",SUMIFS($M$2:M168,$I$2:I168,I168,$A$2:A168,A168)-asetukset!$B$2))</f>
        <v/>
      </c>
    </row>
    <row r="169">
      <c r="A169" s="43"/>
      <c r="B169" s="31"/>
      <c r="C169" s="31"/>
      <c r="D169" s="15">
        <f t="shared" si="2"/>
        <v>0</v>
      </c>
      <c r="E169" s="15">
        <f t="shared" si="3"/>
        <v>0</v>
      </c>
      <c r="F169" s="15">
        <f t="shared" si="4"/>
        <v>0</v>
      </c>
      <c r="G169" s="15">
        <f t="shared" si="5"/>
        <v>0</v>
      </c>
      <c r="H169" s="18" t="str">
        <f t="shared" si="6"/>
        <v/>
      </c>
      <c r="I169" s="18" t="str">
        <f t="shared" si="7"/>
        <v/>
      </c>
      <c r="J169" s="18" t="str">
        <f t="shared" si="8"/>
        <v>-</v>
      </c>
      <c r="K169" s="27" t="str">
        <f t="shared" ref="K169:L169" si="179">IF(A169="","",WEEKDAY(B169,2))</f>
        <v/>
      </c>
      <c r="L169" s="27" t="str">
        <f t="shared" si="179"/>
        <v/>
      </c>
      <c r="M169" s="19">
        <f t="shared" si="10"/>
        <v>0</v>
      </c>
      <c r="N169" s="20">
        <f t="shared" si="11"/>
        <v>0</v>
      </c>
      <c r="O169" s="21" t="str">
        <f>IF(A169="","",IF(G169&gt;=asetukset!$B$3,G169-asetukset!$B$3,IF(AND(G169-E169&lt;=asetukset!$B$4,E169&gt;=asetukset!$B$3),1-E169,IF(AND(G169-E169&lt;=asetukset!$B$4,E169&lt;=asetukset!$B$3),asetukset!$B$6,0))))</f>
        <v/>
      </c>
      <c r="P169" s="20">
        <f>IF(F169&gt;D169,G169-asetukset!$B$5,IF(AND(D169=F169,E169&lt;=asetukset!$B$6),G169-E169,0))</f>
        <v>0</v>
      </c>
      <c r="Q169" s="19" t="str">
        <f>IF(and(K169=6,E169&gt;asetukset!$B$7),"", IF(and(K169&lt;&gt;6,L169=6,G169&lt;asetukset!$B$7),G169,IF(K169=6,asetukset!$B$7-E169,IF(K169=6,asetukset!$B$7-E169,IF(K169=6,asetukset!$B$7-E169,"")))))</f>
        <v/>
      </c>
      <c r="R169" s="19" t="str">
        <f t="shared" si="12"/>
        <v/>
      </c>
      <c r="S169" s="19" t="str">
        <f t="shared" si="13"/>
        <v/>
      </c>
      <c r="T169" s="21" t="str">
        <f>IF(A169="","",IF(SUMIFS($M$2:M169,$I$2:I169,I169,$A$2:A169,A169)&lt;=asetukset!$B$2,"",SUMIFS($M$2:M169,$I$2:I169,I169,$A$2:A169,A169)-asetukset!$B$2))</f>
        <v/>
      </c>
    </row>
    <row r="170">
      <c r="A170" s="43"/>
      <c r="B170" s="31"/>
      <c r="C170" s="31"/>
      <c r="D170" s="15">
        <f t="shared" si="2"/>
        <v>0</v>
      </c>
      <c r="E170" s="15">
        <f t="shared" si="3"/>
        <v>0</v>
      </c>
      <c r="F170" s="15">
        <f t="shared" si="4"/>
        <v>0</v>
      </c>
      <c r="G170" s="15">
        <f t="shared" si="5"/>
        <v>0</v>
      </c>
      <c r="H170" s="18" t="str">
        <f t="shared" si="6"/>
        <v/>
      </c>
      <c r="I170" s="18" t="str">
        <f t="shared" si="7"/>
        <v/>
      </c>
      <c r="J170" s="18" t="str">
        <f t="shared" si="8"/>
        <v>-</v>
      </c>
      <c r="K170" s="27" t="str">
        <f t="shared" ref="K170:L170" si="180">IF(A170="","",WEEKDAY(B170,2))</f>
        <v/>
      </c>
      <c r="L170" s="27" t="str">
        <f t="shared" si="180"/>
        <v/>
      </c>
      <c r="M170" s="19">
        <f t="shared" si="10"/>
        <v>0</v>
      </c>
      <c r="N170" s="20">
        <f t="shared" si="11"/>
        <v>0</v>
      </c>
      <c r="O170" s="21" t="str">
        <f>IF(A170="","",IF(G170&gt;=asetukset!$B$3,G170-asetukset!$B$3,IF(AND(G170-E170&lt;=asetukset!$B$4,E170&gt;=asetukset!$B$3),1-E170,IF(AND(G170-E170&lt;=asetukset!$B$4,E170&lt;=asetukset!$B$3),asetukset!$B$6,0))))</f>
        <v/>
      </c>
      <c r="P170" s="20">
        <f>IF(F170&gt;D170,G170-asetukset!$B$5,IF(AND(D170=F170,E170&lt;=asetukset!$B$6),G170-E170,0))</f>
        <v>0</v>
      </c>
      <c r="Q170" s="19" t="str">
        <f>IF(and(K170=6,E170&gt;asetukset!$B$7),"", IF(and(K170&lt;&gt;6,L170=6,G170&lt;asetukset!$B$7),G170,IF(K170=6,asetukset!$B$7-E170,IF(K170=6,asetukset!$B$7-E170,IF(K170=6,asetukset!$B$7-E170,"")))))</f>
        <v/>
      </c>
      <c r="R170" s="19" t="str">
        <f t="shared" si="12"/>
        <v/>
      </c>
      <c r="S170" s="19" t="str">
        <f t="shared" si="13"/>
        <v/>
      </c>
      <c r="T170" s="21" t="str">
        <f>IF(A170="","",IF(SUMIFS($M$2:M170,$I$2:I170,I170,$A$2:A170,A170)&lt;=asetukset!$B$2,"",SUMIFS($M$2:M170,$I$2:I170,I170,$A$2:A170,A170)-asetukset!$B$2))</f>
        <v/>
      </c>
    </row>
    <row r="171">
      <c r="A171" s="43"/>
      <c r="B171" s="31"/>
      <c r="C171" s="31"/>
      <c r="D171" s="15">
        <f t="shared" si="2"/>
        <v>0</v>
      </c>
      <c r="E171" s="15">
        <f t="shared" si="3"/>
        <v>0</v>
      </c>
      <c r="F171" s="15">
        <f t="shared" si="4"/>
        <v>0</v>
      </c>
      <c r="G171" s="15">
        <f t="shared" si="5"/>
        <v>0</v>
      </c>
      <c r="H171" s="18" t="str">
        <f t="shared" si="6"/>
        <v/>
      </c>
      <c r="I171" s="18" t="str">
        <f t="shared" si="7"/>
        <v/>
      </c>
      <c r="J171" s="18" t="str">
        <f t="shared" si="8"/>
        <v>-</v>
      </c>
      <c r="K171" s="27" t="str">
        <f t="shared" ref="K171:L171" si="181">IF(A171="","",WEEKDAY(B171,2))</f>
        <v/>
      </c>
      <c r="L171" s="27" t="str">
        <f t="shared" si="181"/>
        <v/>
      </c>
      <c r="M171" s="19">
        <f t="shared" si="10"/>
        <v>0</v>
      </c>
      <c r="N171" s="20">
        <f t="shared" si="11"/>
        <v>0</v>
      </c>
      <c r="O171" s="21" t="str">
        <f>IF(A171="","",IF(G171&gt;=asetukset!$B$3,G171-asetukset!$B$3,IF(AND(G171-E171&lt;=asetukset!$B$4,E171&gt;=asetukset!$B$3),1-E171,IF(AND(G171-E171&lt;=asetukset!$B$4,E171&lt;=asetukset!$B$3),asetukset!$B$6,0))))</f>
        <v/>
      </c>
      <c r="P171" s="20">
        <f>IF(F171&gt;D171,G171-asetukset!$B$5,IF(AND(D171=F171,E171&lt;=asetukset!$B$6),G171-E171,0))</f>
        <v>0</v>
      </c>
      <c r="Q171" s="19" t="str">
        <f>IF(and(K171=6,E171&gt;asetukset!$B$7),"", IF(and(K171&lt;&gt;6,L171=6,G171&lt;asetukset!$B$7),G171,IF(K171=6,asetukset!$B$7-E171,IF(K171=6,asetukset!$B$7-E171,IF(K171=6,asetukset!$B$7-E171,"")))))</f>
        <v/>
      </c>
      <c r="R171" s="19" t="str">
        <f t="shared" si="12"/>
        <v/>
      </c>
      <c r="S171" s="19" t="str">
        <f t="shared" si="13"/>
        <v/>
      </c>
      <c r="T171" s="21" t="str">
        <f>IF(A171="","",IF(SUMIFS($M$2:M171,$I$2:I171,I171,$A$2:A171,A171)&lt;=asetukset!$B$2,"",SUMIFS($M$2:M171,$I$2:I171,I171,$A$2:A171,A171)-asetukset!$B$2))</f>
        <v/>
      </c>
    </row>
    <row r="172">
      <c r="A172" s="43"/>
      <c r="B172" s="31"/>
      <c r="C172" s="31"/>
      <c r="D172" s="15">
        <f t="shared" si="2"/>
        <v>0</v>
      </c>
      <c r="E172" s="15">
        <f t="shared" si="3"/>
        <v>0</v>
      </c>
      <c r="F172" s="15">
        <f t="shared" si="4"/>
        <v>0</v>
      </c>
      <c r="G172" s="15">
        <f t="shared" si="5"/>
        <v>0</v>
      </c>
      <c r="H172" s="18" t="str">
        <f t="shared" si="6"/>
        <v/>
      </c>
      <c r="I172" s="18" t="str">
        <f t="shared" si="7"/>
        <v/>
      </c>
      <c r="J172" s="18" t="str">
        <f t="shared" si="8"/>
        <v>-</v>
      </c>
      <c r="K172" s="27" t="str">
        <f t="shared" ref="K172:L172" si="182">IF(A172="","",WEEKDAY(B172,2))</f>
        <v/>
      </c>
      <c r="L172" s="27" t="str">
        <f t="shared" si="182"/>
        <v/>
      </c>
      <c r="M172" s="19">
        <f t="shared" si="10"/>
        <v>0</v>
      </c>
      <c r="N172" s="20">
        <f t="shared" si="11"/>
        <v>0</v>
      </c>
      <c r="O172" s="21" t="str">
        <f>IF(A172="","",IF(G172&gt;=asetukset!$B$3,G172-asetukset!$B$3,IF(AND(G172-E172&lt;=asetukset!$B$4,E172&gt;=asetukset!$B$3),1-E172,IF(AND(G172-E172&lt;=asetukset!$B$4,E172&lt;=asetukset!$B$3),asetukset!$B$6,0))))</f>
        <v/>
      </c>
      <c r="P172" s="20">
        <f>IF(F172&gt;D172,G172-asetukset!$B$5,IF(AND(D172=F172,E172&lt;=asetukset!$B$6),G172-E172,0))</f>
        <v>0</v>
      </c>
      <c r="Q172" s="19" t="str">
        <f>IF(and(K172=6,E172&gt;asetukset!$B$7),"", IF(and(K172&lt;&gt;6,L172=6,G172&lt;asetukset!$B$7),G172,IF(K172=6,asetukset!$B$7-E172,IF(K172=6,asetukset!$B$7-E172,IF(K172=6,asetukset!$B$7-E172,"")))))</f>
        <v/>
      </c>
      <c r="R172" s="19" t="str">
        <f t="shared" si="12"/>
        <v/>
      </c>
      <c r="S172" s="19" t="str">
        <f t="shared" si="13"/>
        <v/>
      </c>
      <c r="T172" s="21" t="str">
        <f>IF(A172="","",IF(SUMIFS($M$2:M172,$I$2:I172,I172,$A$2:A172,A172)&lt;=asetukset!$B$2,"",SUMIFS($M$2:M172,$I$2:I172,I172,$A$2:A172,A172)-asetukset!$B$2))</f>
        <v/>
      </c>
    </row>
    <row r="173">
      <c r="A173" s="43"/>
      <c r="B173" s="31"/>
      <c r="C173" s="31"/>
      <c r="D173" s="15">
        <f t="shared" si="2"/>
        <v>0</v>
      </c>
      <c r="E173" s="15">
        <f t="shared" si="3"/>
        <v>0</v>
      </c>
      <c r="F173" s="15">
        <f t="shared" si="4"/>
        <v>0</v>
      </c>
      <c r="G173" s="15">
        <f t="shared" si="5"/>
        <v>0</v>
      </c>
      <c r="H173" s="18" t="str">
        <f t="shared" si="6"/>
        <v/>
      </c>
      <c r="I173" s="18" t="str">
        <f t="shared" si="7"/>
        <v/>
      </c>
      <c r="J173" s="18" t="str">
        <f t="shared" si="8"/>
        <v>-</v>
      </c>
      <c r="K173" s="27" t="str">
        <f t="shared" ref="K173:L173" si="183">IF(A173="","",WEEKDAY(B173,2))</f>
        <v/>
      </c>
      <c r="L173" s="27" t="str">
        <f t="shared" si="183"/>
        <v/>
      </c>
      <c r="M173" s="19">
        <f t="shared" si="10"/>
        <v>0</v>
      </c>
      <c r="N173" s="20">
        <f t="shared" si="11"/>
        <v>0</v>
      </c>
      <c r="O173" s="21" t="str">
        <f>IF(A173="","",IF(G173&gt;=asetukset!$B$3,G173-asetukset!$B$3,IF(AND(G173-E173&lt;=asetukset!$B$4,E173&gt;=asetukset!$B$3),1-E173,IF(AND(G173-E173&lt;=asetukset!$B$4,E173&lt;=asetukset!$B$3),asetukset!$B$6,0))))</f>
        <v/>
      </c>
      <c r="P173" s="20">
        <f>IF(F173&gt;D173,G173-asetukset!$B$5,IF(AND(D173=F173,E173&lt;=asetukset!$B$6),G173-E173,0))</f>
        <v>0</v>
      </c>
      <c r="Q173" s="19" t="str">
        <f>IF(and(K173=6,E173&gt;asetukset!$B$7),"", IF(and(K173&lt;&gt;6,L173=6,G173&lt;asetukset!$B$7),G173,IF(K173=6,asetukset!$B$7-E173,IF(K173=6,asetukset!$B$7-E173,IF(K173=6,asetukset!$B$7-E173,"")))))</f>
        <v/>
      </c>
      <c r="R173" s="19" t="str">
        <f t="shared" si="12"/>
        <v/>
      </c>
      <c r="S173" s="19" t="str">
        <f t="shared" si="13"/>
        <v/>
      </c>
      <c r="T173" s="21" t="str">
        <f>IF(A173="","",IF(SUMIFS($M$2:M173,$I$2:I173,I173,$A$2:A173,A173)&lt;=asetukset!$B$2,"",SUMIFS($M$2:M173,$I$2:I173,I173,$A$2:A173,A173)-asetukset!$B$2))</f>
        <v/>
      </c>
    </row>
    <row r="174">
      <c r="A174" s="43"/>
      <c r="B174" s="31"/>
      <c r="C174" s="31"/>
      <c r="D174" s="15">
        <f t="shared" si="2"/>
        <v>0</v>
      </c>
      <c r="E174" s="15">
        <f t="shared" si="3"/>
        <v>0</v>
      </c>
      <c r="F174" s="15">
        <f t="shared" si="4"/>
        <v>0</v>
      </c>
      <c r="G174" s="15">
        <f t="shared" si="5"/>
        <v>0</v>
      </c>
      <c r="H174" s="18" t="str">
        <f t="shared" si="6"/>
        <v/>
      </c>
      <c r="I174" s="18" t="str">
        <f t="shared" si="7"/>
        <v/>
      </c>
      <c r="J174" s="18" t="str">
        <f t="shared" si="8"/>
        <v>-</v>
      </c>
      <c r="K174" s="27" t="str">
        <f t="shared" ref="K174:L174" si="184">IF(A174="","",WEEKDAY(B174,2))</f>
        <v/>
      </c>
      <c r="L174" s="27" t="str">
        <f t="shared" si="184"/>
        <v/>
      </c>
      <c r="M174" s="19">
        <f t="shared" si="10"/>
        <v>0</v>
      </c>
      <c r="N174" s="20">
        <f t="shared" si="11"/>
        <v>0</v>
      </c>
      <c r="O174" s="21" t="str">
        <f>IF(A174="","",IF(G174&gt;=asetukset!$B$3,G174-asetukset!$B$3,IF(AND(G174-E174&lt;=asetukset!$B$4,E174&gt;=asetukset!$B$3),1-E174,IF(AND(G174-E174&lt;=asetukset!$B$4,E174&lt;=asetukset!$B$3),asetukset!$B$6,0))))</f>
        <v/>
      </c>
      <c r="P174" s="20">
        <f>IF(F174&gt;D174,G174-asetukset!$B$5,IF(AND(D174=F174,E174&lt;=asetukset!$B$6),G174-E174,0))</f>
        <v>0</v>
      </c>
      <c r="Q174" s="19" t="str">
        <f>IF(and(K174=6,E174&gt;asetukset!$B$7),"", IF(and(K174&lt;&gt;6,L174=6,G174&lt;asetukset!$B$7),G174,IF(K174=6,asetukset!$B$7-E174,IF(K174=6,asetukset!$B$7-E174,IF(K174=6,asetukset!$B$7-E174,"")))))</f>
        <v/>
      </c>
      <c r="R174" s="19" t="str">
        <f t="shared" si="12"/>
        <v/>
      </c>
      <c r="S174" s="19" t="str">
        <f t="shared" si="13"/>
        <v/>
      </c>
      <c r="T174" s="21" t="str">
        <f>IF(A174="","",IF(SUMIFS($M$2:M174,$I$2:I174,I174,$A$2:A174,A174)&lt;=asetukset!$B$2,"",SUMIFS($M$2:M174,$I$2:I174,I174,$A$2:A174,A174)-asetukset!$B$2))</f>
        <v/>
      </c>
    </row>
    <row r="175">
      <c r="A175" s="43"/>
      <c r="B175" s="31"/>
      <c r="C175" s="31"/>
      <c r="D175" s="15">
        <f t="shared" si="2"/>
        <v>0</v>
      </c>
      <c r="E175" s="15">
        <f t="shared" si="3"/>
        <v>0</v>
      </c>
      <c r="F175" s="15">
        <f t="shared" si="4"/>
        <v>0</v>
      </c>
      <c r="G175" s="15">
        <f t="shared" si="5"/>
        <v>0</v>
      </c>
      <c r="H175" s="18" t="str">
        <f t="shared" si="6"/>
        <v/>
      </c>
      <c r="I175" s="18" t="str">
        <f t="shared" si="7"/>
        <v/>
      </c>
      <c r="J175" s="18" t="str">
        <f t="shared" si="8"/>
        <v>-</v>
      </c>
      <c r="K175" s="27" t="str">
        <f t="shared" ref="K175:L175" si="185">IF(A175="","",WEEKDAY(B175,2))</f>
        <v/>
      </c>
      <c r="L175" s="27" t="str">
        <f t="shared" si="185"/>
        <v/>
      </c>
      <c r="M175" s="19">
        <f t="shared" si="10"/>
        <v>0</v>
      </c>
      <c r="N175" s="20">
        <f t="shared" si="11"/>
        <v>0</v>
      </c>
      <c r="O175" s="21" t="str">
        <f>IF(A175="","",IF(G175&gt;=asetukset!$B$3,G175-asetukset!$B$3,IF(AND(G175-E175&lt;=asetukset!$B$4,E175&gt;=asetukset!$B$3),1-E175,IF(AND(G175-E175&lt;=asetukset!$B$4,E175&lt;=asetukset!$B$3),asetukset!$B$6,0))))</f>
        <v/>
      </c>
      <c r="P175" s="20">
        <f>IF(F175&gt;D175,G175-asetukset!$B$5,IF(AND(D175=F175,E175&lt;=asetukset!$B$6),G175-E175,0))</f>
        <v>0</v>
      </c>
      <c r="Q175" s="19" t="str">
        <f>IF(and(K175=6,E175&gt;asetukset!$B$7),"", IF(and(K175&lt;&gt;6,L175=6,G175&lt;asetukset!$B$7),G175,IF(K175=6,asetukset!$B$7-E175,IF(K175=6,asetukset!$B$7-E175,IF(K175=6,asetukset!$B$7-E175,"")))))</f>
        <v/>
      </c>
      <c r="R175" s="19" t="str">
        <f t="shared" si="12"/>
        <v/>
      </c>
      <c r="S175" s="19" t="str">
        <f t="shared" si="13"/>
        <v/>
      </c>
      <c r="T175" s="21" t="str">
        <f>IF(A175="","",IF(SUMIFS($M$2:M175,$I$2:I175,I175,$A$2:A175,A175)&lt;=asetukset!$B$2,"",SUMIFS($M$2:M175,$I$2:I175,I175,$A$2:A175,A175)-asetukset!$B$2))</f>
        <v/>
      </c>
    </row>
    <row r="176">
      <c r="A176" s="43"/>
      <c r="B176" s="31"/>
      <c r="C176" s="31"/>
      <c r="D176" s="15">
        <f t="shared" si="2"/>
        <v>0</v>
      </c>
      <c r="E176" s="15">
        <f t="shared" si="3"/>
        <v>0</v>
      </c>
      <c r="F176" s="15">
        <f t="shared" si="4"/>
        <v>0</v>
      </c>
      <c r="G176" s="15">
        <f t="shared" si="5"/>
        <v>0</v>
      </c>
      <c r="H176" s="18" t="str">
        <f t="shared" si="6"/>
        <v/>
      </c>
      <c r="I176" s="18" t="str">
        <f t="shared" si="7"/>
        <v/>
      </c>
      <c r="J176" s="18" t="str">
        <f t="shared" si="8"/>
        <v>-</v>
      </c>
      <c r="K176" s="27" t="str">
        <f t="shared" ref="K176:L176" si="186">IF(A176="","",WEEKDAY(B176,2))</f>
        <v/>
      </c>
      <c r="L176" s="27" t="str">
        <f t="shared" si="186"/>
        <v/>
      </c>
      <c r="M176" s="19">
        <f t="shared" si="10"/>
        <v>0</v>
      </c>
      <c r="N176" s="20">
        <f t="shared" si="11"/>
        <v>0</v>
      </c>
      <c r="O176" s="21" t="str">
        <f>IF(A176="","",IF(G176&gt;=asetukset!$B$3,G176-asetukset!$B$3,IF(AND(G176-E176&lt;=asetukset!$B$4,E176&gt;=asetukset!$B$3),1-E176,IF(AND(G176-E176&lt;=asetukset!$B$4,E176&lt;=asetukset!$B$3),asetukset!$B$6,0))))</f>
        <v/>
      </c>
      <c r="P176" s="20">
        <f>IF(F176&gt;D176,G176-asetukset!$B$5,IF(AND(D176=F176,E176&lt;=asetukset!$B$6),G176-E176,0))</f>
        <v>0</v>
      </c>
      <c r="Q176" s="19" t="str">
        <f>IF(and(K176=6,E176&gt;asetukset!$B$7),"", IF(and(K176&lt;&gt;6,L176=6,G176&lt;asetukset!$B$7),G176,IF(K176=6,asetukset!$B$7-E176,IF(K176=6,asetukset!$B$7-E176,IF(K176=6,asetukset!$B$7-E176,"")))))</f>
        <v/>
      </c>
      <c r="R176" s="19" t="str">
        <f t="shared" si="12"/>
        <v/>
      </c>
      <c r="S176" s="19" t="str">
        <f t="shared" si="13"/>
        <v/>
      </c>
      <c r="T176" s="21" t="str">
        <f>IF(A176="","",IF(SUMIFS($M$2:M176,$I$2:I176,I176,$A$2:A176,A176)&lt;=asetukset!$B$2,"",SUMIFS($M$2:M176,$I$2:I176,I176,$A$2:A176,A176)-asetukset!$B$2))</f>
        <v/>
      </c>
    </row>
    <row r="177">
      <c r="A177" s="43"/>
      <c r="B177" s="31"/>
      <c r="C177" s="31"/>
      <c r="D177" s="15">
        <f t="shared" si="2"/>
        <v>0</v>
      </c>
      <c r="E177" s="15">
        <f t="shared" si="3"/>
        <v>0</v>
      </c>
      <c r="F177" s="15">
        <f t="shared" si="4"/>
        <v>0</v>
      </c>
      <c r="G177" s="15">
        <f t="shared" si="5"/>
        <v>0</v>
      </c>
      <c r="H177" s="18" t="str">
        <f t="shared" si="6"/>
        <v/>
      </c>
      <c r="I177" s="18" t="str">
        <f t="shared" si="7"/>
        <v/>
      </c>
      <c r="J177" s="18" t="str">
        <f t="shared" si="8"/>
        <v>-</v>
      </c>
      <c r="K177" s="27" t="str">
        <f t="shared" ref="K177:L177" si="187">IF(A177="","",WEEKDAY(B177,2))</f>
        <v/>
      </c>
      <c r="L177" s="27" t="str">
        <f t="shared" si="187"/>
        <v/>
      </c>
      <c r="M177" s="19">
        <f t="shared" si="10"/>
        <v>0</v>
      </c>
      <c r="N177" s="20">
        <f t="shared" si="11"/>
        <v>0</v>
      </c>
      <c r="O177" s="21" t="str">
        <f>IF(A177="","",IF(G177&gt;=asetukset!$B$3,G177-asetukset!$B$3,IF(AND(G177-E177&lt;=asetukset!$B$4,E177&gt;=asetukset!$B$3),1-E177,IF(AND(G177-E177&lt;=asetukset!$B$4,E177&lt;=asetukset!$B$3),asetukset!$B$6,0))))</f>
        <v/>
      </c>
      <c r="P177" s="20">
        <f>IF(F177&gt;D177,G177-asetukset!$B$5,IF(AND(D177=F177,E177&lt;=asetukset!$B$6),G177-E177,0))</f>
        <v>0</v>
      </c>
      <c r="Q177" s="19" t="str">
        <f>IF(and(K177=6,E177&gt;asetukset!$B$7),"", IF(and(K177&lt;&gt;6,L177=6,G177&lt;asetukset!$B$7),G177,IF(K177=6,asetukset!$B$7-E177,IF(K177=6,asetukset!$B$7-E177,IF(K177=6,asetukset!$B$7-E177,"")))))</f>
        <v/>
      </c>
      <c r="R177" s="19" t="str">
        <f t="shared" si="12"/>
        <v/>
      </c>
      <c r="S177" s="19" t="str">
        <f t="shared" si="13"/>
        <v/>
      </c>
      <c r="T177" s="21" t="str">
        <f>IF(A177="","",IF(SUMIFS($M$2:M177,$I$2:I177,I177,$A$2:A177,A177)&lt;=asetukset!$B$2,"",SUMIFS($M$2:M177,$I$2:I177,I177,$A$2:A177,A177)-asetukset!$B$2))</f>
        <v/>
      </c>
    </row>
    <row r="178">
      <c r="A178" s="43"/>
      <c r="B178" s="31"/>
      <c r="C178" s="31"/>
      <c r="D178" s="15">
        <f t="shared" si="2"/>
        <v>0</v>
      </c>
      <c r="E178" s="15">
        <f t="shared" si="3"/>
        <v>0</v>
      </c>
      <c r="F178" s="15">
        <f t="shared" si="4"/>
        <v>0</v>
      </c>
      <c r="G178" s="15">
        <f t="shared" si="5"/>
        <v>0</v>
      </c>
      <c r="H178" s="18" t="str">
        <f t="shared" si="6"/>
        <v/>
      </c>
      <c r="I178" s="18" t="str">
        <f t="shared" si="7"/>
        <v/>
      </c>
      <c r="J178" s="18" t="str">
        <f t="shared" si="8"/>
        <v>-</v>
      </c>
      <c r="K178" s="27" t="str">
        <f t="shared" ref="K178:L178" si="188">IF(A178="","",WEEKDAY(B178,2))</f>
        <v/>
      </c>
      <c r="L178" s="27" t="str">
        <f t="shared" si="188"/>
        <v/>
      </c>
      <c r="M178" s="19">
        <f t="shared" si="10"/>
        <v>0</v>
      </c>
      <c r="N178" s="20">
        <f t="shared" si="11"/>
        <v>0</v>
      </c>
      <c r="O178" s="21" t="str">
        <f>IF(A178="","",IF(G178&gt;=asetukset!$B$3,G178-asetukset!$B$3,IF(AND(G178-E178&lt;=asetukset!$B$4,E178&gt;=asetukset!$B$3),1-E178,IF(AND(G178-E178&lt;=asetukset!$B$4,E178&lt;=asetukset!$B$3),asetukset!$B$6,0))))</f>
        <v/>
      </c>
      <c r="P178" s="20">
        <f>IF(F178&gt;D178,G178-asetukset!$B$5,IF(AND(D178=F178,E178&lt;=asetukset!$B$6),G178-E178,0))</f>
        <v>0</v>
      </c>
      <c r="Q178" s="19" t="str">
        <f>IF(and(K178=6,E178&gt;asetukset!$B$7),"", IF(and(K178&lt;&gt;6,L178=6,G178&lt;asetukset!$B$7),G178,IF(K178=6,asetukset!$B$7-E178,IF(K178=6,asetukset!$B$7-E178,IF(K178=6,asetukset!$B$7-E178,"")))))</f>
        <v/>
      </c>
      <c r="R178" s="19" t="str">
        <f t="shared" si="12"/>
        <v/>
      </c>
      <c r="S178" s="19" t="str">
        <f t="shared" si="13"/>
        <v/>
      </c>
      <c r="T178" s="21" t="str">
        <f>IF(A178="","",IF(SUMIFS($M$2:M178,$I$2:I178,I178,$A$2:A178,A178)&lt;=asetukset!$B$2,"",SUMIFS($M$2:M178,$I$2:I178,I178,$A$2:A178,A178)-asetukset!$B$2))</f>
        <v/>
      </c>
    </row>
    <row r="179">
      <c r="A179" s="43"/>
      <c r="B179" s="31"/>
      <c r="C179" s="31"/>
      <c r="D179" s="15">
        <f t="shared" si="2"/>
        <v>0</v>
      </c>
      <c r="E179" s="15">
        <f t="shared" si="3"/>
        <v>0</v>
      </c>
      <c r="F179" s="15">
        <f t="shared" si="4"/>
        <v>0</v>
      </c>
      <c r="G179" s="15">
        <f t="shared" si="5"/>
        <v>0</v>
      </c>
      <c r="H179" s="18" t="str">
        <f t="shared" si="6"/>
        <v/>
      </c>
      <c r="I179" s="18" t="str">
        <f t="shared" si="7"/>
        <v/>
      </c>
      <c r="J179" s="18" t="str">
        <f t="shared" si="8"/>
        <v>-</v>
      </c>
      <c r="K179" s="27" t="str">
        <f t="shared" ref="K179:L179" si="189">IF(A179="","",WEEKDAY(B179,2))</f>
        <v/>
      </c>
      <c r="L179" s="27" t="str">
        <f t="shared" si="189"/>
        <v/>
      </c>
      <c r="M179" s="19">
        <f t="shared" si="10"/>
        <v>0</v>
      </c>
      <c r="N179" s="20">
        <f t="shared" si="11"/>
        <v>0</v>
      </c>
      <c r="O179" s="21" t="str">
        <f>IF(A179="","",IF(G179&gt;=asetukset!$B$3,G179-asetukset!$B$3,IF(AND(G179-E179&lt;=asetukset!$B$4,E179&gt;=asetukset!$B$3),1-E179,IF(AND(G179-E179&lt;=asetukset!$B$4,E179&lt;=asetukset!$B$3),asetukset!$B$6,0))))</f>
        <v/>
      </c>
      <c r="P179" s="20">
        <f>IF(F179&gt;D179,G179-asetukset!$B$5,IF(AND(D179=F179,E179&lt;=asetukset!$B$6),G179-E179,0))</f>
        <v>0</v>
      </c>
      <c r="Q179" s="19" t="str">
        <f>IF(and(K179=6,E179&gt;asetukset!$B$7),"", IF(and(K179&lt;&gt;6,L179=6,G179&lt;asetukset!$B$7),G179,IF(K179=6,asetukset!$B$7-E179,IF(K179=6,asetukset!$B$7-E179,IF(K179=6,asetukset!$B$7-E179,"")))))</f>
        <v/>
      </c>
      <c r="R179" s="19" t="str">
        <f t="shared" si="12"/>
        <v/>
      </c>
      <c r="S179" s="19" t="str">
        <f t="shared" si="13"/>
        <v/>
      </c>
      <c r="T179" s="21" t="str">
        <f>IF(A179="","",IF(SUMIFS($M$2:M179,$I$2:I179,I179,$A$2:A179,A179)&lt;=asetukset!$B$2,"",SUMIFS($M$2:M179,$I$2:I179,I179,$A$2:A179,A179)-asetukset!$B$2))</f>
        <v/>
      </c>
    </row>
    <row r="180">
      <c r="A180" s="43"/>
      <c r="B180" s="31"/>
      <c r="C180" s="31"/>
      <c r="D180" s="15">
        <f t="shared" si="2"/>
        <v>0</v>
      </c>
      <c r="E180" s="15">
        <f t="shared" si="3"/>
        <v>0</v>
      </c>
      <c r="F180" s="15">
        <f t="shared" si="4"/>
        <v>0</v>
      </c>
      <c r="G180" s="15">
        <f t="shared" si="5"/>
        <v>0</v>
      </c>
      <c r="H180" s="18" t="str">
        <f t="shared" si="6"/>
        <v/>
      </c>
      <c r="I180" s="18" t="str">
        <f t="shared" si="7"/>
        <v/>
      </c>
      <c r="J180" s="18" t="str">
        <f t="shared" si="8"/>
        <v>-</v>
      </c>
      <c r="K180" s="27" t="str">
        <f t="shared" ref="K180:L180" si="190">IF(A180="","",WEEKDAY(B180,2))</f>
        <v/>
      </c>
      <c r="L180" s="27" t="str">
        <f t="shared" si="190"/>
        <v/>
      </c>
      <c r="M180" s="19">
        <f t="shared" si="10"/>
        <v>0</v>
      </c>
      <c r="N180" s="20">
        <f t="shared" si="11"/>
        <v>0</v>
      </c>
      <c r="O180" s="21" t="str">
        <f>IF(A180="","",IF(G180&gt;=asetukset!$B$3,G180-asetukset!$B$3,IF(AND(G180-E180&lt;=asetukset!$B$4,E180&gt;=asetukset!$B$3),1-E180,IF(AND(G180-E180&lt;=asetukset!$B$4,E180&lt;=asetukset!$B$3),asetukset!$B$6,0))))</f>
        <v/>
      </c>
      <c r="P180" s="20">
        <f>IF(F180&gt;D180,G180-asetukset!$B$5,IF(AND(D180=F180,E180&lt;=asetukset!$B$6),G180-E180,0))</f>
        <v>0</v>
      </c>
      <c r="Q180" s="19" t="str">
        <f>IF(and(K180=6,E180&gt;asetukset!$B$7),"", IF(and(K180&lt;&gt;6,L180=6,G180&lt;asetukset!$B$7),G180,IF(K180=6,asetukset!$B$7-E180,IF(K180=6,asetukset!$B$7-E180,IF(K180=6,asetukset!$B$7-E180,"")))))</f>
        <v/>
      </c>
      <c r="R180" s="19" t="str">
        <f t="shared" si="12"/>
        <v/>
      </c>
      <c r="S180" s="19" t="str">
        <f t="shared" si="13"/>
        <v/>
      </c>
      <c r="T180" s="21" t="str">
        <f>IF(A180="","",IF(SUMIFS($M$2:M180,$I$2:I180,I180,$A$2:A180,A180)&lt;=asetukset!$B$2,"",SUMIFS($M$2:M180,$I$2:I180,I180,$A$2:A180,A180)-asetukset!$B$2))</f>
        <v/>
      </c>
    </row>
    <row r="181">
      <c r="A181" s="43"/>
      <c r="B181" s="31"/>
      <c r="C181" s="31"/>
      <c r="D181" s="15">
        <f t="shared" si="2"/>
        <v>0</v>
      </c>
      <c r="E181" s="15">
        <f t="shared" si="3"/>
        <v>0</v>
      </c>
      <c r="F181" s="15">
        <f t="shared" si="4"/>
        <v>0</v>
      </c>
      <c r="G181" s="15">
        <f t="shared" si="5"/>
        <v>0</v>
      </c>
      <c r="H181" s="18" t="str">
        <f t="shared" si="6"/>
        <v/>
      </c>
      <c r="I181" s="18" t="str">
        <f t="shared" si="7"/>
        <v/>
      </c>
      <c r="J181" s="18" t="str">
        <f t="shared" si="8"/>
        <v>-</v>
      </c>
      <c r="K181" s="27" t="str">
        <f t="shared" ref="K181:L181" si="191">IF(A181="","",WEEKDAY(B181,2))</f>
        <v/>
      </c>
      <c r="L181" s="27" t="str">
        <f t="shared" si="191"/>
        <v/>
      </c>
      <c r="M181" s="19">
        <f t="shared" si="10"/>
        <v>0</v>
      </c>
      <c r="N181" s="20">
        <f t="shared" si="11"/>
        <v>0</v>
      </c>
      <c r="O181" s="21" t="str">
        <f>IF(A181="","",IF(G181&gt;=asetukset!$B$3,G181-asetukset!$B$3,IF(AND(G181-E181&lt;=asetukset!$B$4,E181&gt;=asetukset!$B$3),1-E181,IF(AND(G181-E181&lt;=asetukset!$B$4,E181&lt;=asetukset!$B$3),asetukset!$B$6,0))))</f>
        <v/>
      </c>
      <c r="P181" s="20">
        <f>IF(F181&gt;D181,G181-asetukset!$B$5,IF(AND(D181=F181,E181&lt;=asetukset!$B$6),G181-E181,0))</f>
        <v>0</v>
      </c>
      <c r="Q181" s="19" t="str">
        <f>IF(and(K181=6,E181&gt;asetukset!$B$7),"", IF(and(K181&lt;&gt;6,L181=6,G181&lt;asetukset!$B$7),G181,IF(K181=6,asetukset!$B$7-E181,IF(K181=6,asetukset!$B$7-E181,IF(K181=6,asetukset!$B$7-E181,"")))))</f>
        <v/>
      </c>
      <c r="R181" s="19" t="str">
        <f t="shared" si="12"/>
        <v/>
      </c>
      <c r="S181" s="19" t="str">
        <f t="shared" si="13"/>
        <v/>
      </c>
      <c r="T181" s="21" t="str">
        <f>IF(A181="","",IF(SUMIFS($M$2:M181,$I$2:I181,I181,$A$2:A181,A181)&lt;=asetukset!$B$2,"",SUMIFS($M$2:M181,$I$2:I181,I181,$A$2:A181,A181)-asetukset!$B$2))</f>
        <v/>
      </c>
    </row>
    <row r="182">
      <c r="A182" s="43"/>
      <c r="B182" s="31"/>
      <c r="C182" s="31"/>
      <c r="D182" s="15">
        <f t="shared" si="2"/>
        <v>0</v>
      </c>
      <c r="E182" s="15">
        <f t="shared" si="3"/>
        <v>0</v>
      </c>
      <c r="F182" s="15">
        <f t="shared" si="4"/>
        <v>0</v>
      </c>
      <c r="G182" s="15">
        <f t="shared" si="5"/>
        <v>0</v>
      </c>
      <c r="H182" s="18" t="str">
        <f t="shared" si="6"/>
        <v/>
      </c>
      <c r="I182" s="18" t="str">
        <f t="shared" si="7"/>
        <v/>
      </c>
      <c r="J182" s="18" t="str">
        <f t="shared" si="8"/>
        <v>-</v>
      </c>
      <c r="K182" s="27" t="str">
        <f t="shared" ref="K182:L182" si="192">IF(A182="","",WEEKDAY(B182,2))</f>
        <v/>
      </c>
      <c r="L182" s="27" t="str">
        <f t="shared" si="192"/>
        <v/>
      </c>
      <c r="M182" s="19">
        <f t="shared" si="10"/>
        <v>0</v>
      </c>
      <c r="N182" s="20">
        <f t="shared" si="11"/>
        <v>0</v>
      </c>
      <c r="O182" s="21" t="str">
        <f>IF(A182="","",IF(G182&gt;=asetukset!$B$3,G182-asetukset!$B$3,IF(AND(G182-E182&lt;=asetukset!$B$4,E182&gt;=asetukset!$B$3),1-E182,IF(AND(G182-E182&lt;=asetukset!$B$4,E182&lt;=asetukset!$B$3),asetukset!$B$6,0))))</f>
        <v/>
      </c>
      <c r="P182" s="20">
        <f>IF(F182&gt;D182,G182-asetukset!$B$5,IF(AND(D182=F182,E182&lt;=asetukset!$B$6),G182-E182,0))</f>
        <v>0</v>
      </c>
      <c r="Q182" s="19" t="str">
        <f>IF(and(K182=6,E182&gt;asetukset!$B$7),"", IF(and(K182&lt;&gt;6,L182=6,G182&lt;asetukset!$B$7),G182,IF(K182=6,asetukset!$B$7-E182,IF(K182=6,asetukset!$B$7-E182,IF(K182=6,asetukset!$B$7-E182,"")))))</f>
        <v/>
      </c>
      <c r="R182" s="19" t="str">
        <f t="shared" si="12"/>
        <v/>
      </c>
      <c r="S182" s="19" t="str">
        <f t="shared" si="13"/>
        <v/>
      </c>
      <c r="T182" s="21" t="str">
        <f>IF(A182="","",IF(SUMIFS($M$2:M182,$I$2:I182,I182,$A$2:A182,A182)&lt;=asetukset!$B$2,"",SUMIFS($M$2:M182,$I$2:I182,I182,$A$2:A182,A182)-asetukset!$B$2))</f>
        <v/>
      </c>
    </row>
    <row r="183">
      <c r="A183" s="43"/>
      <c r="B183" s="31"/>
      <c r="C183" s="31"/>
      <c r="D183" s="15">
        <f t="shared" si="2"/>
        <v>0</v>
      </c>
      <c r="E183" s="15">
        <f t="shared" si="3"/>
        <v>0</v>
      </c>
      <c r="F183" s="15">
        <f t="shared" si="4"/>
        <v>0</v>
      </c>
      <c r="G183" s="15">
        <f t="shared" si="5"/>
        <v>0</v>
      </c>
      <c r="H183" s="18" t="str">
        <f t="shared" si="6"/>
        <v/>
      </c>
      <c r="I183" s="18" t="str">
        <f t="shared" si="7"/>
        <v/>
      </c>
      <c r="J183" s="18" t="str">
        <f t="shared" si="8"/>
        <v>-</v>
      </c>
      <c r="K183" s="27" t="str">
        <f t="shared" ref="K183:L183" si="193">IF(A183="","",WEEKDAY(B183,2))</f>
        <v/>
      </c>
      <c r="L183" s="27" t="str">
        <f t="shared" si="193"/>
        <v/>
      </c>
      <c r="M183" s="19">
        <f t="shared" si="10"/>
        <v>0</v>
      </c>
      <c r="N183" s="20">
        <f t="shared" si="11"/>
        <v>0</v>
      </c>
      <c r="O183" s="21" t="str">
        <f>IF(A183="","",IF(G183&gt;=asetukset!$B$3,G183-asetukset!$B$3,IF(AND(G183-E183&lt;=asetukset!$B$4,E183&gt;=asetukset!$B$3),1-E183,IF(AND(G183-E183&lt;=asetukset!$B$4,E183&lt;=asetukset!$B$3),asetukset!$B$6,0))))</f>
        <v/>
      </c>
      <c r="P183" s="20">
        <f>IF(F183&gt;D183,G183-asetukset!$B$5,IF(AND(D183=F183,E183&lt;=asetukset!$B$6),G183-E183,0))</f>
        <v>0</v>
      </c>
      <c r="Q183" s="19" t="str">
        <f>IF(and(K183=6,E183&gt;asetukset!$B$7),"", IF(and(K183&lt;&gt;6,L183=6,G183&lt;asetukset!$B$7),G183,IF(K183=6,asetukset!$B$7-E183,IF(K183=6,asetukset!$B$7-E183,IF(K183=6,asetukset!$B$7-E183,"")))))</f>
        <v/>
      </c>
      <c r="R183" s="19" t="str">
        <f t="shared" si="12"/>
        <v/>
      </c>
      <c r="S183" s="19" t="str">
        <f t="shared" si="13"/>
        <v/>
      </c>
      <c r="T183" s="21" t="str">
        <f>IF(A183="","",IF(SUMIFS($M$2:M183,$I$2:I183,I183,$A$2:A183,A183)&lt;=asetukset!$B$2,"",SUMIFS($M$2:M183,$I$2:I183,I183,$A$2:A183,A183)-asetukset!$B$2))</f>
        <v/>
      </c>
    </row>
    <row r="184">
      <c r="A184" s="43"/>
      <c r="B184" s="31"/>
      <c r="C184" s="31"/>
      <c r="D184" s="15">
        <f t="shared" si="2"/>
        <v>0</v>
      </c>
      <c r="E184" s="15">
        <f t="shared" si="3"/>
        <v>0</v>
      </c>
      <c r="F184" s="15">
        <f t="shared" si="4"/>
        <v>0</v>
      </c>
      <c r="G184" s="15">
        <f t="shared" si="5"/>
        <v>0</v>
      </c>
      <c r="H184" s="18" t="str">
        <f t="shared" si="6"/>
        <v/>
      </c>
      <c r="I184" s="18" t="str">
        <f t="shared" si="7"/>
        <v/>
      </c>
      <c r="J184" s="18" t="str">
        <f t="shared" si="8"/>
        <v>-</v>
      </c>
      <c r="K184" s="27" t="str">
        <f t="shared" ref="K184:L184" si="194">IF(A184="","",WEEKDAY(B184,2))</f>
        <v/>
      </c>
      <c r="L184" s="27" t="str">
        <f t="shared" si="194"/>
        <v/>
      </c>
      <c r="M184" s="19">
        <f t="shared" si="10"/>
        <v>0</v>
      </c>
      <c r="N184" s="20">
        <f t="shared" si="11"/>
        <v>0</v>
      </c>
      <c r="O184" s="21" t="str">
        <f>IF(A184="","",IF(G184&gt;=asetukset!$B$3,G184-asetukset!$B$3,IF(AND(G184-E184&lt;=asetukset!$B$4,E184&gt;=asetukset!$B$3),1-E184,IF(AND(G184-E184&lt;=asetukset!$B$4,E184&lt;=asetukset!$B$3),asetukset!$B$6,0))))</f>
        <v/>
      </c>
      <c r="P184" s="20">
        <f>IF(F184&gt;D184,G184-asetukset!$B$5,IF(AND(D184=F184,E184&lt;=asetukset!$B$6),G184-E184,0))</f>
        <v>0</v>
      </c>
      <c r="Q184" s="19" t="str">
        <f>IF(and(K184=6,E184&gt;asetukset!$B$7),"", IF(and(K184&lt;&gt;6,L184=6,G184&lt;asetukset!$B$7),G184,IF(K184=6,asetukset!$B$7-E184,IF(K184=6,asetukset!$B$7-E184,IF(K184=6,asetukset!$B$7-E184,"")))))</f>
        <v/>
      </c>
      <c r="R184" s="19" t="str">
        <f t="shared" si="12"/>
        <v/>
      </c>
      <c r="S184" s="19" t="str">
        <f t="shared" si="13"/>
        <v/>
      </c>
      <c r="T184" s="21" t="str">
        <f>IF(A184="","",IF(SUMIFS($M$2:M184,$I$2:I184,I184,$A$2:A184,A184)&lt;=asetukset!$B$2,"",SUMIFS($M$2:M184,$I$2:I184,I184,$A$2:A184,A184)-asetukset!$B$2))</f>
        <v/>
      </c>
    </row>
    <row r="185">
      <c r="A185" s="43"/>
      <c r="B185" s="31"/>
      <c r="C185" s="31"/>
      <c r="D185" s="15">
        <f t="shared" si="2"/>
        <v>0</v>
      </c>
      <c r="E185" s="15">
        <f t="shared" si="3"/>
        <v>0</v>
      </c>
      <c r="F185" s="15">
        <f t="shared" si="4"/>
        <v>0</v>
      </c>
      <c r="G185" s="15">
        <f t="shared" si="5"/>
        <v>0</v>
      </c>
      <c r="H185" s="18" t="str">
        <f t="shared" si="6"/>
        <v/>
      </c>
      <c r="I185" s="18" t="str">
        <f t="shared" si="7"/>
        <v/>
      </c>
      <c r="J185" s="18" t="str">
        <f t="shared" si="8"/>
        <v>-</v>
      </c>
      <c r="K185" s="27" t="str">
        <f t="shared" ref="K185:L185" si="195">IF(A185="","",WEEKDAY(B185,2))</f>
        <v/>
      </c>
      <c r="L185" s="27" t="str">
        <f t="shared" si="195"/>
        <v/>
      </c>
      <c r="M185" s="19">
        <f t="shared" si="10"/>
        <v>0</v>
      </c>
      <c r="N185" s="20">
        <f t="shared" si="11"/>
        <v>0</v>
      </c>
      <c r="O185" s="21" t="str">
        <f>IF(A185="","",IF(G185&gt;=asetukset!$B$3,G185-asetukset!$B$3,IF(AND(G185-E185&lt;=asetukset!$B$4,E185&gt;=asetukset!$B$3),1-E185,IF(AND(G185-E185&lt;=asetukset!$B$4,E185&lt;=asetukset!$B$3),asetukset!$B$6,0))))</f>
        <v/>
      </c>
      <c r="P185" s="20">
        <f>IF(F185&gt;D185,G185-asetukset!$B$5,IF(AND(D185=F185,E185&lt;=asetukset!$B$6),G185-E185,0))</f>
        <v>0</v>
      </c>
      <c r="Q185" s="19" t="str">
        <f>IF(and(K185=6,E185&gt;asetukset!$B$7),"", IF(and(K185&lt;&gt;6,L185=6,G185&lt;asetukset!$B$7),G185,IF(K185=6,asetukset!$B$7-E185,IF(K185=6,asetukset!$B$7-E185,IF(K185=6,asetukset!$B$7-E185,"")))))</f>
        <v/>
      </c>
      <c r="R185" s="19" t="str">
        <f t="shared" si="12"/>
        <v/>
      </c>
      <c r="S185" s="19" t="str">
        <f t="shared" si="13"/>
        <v/>
      </c>
      <c r="T185" s="21" t="str">
        <f>IF(A185="","",IF(SUMIFS($M$2:M185,$I$2:I185,I185,$A$2:A185,A185)&lt;=asetukset!$B$2,"",SUMIFS($M$2:M185,$I$2:I185,I185,$A$2:A185,A185)-asetukset!$B$2))</f>
        <v/>
      </c>
    </row>
    <row r="186">
      <c r="A186" s="43"/>
      <c r="B186" s="31"/>
      <c r="C186" s="31"/>
      <c r="D186" s="15">
        <f t="shared" si="2"/>
        <v>0</v>
      </c>
      <c r="E186" s="15">
        <f t="shared" si="3"/>
        <v>0</v>
      </c>
      <c r="F186" s="15">
        <f t="shared" si="4"/>
        <v>0</v>
      </c>
      <c r="G186" s="15">
        <f t="shared" si="5"/>
        <v>0</v>
      </c>
      <c r="H186" s="18" t="str">
        <f t="shared" si="6"/>
        <v/>
      </c>
      <c r="I186" s="18" t="str">
        <f t="shared" si="7"/>
        <v/>
      </c>
      <c r="J186" s="18" t="str">
        <f t="shared" si="8"/>
        <v>-</v>
      </c>
      <c r="K186" s="27" t="str">
        <f t="shared" ref="K186:L186" si="196">IF(A186="","",WEEKDAY(B186,2))</f>
        <v/>
      </c>
      <c r="L186" s="27" t="str">
        <f t="shared" si="196"/>
        <v/>
      </c>
      <c r="M186" s="19">
        <f t="shared" si="10"/>
        <v>0</v>
      </c>
      <c r="N186" s="20">
        <f t="shared" si="11"/>
        <v>0</v>
      </c>
      <c r="O186" s="21" t="str">
        <f>IF(A186="","",IF(G186&gt;=asetukset!$B$3,G186-asetukset!$B$3,IF(AND(G186-E186&lt;=asetukset!$B$4,E186&gt;=asetukset!$B$3),1-E186,IF(AND(G186-E186&lt;=asetukset!$B$4,E186&lt;=asetukset!$B$3),asetukset!$B$6,0))))</f>
        <v/>
      </c>
      <c r="P186" s="20">
        <f>IF(F186&gt;D186,G186-asetukset!$B$5,IF(AND(D186=F186,E186&lt;=asetukset!$B$6),G186-E186,0))</f>
        <v>0</v>
      </c>
      <c r="Q186" s="19" t="str">
        <f>IF(and(K186=6,E186&gt;asetukset!$B$7),"", IF(and(K186&lt;&gt;6,L186=6,G186&lt;asetukset!$B$7),G186,IF(K186=6,asetukset!$B$7-E186,IF(K186=6,asetukset!$B$7-E186,IF(K186=6,asetukset!$B$7-E186,"")))))</f>
        <v/>
      </c>
      <c r="R186" s="19" t="str">
        <f t="shared" si="12"/>
        <v/>
      </c>
      <c r="S186" s="19" t="str">
        <f t="shared" si="13"/>
        <v/>
      </c>
      <c r="T186" s="21" t="str">
        <f>IF(A186="","",IF(SUMIFS($M$2:M186,$I$2:I186,I186,$A$2:A186,A186)&lt;=asetukset!$B$2,"",SUMIFS($M$2:M186,$I$2:I186,I186,$A$2:A186,A186)-asetukset!$B$2))</f>
        <v/>
      </c>
    </row>
    <row r="187">
      <c r="A187" s="43"/>
      <c r="B187" s="31"/>
      <c r="C187" s="31"/>
      <c r="D187" s="15">
        <f t="shared" si="2"/>
        <v>0</v>
      </c>
      <c r="E187" s="15">
        <f t="shared" si="3"/>
        <v>0</v>
      </c>
      <c r="F187" s="15">
        <f t="shared" si="4"/>
        <v>0</v>
      </c>
      <c r="G187" s="15">
        <f t="shared" si="5"/>
        <v>0</v>
      </c>
      <c r="H187" s="18" t="str">
        <f t="shared" si="6"/>
        <v/>
      </c>
      <c r="I187" s="18" t="str">
        <f t="shared" si="7"/>
        <v/>
      </c>
      <c r="J187" s="18" t="str">
        <f t="shared" si="8"/>
        <v>-</v>
      </c>
      <c r="K187" s="27" t="str">
        <f t="shared" ref="K187:L187" si="197">IF(A187="","",WEEKDAY(B187,2))</f>
        <v/>
      </c>
      <c r="L187" s="27" t="str">
        <f t="shared" si="197"/>
        <v/>
      </c>
      <c r="M187" s="19">
        <f t="shared" si="10"/>
        <v>0</v>
      </c>
      <c r="N187" s="20">
        <f t="shared" si="11"/>
        <v>0</v>
      </c>
      <c r="O187" s="21" t="str">
        <f>IF(A187="","",IF(G187&gt;=asetukset!$B$3,G187-asetukset!$B$3,IF(AND(G187-E187&lt;=asetukset!$B$4,E187&gt;=asetukset!$B$3),1-E187,IF(AND(G187-E187&lt;=asetukset!$B$4,E187&lt;=asetukset!$B$3),asetukset!$B$6,0))))</f>
        <v/>
      </c>
      <c r="P187" s="20">
        <f>IF(F187&gt;D187,G187-asetukset!$B$5,IF(AND(D187=F187,E187&lt;=asetukset!$B$6),G187-E187,0))</f>
        <v>0</v>
      </c>
      <c r="Q187" s="19" t="str">
        <f>IF(and(K187=6,E187&gt;asetukset!$B$7),"", IF(and(K187&lt;&gt;6,L187=6,G187&lt;asetukset!$B$7),G187,IF(K187=6,asetukset!$B$7-E187,IF(K187=6,asetukset!$B$7-E187,IF(K187=6,asetukset!$B$7-E187,"")))))</f>
        <v/>
      </c>
      <c r="R187" s="19" t="str">
        <f t="shared" si="12"/>
        <v/>
      </c>
      <c r="S187" s="19" t="str">
        <f t="shared" si="13"/>
        <v/>
      </c>
      <c r="T187" s="21" t="str">
        <f>IF(A187="","",IF(SUMIFS($M$2:M187,$I$2:I187,I187,$A$2:A187,A187)&lt;=asetukset!$B$2,"",SUMIFS($M$2:M187,$I$2:I187,I187,$A$2:A187,A187)-asetukset!$B$2))</f>
        <v/>
      </c>
    </row>
    <row r="188">
      <c r="A188" s="43"/>
      <c r="B188" s="31"/>
      <c r="C188" s="31"/>
      <c r="D188" s="15">
        <f t="shared" si="2"/>
        <v>0</v>
      </c>
      <c r="E188" s="15">
        <f t="shared" si="3"/>
        <v>0</v>
      </c>
      <c r="F188" s="15">
        <f t="shared" si="4"/>
        <v>0</v>
      </c>
      <c r="G188" s="15">
        <f t="shared" si="5"/>
        <v>0</v>
      </c>
      <c r="H188" s="18" t="str">
        <f t="shared" si="6"/>
        <v/>
      </c>
      <c r="I188" s="18" t="str">
        <f t="shared" si="7"/>
        <v/>
      </c>
      <c r="J188" s="18" t="str">
        <f t="shared" si="8"/>
        <v>-</v>
      </c>
      <c r="K188" s="27" t="str">
        <f t="shared" ref="K188:L188" si="198">IF(A188="","",WEEKDAY(B188,2))</f>
        <v/>
      </c>
      <c r="L188" s="27" t="str">
        <f t="shared" si="198"/>
        <v/>
      </c>
      <c r="M188" s="19">
        <f t="shared" si="10"/>
        <v>0</v>
      </c>
      <c r="N188" s="20">
        <f t="shared" si="11"/>
        <v>0</v>
      </c>
      <c r="O188" s="21" t="str">
        <f>IF(A188="","",IF(G188&gt;=asetukset!$B$3,G188-asetukset!$B$3,IF(AND(G188-E188&lt;=asetukset!$B$4,E188&gt;=asetukset!$B$3),1-E188,IF(AND(G188-E188&lt;=asetukset!$B$4,E188&lt;=asetukset!$B$3),asetukset!$B$6,0))))</f>
        <v/>
      </c>
      <c r="P188" s="20">
        <f>IF(F188&gt;D188,G188-asetukset!$B$5,IF(AND(D188=F188,E188&lt;=asetukset!$B$6),G188-E188,0))</f>
        <v>0</v>
      </c>
      <c r="Q188" s="19" t="str">
        <f>IF(and(K188=6,E188&gt;asetukset!$B$7),"", IF(and(K188&lt;&gt;6,L188=6,G188&lt;asetukset!$B$7),G188,IF(K188=6,asetukset!$B$7-E188,IF(K188=6,asetukset!$B$7-E188,IF(K188=6,asetukset!$B$7-E188,"")))))</f>
        <v/>
      </c>
      <c r="R188" s="19" t="str">
        <f t="shared" si="12"/>
        <v/>
      </c>
      <c r="S188" s="19" t="str">
        <f t="shared" si="13"/>
        <v/>
      </c>
      <c r="T188" s="21" t="str">
        <f>IF(A188="","",IF(SUMIFS($M$2:M188,$I$2:I188,I188,$A$2:A188,A188)&lt;=asetukset!$B$2,"",SUMIFS($M$2:M188,$I$2:I188,I188,$A$2:A188,A188)-asetukset!$B$2))</f>
        <v/>
      </c>
    </row>
    <row r="189">
      <c r="A189" s="43"/>
      <c r="B189" s="31"/>
      <c r="C189" s="31"/>
      <c r="D189" s="15">
        <f t="shared" si="2"/>
        <v>0</v>
      </c>
      <c r="E189" s="15">
        <f t="shared" si="3"/>
        <v>0</v>
      </c>
      <c r="F189" s="15">
        <f t="shared" si="4"/>
        <v>0</v>
      </c>
      <c r="G189" s="15">
        <f t="shared" si="5"/>
        <v>0</v>
      </c>
      <c r="H189" s="18" t="str">
        <f t="shared" si="6"/>
        <v/>
      </c>
      <c r="I189" s="18" t="str">
        <f t="shared" si="7"/>
        <v/>
      </c>
      <c r="J189" s="18" t="str">
        <f t="shared" si="8"/>
        <v>-</v>
      </c>
      <c r="K189" s="27" t="str">
        <f t="shared" ref="K189:L189" si="199">IF(A189="","",WEEKDAY(B189,2))</f>
        <v/>
      </c>
      <c r="L189" s="27" t="str">
        <f t="shared" si="199"/>
        <v/>
      </c>
      <c r="M189" s="19">
        <f t="shared" si="10"/>
        <v>0</v>
      </c>
      <c r="N189" s="20">
        <f t="shared" si="11"/>
        <v>0</v>
      </c>
      <c r="O189" s="21" t="str">
        <f>IF(A189="","",IF(G189&gt;=asetukset!$B$3,G189-asetukset!$B$3,IF(AND(G189-E189&lt;=asetukset!$B$4,E189&gt;=asetukset!$B$3),1-E189,IF(AND(G189-E189&lt;=asetukset!$B$4,E189&lt;=asetukset!$B$3),asetukset!$B$6,0))))</f>
        <v/>
      </c>
      <c r="P189" s="20">
        <f>IF(F189&gt;D189,G189-asetukset!$B$5,IF(AND(D189=F189,E189&lt;=asetukset!$B$6),G189-E189,0))</f>
        <v>0</v>
      </c>
      <c r="Q189" s="19" t="str">
        <f>IF(and(K189=6,E189&gt;asetukset!$B$7),"", IF(and(K189&lt;&gt;6,L189=6,G189&lt;asetukset!$B$7),G189,IF(K189=6,asetukset!$B$7-E189,IF(K189=6,asetukset!$B$7-E189,IF(K189=6,asetukset!$B$7-E189,"")))))</f>
        <v/>
      </c>
      <c r="R189" s="19" t="str">
        <f t="shared" si="12"/>
        <v/>
      </c>
      <c r="S189" s="19" t="str">
        <f t="shared" si="13"/>
        <v/>
      </c>
      <c r="T189" s="21" t="str">
        <f>IF(A189="","",IF(SUMIFS($M$2:M189,$I$2:I189,I189,$A$2:A189,A189)&lt;=asetukset!$B$2,"",SUMIFS($M$2:M189,$I$2:I189,I189,$A$2:A189,A189)-asetukset!$B$2))</f>
        <v/>
      </c>
    </row>
    <row r="190">
      <c r="A190" s="43"/>
      <c r="B190" s="31"/>
      <c r="C190" s="31"/>
      <c r="D190" s="15">
        <f t="shared" si="2"/>
        <v>0</v>
      </c>
      <c r="E190" s="15">
        <f t="shared" si="3"/>
        <v>0</v>
      </c>
      <c r="F190" s="15">
        <f t="shared" si="4"/>
        <v>0</v>
      </c>
      <c r="G190" s="15">
        <f t="shared" si="5"/>
        <v>0</v>
      </c>
      <c r="H190" s="18" t="str">
        <f t="shared" si="6"/>
        <v/>
      </c>
      <c r="I190" s="18" t="str">
        <f t="shared" si="7"/>
        <v/>
      </c>
      <c r="J190" s="18" t="str">
        <f t="shared" si="8"/>
        <v>-</v>
      </c>
      <c r="K190" s="27" t="str">
        <f t="shared" ref="K190:L190" si="200">IF(A190="","",WEEKDAY(B190,2))</f>
        <v/>
      </c>
      <c r="L190" s="27" t="str">
        <f t="shared" si="200"/>
        <v/>
      </c>
      <c r="M190" s="19">
        <f t="shared" si="10"/>
        <v>0</v>
      </c>
      <c r="N190" s="20">
        <f t="shared" si="11"/>
        <v>0</v>
      </c>
      <c r="O190" s="21" t="str">
        <f>IF(A190="","",IF(G190&gt;=asetukset!$B$3,G190-asetukset!$B$3,IF(AND(G190-E190&lt;=asetukset!$B$4,E190&gt;=asetukset!$B$3),1-E190,IF(AND(G190-E190&lt;=asetukset!$B$4,E190&lt;=asetukset!$B$3),asetukset!$B$6,0))))</f>
        <v/>
      </c>
      <c r="P190" s="20">
        <f>IF(F190&gt;D190,G190-asetukset!$B$5,IF(AND(D190=F190,E190&lt;=asetukset!$B$6),G190-E190,0))</f>
        <v>0</v>
      </c>
      <c r="Q190" s="19" t="str">
        <f>IF(and(K190=6,E190&gt;asetukset!$B$7),"", IF(and(K190&lt;&gt;6,L190=6,G190&lt;asetukset!$B$7),G190,IF(K190=6,asetukset!$B$7-E190,IF(K190=6,asetukset!$B$7-E190,IF(K190=6,asetukset!$B$7-E190,"")))))</f>
        <v/>
      </c>
      <c r="R190" s="19" t="str">
        <f t="shared" si="12"/>
        <v/>
      </c>
      <c r="S190" s="19" t="str">
        <f t="shared" si="13"/>
        <v/>
      </c>
      <c r="T190" s="21" t="str">
        <f>IF(A190="","",IF(SUMIFS($M$2:M190,$I$2:I190,I190,$A$2:A190,A190)&lt;=asetukset!$B$2,"",SUMIFS($M$2:M190,$I$2:I190,I190,$A$2:A190,A190)-asetukset!$B$2))</f>
        <v/>
      </c>
    </row>
    <row r="191">
      <c r="A191" s="43"/>
      <c r="B191" s="31"/>
      <c r="C191" s="31"/>
      <c r="D191" s="15">
        <f t="shared" si="2"/>
        <v>0</v>
      </c>
      <c r="E191" s="15">
        <f t="shared" si="3"/>
        <v>0</v>
      </c>
      <c r="F191" s="15">
        <f t="shared" si="4"/>
        <v>0</v>
      </c>
      <c r="G191" s="15">
        <f t="shared" si="5"/>
        <v>0</v>
      </c>
      <c r="H191" s="18" t="str">
        <f t="shared" si="6"/>
        <v/>
      </c>
      <c r="I191" s="18" t="str">
        <f t="shared" si="7"/>
        <v/>
      </c>
      <c r="J191" s="18" t="str">
        <f t="shared" si="8"/>
        <v>-</v>
      </c>
      <c r="K191" s="27" t="str">
        <f t="shared" ref="K191:L191" si="201">IF(A191="","",WEEKDAY(B191,2))</f>
        <v/>
      </c>
      <c r="L191" s="27" t="str">
        <f t="shared" si="201"/>
        <v/>
      </c>
      <c r="M191" s="19">
        <f t="shared" si="10"/>
        <v>0</v>
      </c>
      <c r="N191" s="20">
        <f t="shared" si="11"/>
        <v>0</v>
      </c>
      <c r="O191" s="21" t="str">
        <f>IF(A191="","",IF(G191&gt;=asetukset!$B$3,G191-asetukset!$B$3,IF(AND(G191-E191&lt;=asetukset!$B$4,E191&gt;=asetukset!$B$3),1-E191,IF(AND(G191-E191&lt;=asetukset!$B$4,E191&lt;=asetukset!$B$3),asetukset!$B$6,0))))</f>
        <v/>
      </c>
      <c r="P191" s="20">
        <f>IF(F191&gt;D191,G191-asetukset!$B$5,IF(AND(D191=F191,E191&lt;=asetukset!$B$6),G191-E191,0))</f>
        <v>0</v>
      </c>
      <c r="Q191" s="19" t="str">
        <f>IF(and(K191=6,E191&gt;asetukset!$B$7),"", IF(and(K191&lt;&gt;6,L191=6,G191&lt;asetukset!$B$7),G191,IF(K191=6,asetukset!$B$7-E191,IF(K191=6,asetukset!$B$7-E191,IF(K191=6,asetukset!$B$7-E191,"")))))</f>
        <v/>
      </c>
      <c r="R191" s="19" t="str">
        <f t="shared" si="12"/>
        <v/>
      </c>
      <c r="S191" s="19" t="str">
        <f t="shared" si="13"/>
        <v/>
      </c>
      <c r="T191" s="21" t="str">
        <f>IF(A191="","",IF(SUMIFS($M$2:M191,$I$2:I191,I191,$A$2:A191,A191)&lt;=asetukset!$B$2,"",SUMIFS($M$2:M191,$I$2:I191,I191,$A$2:A191,A191)-asetukset!$B$2))</f>
        <v/>
      </c>
    </row>
    <row r="192">
      <c r="A192" s="43"/>
      <c r="B192" s="31"/>
      <c r="C192" s="31"/>
      <c r="D192" s="15">
        <f t="shared" si="2"/>
        <v>0</v>
      </c>
      <c r="E192" s="15">
        <f t="shared" si="3"/>
        <v>0</v>
      </c>
      <c r="F192" s="15">
        <f t="shared" si="4"/>
        <v>0</v>
      </c>
      <c r="G192" s="15">
        <f t="shared" si="5"/>
        <v>0</v>
      </c>
      <c r="H192" s="18" t="str">
        <f t="shared" si="6"/>
        <v/>
      </c>
      <c r="I192" s="18" t="str">
        <f t="shared" si="7"/>
        <v/>
      </c>
      <c r="J192" s="18" t="str">
        <f t="shared" si="8"/>
        <v>-</v>
      </c>
      <c r="K192" s="27" t="str">
        <f t="shared" ref="K192:L192" si="202">IF(A192="","",WEEKDAY(B192,2))</f>
        <v/>
      </c>
      <c r="L192" s="27" t="str">
        <f t="shared" si="202"/>
        <v/>
      </c>
      <c r="M192" s="19">
        <f t="shared" si="10"/>
        <v>0</v>
      </c>
      <c r="N192" s="20">
        <f t="shared" si="11"/>
        <v>0</v>
      </c>
      <c r="O192" s="21" t="str">
        <f>IF(A192="","",IF(G192&gt;=asetukset!$B$3,G192-asetukset!$B$3,IF(AND(G192-E192&lt;=asetukset!$B$4,E192&gt;=asetukset!$B$3),1-E192,IF(AND(G192-E192&lt;=asetukset!$B$4,E192&lt;=asetukset!$B$3),asetukset!$B$6,0))))</f>
        <v/>
      </c>
      <c r="P192" s="20">
        <f>IF(F192&gt;D192,G192-asetukset!$B$5,IF(AND(D192=F192,E192&lt;=asetukset!$B$6),G192-E192,0))</f>
        <v>0</v>
      </c>
      <c r="Q192" s="19" t="str">
        <f>IF(and(K192=6,E192&gt;asetukset!$B$7),"", IF(and(K192&lt;&gt;6,L192=6,G192&lt;asetukset!$B$7),G192,IF(K192=6,asetukset!$B$7-E192,IF(K192=6,asetukset!$B$7-E192,IF(K192=6,asetukset!$B$7-E192,"")))))</f>
        <v/>
      </c>
      <c r="R192" s="19" t="str">
        <f t="shared" si="12"/>
        <v/>
      </c>
      <c r="S192" s="19" t="str">
        <f t="shared" si="13"/>
        <v/>
      </c>
      <c r="T192" s="21" t="str">
        <f>IF(A192="","",IF(SUMIFS($M$2:M192,$I$2:I192,I192,$A$2:A192,A192)&lt;=asetukset!$B$2,"",SUMIFS($M$2:M192,$I$2:I192,I192,$A$2:A192,A192)-asetukset!$B$2))</f>
        <v/>
      </c>
    </row>
    <row r="193">
      <c r="A193" s="43"/>
      <c r="B193" s="31"/>
      <c r="C193" s="31"/>
      <c r="D193" s="15">
        <f t="shared" si="2"/>
        <v>0</v>
      </c>
      <c r="E193" s="15">
        <f t="shared" si="3"/>
        <v>0</v>
      </c>
      <c r="F193" s="15">
        <f t="shared" si="4"/>
        <v>0</v>
      </c>
      <c r="G193" s="15">
        <f t="shared" si="5"/>
        <v>0</v>
      </c>
      <c r="H193" s="18" t="str">
        <f t="shared" si="6"/>
        <v/>
      </c>
      <c r="I193" s="18" t="str">
        <f t="shared" si="7"/>
        <v/>
      </c>
      <c r="J193" s="18" t="str">
        <f t="shared" si="8"/>
        <v>-</v>
      </c>
      <c r="K193" s="27" t="str">
        <f t="shared" ref="K193:L193" si="203">IF(A193="","",WEEKDAY(B193,2))</f>
        <v/>
      </c>
      <c r="L193" s="27" t="str">
        <f t="shared" si="203"/>
        <v/>
      </c>
      <c r="M193" s="19">
        <f t="shared" si="10"/>
        <v>0</v>
      </c>
      <c r="N193" s="20">
        <f t="shared" si="11"/>
        <v>0</v>
      </c>
      <c r="O193" s="21" t="str">
        <f>IF(A193="","",IF(G193&gt;=asetukset!$B$3,G193-asetukset!$B$3,IF(AND(G193-E193&lt;=asetukset!$B$4,E193&gt;=asetukset!$B$3),1-E193,IF(AND(G193-E193&lt;=asetukset!$B$4,E193&lt;=asetukset!$B$3),asetukset!$B$6,0))))</f>
        <v/>
      </c>
      <c r="P193" s="20">
        <f>IF(F193&gt;D193,G193-asetukset!$B$5,IF(AND(D193=F193,E193&lt;=asetukset!$B$6),G193-E193,0))</f>
        <v>0</v>
      </c>
      <c r="Q193" s="19" t="str">
        <f>IF(and(K193=6,E193&gt;asetukset!$B$7),"", IF(and(K193&lt;&gt;6,L193=6,G193&lt;asetukset!$B$7),G193,IF(K193=6,asetukset!$B$7-E193,IF(K193=6,asetukset!$B$7-E193,IF(K193=6,asetukset!$B$7-E193,"")))))</f>
        <v/>
      </c>
      <c r="R193" s="19" t="str">
        <f t="shared" si="12"/>
        <v/>
      </c>
      <c r="S193" s="19" t="str">
        <f t="shared" si="13"/>
        <v/>
      </c>
      <c r="T193" s="21" t="str">
        <f>IF(A193="","",IF(SUMIFS($M$2:M193,$I$2:I193,I193,$A$2:A193,A193)&lt;=asetukset!$B$2,"",SUMIFS($M$2:M193,$I$2:I193,I193,$A$2:A193,A193)-asetukset!$B$2))</f>
        <v/>
      </c>
    </row>
    <row r="194">
      <c r="A194" s="43"/>
      <c r="B194" s="31"/>
      <c r="C194" s="31"/>
      <c r="D194" s="15">
        <f t="shared" si="2"/>
        <v>0</v>
      </c>
      <c r="E194" s="15">
        <f t="shared" si="3"/>
        <v>0</v>
      </c>
      <c r="F194" s="15">
        <f t="shared" si="4"/>
        <v>0</v>
      </c>
      <c r="G194" s="15">
        <f t="shared" si="5"/>
        <v>0</v>
      </c>
      <c r="H194" s="18" t="str">
        <f t="shared" si="6"/>
        <v/>
      </c>
      <c r="I194" s="18" t="str">
        <f t="shared" si="7"/>
        <v/>
      </c>
      <c r="J194" s="18" t="str">
        <f t="shared" si="8"/>
        <v>-</v>
      </c>
      <c r="K194" s="27" t="str">
        <f t="shared" ref="K194:L194" si="204">IF(A194="","",WEEKDAY(B194,2))</f>
        <v/>
      </c>
      <c r="L194" s="27" t="str">
        <f t="shared" si="204"/>
        <v/>
      </c>
      <c r="M194" s="19">
        <f t="shared" si="10"/>
        <v>0</v>
      </c>
      <c r="N194" s="20">
        <f t="shared" si="11"/>
        <v>0</v>
      </c>
      <c r="O194" s="21" t="str">
        <f>IF(A194="","",IF(G194&gt;=asetukset!$B$3,G194-asetukset!$B$3,IF(AND(G194-E194&lt;=asetukset!$B$4,E194&gt;=asetukset!$B$3),1-E194,IF(AND(G194-E194&lt;=asetukset!$B$4,E194&lt;=asetukset!$B$3),asetukset!$B$6,0))))</f>
        <v/>
      </c>
      <c r="P194" s="20">
        <f>IF(F194&gt;D194,G194-asetukset!$B$5,IF(AND(D194=F194,E194&lt;=asetukset!$B$6),G194-E194,0))</f>
        <v>0</v>
      </c>
      <c r="Q194" s="19" t="str">
        <f>IF(and(K194=6,E194&gt;asetukset!$B$7),"", IF(and(K194&lt;&gt;6,L194=6,G194&lt;asetukset!$B$7),G194,IF(K194=6,asetukset!$B$7-E194,IF(K194=6,asetukset!$B$7-E194,IF(K194=6,asetukset!$B$7-E194,"")))))</f>
        <v/>
      </c>
      <c r="R194" s="19" t="str">
        <f t="shared" si="12"/>
        <v/>
      </c>
      <c r="S194" s="19" t="str">
        <f t="shared" si="13"/>
        <v/>
      </c>
      <c r="T194" s="21" t="str">
        <f>IF(A194="","",IF(SUMIFS($M$2:M194,$I$2:I194,I194,$A$2:A194,A194)&lt;=asetukset!$B$2,"",SUMIFS($M$2:M194,$I$2:I194,I194,$A$2:A194,A194)-asetukset!$B$2))</f>
        <v/>
      </c>
    </row>
    <row r="195">
      <c r="A195" s="43"/>
      <c r="B195" s="31"/>
      <c r="C195" s="31"/>
      <c r="D195" s="15">
        <f t="shared" si="2"/>
        <v>0</v>
      </c>
      <c r="E195" s="15">
        <f t="shared" si="3"/>
        <v>0</v>
      </c>
      <c r="F195" s="15">
        <f t="shared" si="4"/>
        <v>0</v>
      </c>
      <c r="G195" s="15">
        <f t="shared" si="5"/>
        <v>0</v>
      </c>
      <c r="H195" s="18" t="str">
        <f t="shared" si="6"/>
        <v/>
      </c>
      <c r="I195" s="18" t="str">
        <f t="shared" si="7"/>
        <v/>
      </c>
      <c r="J195" s="18" t="str">
        <f t="shared" si="8"/>
        <v>-</v>
      </c>
      <c r="K195" s="27" t="str">
        <f t="shared" ref="K195:L195" si="205">IF(A195="","",WEEKDAY(B195,2))</f>
        <v/>
      </c>
      <c r="L195" s="27" t="str">
        <f t="shared" si="205"/>
        <v/>
      </c>
      <c r="M195" s="19">
        <f t="shared" si="10"/>
        <v>0</v>
      </c>
      <c r="N195" s="20">
        <f t="shared" si="11"/>
        <v>0</v>
      </c>
      <c r="O195" s="21" t="str">
        <f>IF(A195="","",IF(G195&gt;=asetukset!$B$3,G195-asetukset!$B$3,IF(AND(G195-E195&lt;=asetukset!$B$4,E195&gt;=asetukset!$B$3),1-E195,IF(AND(G195-E195&lt;=asetukset!$B$4,E195&lt;=asetukset!$B$3),asetukset!$B$6,0))))</f>
        <v/>
      </c>
      <c r="P195" s="20">
        <f>IF(F195&gt;D195,G195-asetukset!$B$5,IF(AND(D195=F195,E195&lt;=asetukset!$B$6),G195-E195,0))</f>
        <v>0</v>
      </c>
      <c r="Q195" s="19" t="str">
        <f>IF(and(K195=6,E195&gt;asetukset!$B$7),"", IF(and(K195&lt;&gt;6,L195=6,G195&lt;asetukset!$B$7),G195,IF(K195=6,asetukset!$B$7-E195,IF(K195=6,asetukset!$B$7-E195,IF(K195=6,asetukset!$B$7-E195,"")))))</f>
        <v/>
      </c>
      <c r="R195" s="19" t="str">
        <f t="shared" si="12"/>
        <v/>
      </c>
      <c r="S195" s="19" t="str">
        <f t="shared" si="13"/>
        <v/>
      </c>
      <c r="T195" s="21" t="str">
        <f>IF(A195="","",IF(SUMIFS($M$2:M195,$I$2:I195,I195,$A$2:A195,A195)&lt;=asetukset!$B$2,"",SUMIFS($M$2:M195,$I$2:I195,I195,$A$2:A195,A195)-asetukset!$B$2))</f>
        <v/>
      </c>
    </row>
    <row r="196">
      <c r="A196" s="43"/>
      <c r="B196" s="31"/>
      <c r="C196" s="31"/>
      <c r="D196" s="15">
        <f t="shared" si="2"/>
        <v>0</v>
      </c>
      <c r="E196" s="15">
        <f t="shared" si="3"/>
        <v>0</v>
      </c>
      <c r="F196" s="15">
        <f t="shared" si="4"/>
        <v>0</v>
      </c>
      <c r="G196" s="15">
        <f t="shared" si="5"/>
        <v>0</v>
      </c>
      <c r="H196" s="18" t="str">
        <f t="shared" si="6"/>
        <v/>
      </c>
      <c r="I196" s="18" t="str">
        <f t="shared" si="7"/>
        <v/>
      </c>
      <c r="J196" s="18" t="str">
        <f t="shared" si="8"/>
        <v>-</v>
      </c>
      <c r="K196" s="27" t="str">
        <f t="shared" ref="K196:L196" si="206">IF(A196="","",WEEKDAY(B196,2))</f>
        <v/>
      </c>
      <c r="L196" s="27" t="str">
        <f t="shared" si="206"/>
        <v/>
      </c>
      <c r="M196" s="19">
        <f t="shared" si="10"/>
        <v>0</v>
      </c>
      <c r="N196" s="20">
        <f t="shared" si="11"/>
        <v>0</v>
      </c>
      <c r="O196" s="21" t="str">
        <f>IF(A196="","",IF(G196&gt;=asetukset!$B$3,G196-asetukset!$B$3,IF(AND(G196-E196&lt;=asetukset!$B$4,E196&gt;=asetukset!$B$3),1-E196,IF(AND(G196-E196&lt;=asetukset!$B$4,E196&lt;=asetukset!$B$3),asetukset!$B$6,0))))</f>
        <v/>
      </c>
      <c r="P196" s="20">
        <f>IF(F196&gt;D196,G196-asetukset!$B$5,IF(AND(D196=F196,E196&lt;=asetukset!$B$6),G196-E196,0))</f>
        <v>0</v>
      </c>
      <c r="Q196" s="19" t="str">
        <f>IF(and(K196=6,E196&gt;asetukset!$B$7),"", IF(and(K196&lt;&gt;6,L196=6,G196&lt;asetukset!$B$7),G196,IF(K196=6,asetukset!$B$7-E196,IF(K196=6,asetukset!$B$7-E196,IF(K196=6,asetukset!$B$7-E196,"")))))</f>
        <v/>
      </c>
      <c r="R196" s="19" t="str">
        <f t="shared" si="12"/>
        <v/>
      </c>
      <c r="S196" s="19" t="str">
        <f t="shared" si="13"/>
        <v/>
      </c>
      <c r="T196" s="21" t="str">
        <f>IF(A196="","",IF(SUMIFS($M$2:M196,$I$2:I196,I196,$A$2:A196,A196)&lt;=asetukset!$B$2,"",SUMIFS($M$2:M196,$I$2:I196,I196,$A$2:A196,A196)-asetukset!$B$2))</f>
        <v/>
      </c>
    </row>
    <row r="197">
      <c r="A197" s="43"/>
      <c r="B197" s="31"/>
      <c r="C197" s="31"/>
      <c r="D197" s="15">
        <f t="shared" si="2"/>
        <v>0</v>
      </c>
      <c r="E197" s="15">
        <f t="shared" si="3"/>
        <v>0</v>
      </c>
      <c r="F197" s="15">
        <f t="shared" si="4"/>
        <v>0</v>
      </c>
      <c r="G197" s="15">
        <f t="shared" si="5"/>
        <v>0</v>
      </c>
      <c r="H197" s="18" t="str">
        <f t="shared" si="6"/>
        <v/>
      </c>
      <c r="I197" s="18" t="str">
        <f t="shared" si="7"/>
        <v/>
      </c>
      <c r="J197" s="18" t="str">
        <f t="shared" si="8"/>
        <v>-</v>
      </c>
      <c r="K197" s="27" t="str">
        <f t="shared" ref="K197:L197" si="207">IF(A197="","",WEEKDAY(B197,2))</f>
        <v/>
      </c>
      <c r="L197" s="27" t="str">
        <f t="shared" si="207"/>
        <v/>
      </c>
      <c r="M197" s="19">
        <f t="shared" si="10"/>
        <v>0</v>
      </c>
      <c r="N197" s="20">
        <f t="shared" si="11"/>
        <v>0</v>
      </c>
      <c r="O197" s="21" t="str">
        <f>IF(A197="","",IF(G197&gt;=asetukset!$B$3,G197-asetukset!$B$3,IF(AND(G197-E197&lt;=asetukset!$B$4,E197&gt;=asetukset!$B$3),1-E197,IF(AND(G197-E197&lt;=asetukset!$B$4,E197&lt;=asetukset!$B$3),asetukset!$B$6,0))))</f>
        <v/>
      </c>
      <c r="P197" s="20">
        <f>IF(F197&gt;D197,G197-asetukset!$B$5,IF(AND(D197=F197,E197&lt;=asetukset!$B$6),G197-E197,0))</f>
        <v>0</v>
      </c>
      <c r="Q197" s="19" t="str">
        <f>IF(and(K197=6,E197&gt;asetukset!$B$7),"", IF(and(K197&lt;&gt;6,L197=6,G197&lt;asetukset!$B$7),G197,IF(K197=6,asetukset!$B$7-E197,IF(K197=6,asetukset!$B$7-E197,IF(K197=6,asetukset!$B$7-E197,"")))))</f>
        <v/>
      </c>
      <c r="R197" s="19" t="str">
        <f t="shared" si="12"/>
        <v/>
      </c>
      <c r="S197" s="19" t="str">
        <f t="shared" si="13"/>
        <v/>
      </c>
      <c r="T197" s="21" t="str">
        <f>IF(A197="","",IF(SUMIFS($M$2:M197,$I$2:I197,I197,$A$2:A197,A197)&lt;=asetukset!$B$2,"",SUMIFS($M$2:M197,$I$2:I197,I197,$A$2:A197,A197)-asetukset!$B$2))</f>
        <v/>
      </c>
    </row>
    <row r="198">
      <c r="A198" s="43"/>
      <c r="B198" s="31"/>
      <c r="C198" s="31"/>
      <c r="D198" s="15">
        <f t="shared" si="2"/>
        <v>0</v>
      </c>
      <c r="E198" s="15">
        <f t="shared" si="3"/>
        <v>0</v>
      </c>
      <c r="F198" s="15">
        <f t="shared" si="4"/>
        <v>0</v>
      </c>
      <c r="G198" s="15">
        <f t="shared" si="5"/>
        <v>0</v>
      </c>
      <c r="H198" s="18" t="str">
        <f t="shared" si="6"/>
        <v/>
      </c>
      <c r="I198" s="18" t="str">
        <f t="shared" si="7"/>
        <v/>
      </c>
      <c r="J198" s="18" t="str">
        <f t="shared" si="8"/>
        <v>-</v>
      </c>
      <c r="K198" s="27" t="str">
        <f t="shared" ref="K198:L198" si="208">IF(A198="","",WEEKDAY(B198,2))</f>
        <v/>
      </c>
      <c r="L198" s="27" t="str">
        <f t="shared" si="208"/>
        <v/>
      </c>
      <c r="M198" s="19">
        <f t="shared" si="10"/>
        <v>0</v>
      </c>
      <c r="N198" s="20">
        <f t="shared" si="11"/>
        <v>0</v>
      </c>
      <c r="O198" s="21" t="str">
        <f>IF(A198="","",IF(G198&gt;=asetukset!$B$3,G198-asetukset!$B$3,IF(AND(G198-E198&lt;=asetukset!$B$4,E198&gt;=asetukset!$B$3),1-E198,IF(AND(G198-E198&lt;=asetukset!$B$4,E198&lt;=asetukset!$B$3),asetukset!$B$6,0))))</f>
        <v/>
      </c>
      <c r="P198" s="20">
        <f>IF(F198&gt;D198,G198-asetukset!$B$5,IF(AND(D198=F198,E198&lt;=asetukset!$B$6),G198-E198,0))</f>
        <v>0</v>
      </c>
      <c r="Q198" s="19" t="str">
        <f>IF(and(K198=6,E198&gt;asetukset!$B$7),"", IF(and(K198&lt;&gt;6,L198=6,G198&lt;asetukset!$B$7),G198,IF(K198=6,asetukset!$B$7-E198,IF(K198=6,asetukset!$B$7-E198,IF(K198=6,asetukset!$B$7-E198,"")))))</f>
        <v/>
      </c>
      <c r="R198" s="19" t="str">
        <f t="shared" si="12"/>
        <v/>
      </c>
      <c r="S198" s="19" t="str">
        <f t="shared" si="13"/>
        <v/>
      </c>
      <c r="T198" s="21" t="str">
        <f>IF(A198="","",IF(SUMIFS($M$2:M198,$I$2:I198,I198,$A$2:A198,A198)&lt;=asetukset!$B$2,"",SUMIFS($M$2:M198,$I$2:I198,I198,$A$2:A198,A198)-asetukset!$B$2))</f>
        <v/>
      </c>
    </row>
    <row r="199">
      <c r="A199" s="43"/>
      <c r="B199" s="31"/>
      <c r="C199" s="31"/>
      <c r="D199" s="15">
        <f t="shared" si="2"/>
        <v>0</v>
      </c>
      <c r="E199" s="15">
        <f t="shared" si="3"/>
        <v>0</v>
      </c>
      <c r="F199" s="15">
        <f t="shared" si="4"/>
        <v>0</v>
      </c>
      <c r="G199" s="15">
        <f t="shared" si="5"/>
        <v>0</v>
      </c>
      <c r="H199" s="18" t="str">
        <f t="shared" si="6"/>
        <v/>
      </c>
      <c r="I199" s="18" t="str">
        <f t="shared" si="7"/>
        <v/>
      </c>
      <c r="J199" s="18" t="str">
        <f t="shared" si="8"/>
        <v>-</v>
      </c>
      <c r="K199" s="27" t="str">
        <f t="shared" ref="K199:L199" si="209">IF(A199="","",WEEKDAY(B199,2))</f>
        <v/>
      </c>
      <c r="L199" s="27" t="str">
        <f t="shared" si="209"/>
        <v/>
      </c>
      <c r="M199" s="19">
        <f t="shared" si="10"/>
        <v>0</v>
      </c>
      <c r="N199" s="20">
        <f t="shared" si="11"/>
        <v>0</v>
      </c>
      <c r="O199" s="21" t="str">
        <f>IF(A199="","",IF(G199&gt;=asetukset!$B$3,G199-asetukset!$B$3,IF(AND(G199-E199&lt;=asetukset!$B$4,E199&gt;=asetukset!$B$3),1-E199,IF(AND(G199-E199&lt;=asetukset!$B$4,E199&lt;=asetukset!$B$3),asetukset!$B$6,0))))</f>
        <v/>
      </c>
      <c r="P199" s="20">
        <f>IF(F199&gt;D199,G199-asetukset!$B$5,IF(AND(D199=F199,E199&lt;=asetukset!$B$6),G199-E199,0))</f>
        <v>0</v>
      </c>
      <c r="Q199" s="19" t="str">
        <f>IF(and(K199=6,E199&gt;asetukset!$B$7),"", IF(and(K199&lt;&gt;6,L199=6,G199&lt;asetukset!$B$7),G199,IF(K199=6,asetukset!$B$7-E199,IF(K199=6,asetukset!$B$7-E199,IF(K199=6,asetukset!$B$7-E199,"")))))</f>
        <v/>
      </c>
      <c r="R199" s="19" t="str">
        <f t="shared" si="12"/>
        <v/>
      </c>
      <c r="S199" s="19" t="str">
        <f t="shared" si="13"/>
        <v/>
      </c>
      <c r="T199" s="21" t="str">
        <f>IF(A199="","",IF(SUMIFS($M$2:M199,$I$2:I199,I199,$A$2:A199,A199)&lt;=asetukset!$B$2,"",SUMIFS($M$2:M199,$I$2:I199,I199,$A$2:A199,A199)-asetukset!$B$2))</f>
        <v/>
      </c>
    </row>
    <row r="200">
      <c r="A200" s="43"/>
      <c r="B200" s="31"/>
      <c r="C200" s="31"/>
      <c r="D200" s="15">
        <f t="shared" si="2"/>
        <v>0</v>
      </c>
      <c r="E200" s="15">
        <f t="shared" si="3"/>
        <v>0</v>
      </c>
      <c r="F200" s="15">
        <f t="shared" si="4"/>
        <v>0</v>
      </c>
      <c r="G200" s="15">
        <f t="shared" si="5"/>
        <v>0</v>
      </c>
      <c r="H200" s="18" t="str">
        <f t="shared" si="6"/>
        <v/>
      </c>
      <c r="I200" s="18" t="str">
        <f t="shared" si="7"/>
        <v/>
      </c>
      <c r="J200" s="18" t="str">
        <f t="shared" si="8"/>
        <v>-</v>
      </c>
      <c r="K200" s="27" t="str">
        <f t="shared" ref="K200:L200" si="210">IF(A200="","",WEEKDAY(B200,2))</f>
        <v/>
      </c>
      <c r="L200" s="27" t="str">
        <f t="shared" si="210"/>
        <v/>
      </c>
      <c r="M200" s="19">
        <f t="shared" si="10"/>
        <v>0</v>
      </c>
      <c r="N200" s="20">
        <f t="shared" si="11"/>
        <v>0</v>
      </c>
      <c r="O200" s="21" t="str">
        <f>IF(A200="","",IF(G200&gt;=asetukset!$B$3,G200-asetukset!$B$3,IF(AND(G200-E200&lt;=asetukset!$B$4,E200&gt;=asetukset!$B$3),1-E200,IF(AND(G200-E200&lt;=asetukset!$B$4,E200&lt;=asetukset!$B$3),asetukset!$B$6,0))))</f>
        <v/>
      </c>
      <c r="P200" s="20">
        <f>IF(F200&gt;D200,G200-asetukset!$B$5,IF(AND(D200=F200,E200&lt;=asetukset!$B$6),G200-E200,0))</f>
        <v>0</v>
      </c>
      <c r="Q200" s="19" t="str">
        <f>IF(and(K200=6,E200&gt;asetukset!$B$7),"", IF(and(K200&lt;&gt;6,L200=6,G200&lt;asetukset!$B$7),G200,IF(K200=6,asetukset!$B$7-E200,IF(K200=6,asetukset!$B$7-E200,IF(K200=6,asetukset!$B$7-E200,"")))))</f>
        <v/>
      </c>
      <c r="R200" s="19" t="str">
        <f t="shared" si="12"/>
        <v/>
      </c>
      <c r="S200" s="19" t="str">
        <f t="shared" si="13"/>
        <v/>
      </c>
      <c r="T200" s="21" t="str">
        <f>IF(A200="","",IF(SUMIFS($M$2:M200,$I$2:I200,I200,$A$2:A200,A200)&lt;=asetukset!$B$2,"",SUMIFS($M$2:M200,$I$2:I200,I200,$A$2:A200,A200)-asetukset!$B$2))</f>
        <v/>
      </c>
    </row>
    <row r="201">
      <c r="A201" s="43"/>
      <c r="B201" s="31"/>
      <c r="C201" s="31"/>
      <c r="D201" s="15">
        <f t="shared" si="2"/>
        <v>0</v>
      </c>
      <c r="E201" s="15">
        <f t="shared" si="3"/>
        <v>0</v>
      </c>
      <c r="F201" s="15">
        <f t="shared" si="4"/>
        <v>0</v>
      </c>
      <c r="G201" s="15">
        <f t="shared" si="5"/>
        <v>0</v>
      </c>
      <c r="H201" s="18" t="str">
        <f t="shared" si="6"/>
        <v/>
      </c>
      <c r="I201" s="18" t="str">
        <f t="shared" si="7"/>
        <v/>
      </c>
      <c r="J201" s="18" t="str">
        <f t="shared" si="8"/>
        <v>-</v>
      </c>
      <c r="K201" s="27" t="str">
        <f t="shared" ref="K201:L201" si="211">IF(A201="","",WEEKDAY(B201,2))</f>
        <v/>
      </c>
      <c r="L201" s="27" t="str">
        <f t="shared" si="211"/>
        <v/>
      </c>
      <c r="M201" s="19">
        <f t="shared" si="10"/>
        <v>0</v>
      </c>
      <c r="N201" s="20">
        <f t="shared" si="11"/>
        <v>0</v>
      </c>
      <c r="O201" s="21" t="str">
        <f>IF(A201="","",IF(G201&gt;=asetukset!$B$3,G201-asetukset!$B$3,IF(AND(G201-E201&lt;=asetukset!$B$4,E201&gt;=asetukset!$B$3),1-E201,IF(AND(G201-E201&lt;=asetukset!$B$4,E201&lt;=asetukset!$B$3),asetukset!$B$6,0))))</f>
        <v/>
      </c>
      <c r="P201" s="20">
        <f>IF(F201&gt;D201,G201-asetukset!$B$5,IF(AND(D201=F201,E201&lt;=asetukset!$B$6),G201-E201,0))</f>
        <v>0</v>
      </c>
      <c r="Q201" s="19" t="str">
        <f>IF(and(K201=6,E201&gt;asetukset!$B$7),"", IF(and(K201&lt;&gt;6,L201=6,G201&lt;asetukset!$B$7),G201,IF(K201=6,asetukset!$B$7-E201,IF(K201=6,asetukset!$B$7-E201,IF(K201=6,asetukset!$B$7-E201,"")))))</f>
        <v/>
      </c>
      <c r="R201" s="19" t="str">
        <f t="shared" si="12"/>
        <v/>
      </c>
      <c r="S201" s="19" t="str">
        <f t="shared" si="13"/>
        <v/>
      </c>
      <c r="T201" s="21" t="str">
        <f>IF(A201="","",IF(SUMIFS($M$2:M201,$I$2:I201,I201,$A$2:A201,A201)&lt;=asetukset!$B$2,"",SUMIFS($M$2:M201,$I$2:I201,I201,$A$2:A201,A201)-asetukset!$B$2))</f>
        <v/>
      </c>
    </row>
    <row r="202">
      <c r="A202" s="43"/>
      <c r="B202" s="31"/>
      <c r="C202" s="31"/>
      <c r="D202" s="15">
        <f t="shared" si="2"/>
        <v>0</v>
      </c>
      <c r="E202" s="15">
        <f t="shared" si="3"/>
        <v>0</v>
      </c>
      <c r="F202" s="15">
        <f t="shared" si="4"/>
        <v>0</v>
      </c>
      <c r="G202" s="15">
        <f t="shared" si="5"/>
        <v>0</v>
      </c>
      <c r="H202" s="18" t="str">
        <f t="shared" si="6"/>
        <v/>
      </c>
      <c r="I202" s="18" t="str">
        <f t="shared" si="7"/>
        <v/>
      </c>
      <c r="J202" s="18" t="str">
        <f t="shared" si="8"/>
        <v>-</v>
      </c>
      <c r="K202" s="27" t="str">
        <f t="shared" ref="K202:L202" si="212">IF(A202="","",WEEKDAY(B202,2))</f>
        <v/>
      </c>
      <c r="L202" s="27" t="str">
        <f t="shared" si="212"/>
        <v/>
      </c>
      <c r="M202" s="19">
        <f t="shared" si="10"/>
        <v>0</v>
      </c>
      <c r="N202" s="20">
        <f t="shared" si="11"/>
        <v>0</v>
      </c>
      <c r="O202" s="21" t="str">
        <f>IF(A202="","",IF(G202&gt;=asetukset!$B$3,G202-asetukset!$B$3,IF(AND(G202-E202&lt;=asetukset!$B$4,E202&gt;=asetukset!$B$3),1-E202,IF(AND(G202-E202&lt;=asetukset!$B$4,E202&lt;=asetukset!$B$3),asetukset!$B$6,0))))</f>
        <v/>
      </c>
      <c r="P202" s="20">
        <f>IF(F202&gt;D202,G202-asetukset!$B$5,IF(AND(D202=F202,E202&lt;=asetukset!$B$6),G202-E202,0))</f>
        <v>0</v>
      </c>
      <c r="Q202" s="19" t="str">
        <f>IF(and(K202=6,E202&gt;asetukset!$B$7),"", IF(and(K202&lt;&gt;6,L202=6,G202&lt;asetukset!$B$7),G202,IF(K202=6,asetukset!$B$7-E202,IF(K202=6,asetukset!$B$7-E202,IF(K202=6,asetukset!$B$7-E202,"")))))</f>
        <v/>
      </c>
      <c r="R202" s="19" t="str">
        <f t="shared" si="12"/>
        <v/>
      </c>
      <c r="S202" s="19" t="str">
        <f t="shared" si="13"/>
        <v/>
      </c>
      <c r="T202" s="21" t="str">
        <f>IF(A202="","",IF(SUMIFS($M$2:M202,$I$2:I202,I202,$A$2:A202,A202)&lt;=asetukset!$B$2,"",SUMIFS($M$2:M202,$I$2:I202,I202,$A$2:A202,A202)-asetukset!$B$2))</f>
        <v/>
      </c>
    </row>
    <row r="203">
      <c r="A203" s="43"/>
      <c r="B203" s="31"/>
      <c r="C203" s="31"/>
      <c r="D203" s="15">
        <f t="shared" si="2"/>
        <v>0</v>
      </c>
      <c r="E203" s="15">
        <f t="shared" si="3"/>
        <v>0</v>
      </c>
      <c r="F203" s="15">
        <f t="shared" si="4"/>
        <v>0</v>
      </c>
      <c r="G203" s="15">
        <f t="shared" si="5"/>
        <v>0</v>
      </c>
      <c r="H203" s="18" t="str">
        <f t="shared" si="6"/>
        <v/>
      </c>
      <c r="I203" s="18" t="str">
        <f t="shared" si="7"/>
        <v/>
      </c>
      <c r="J203" s="18" t="str">
        <f t="shared" si="8"/>
        <v>-</v>
      </c>
      <c r="K203" s="27" t="str">
        <f t="shared" ref="K203:L203" si="213">IF(A203="","",WEEKDAY(B203,2))</f>
        <v/>
      </c>
      <c r="L203" s="27" t="str">
        <f t="shared" si="213"/>
        <v/>
      </c>
      <c r="M203" s="19">
        <f t="shared" si="10"/>
        <v>0</v>
      </c>
      <c r="N203" s="20">
        <f t="shared" si="11"/>
        <v>0</v>
      </c>
      <c r="O203" s="21" t="str">
        <f>IF(A203="","",IF(G203&gt;=asetukset!$B$3,G203-asetukset!$B$3,IF(AND(G203-E203&lt;=asetukset!$B$4,E203&gt;=asetukset!$B$3),1-E203,IF(AND(G203-E203&lt;=asetukset!$B$4,E203&lt;=asetukset!$B$3),asetukset!$B$6,0))))</f>
        <v/>
      </c>
      <c r="P203" s="20">
        <f>IF(F203&gt;D203,G203-asetukset!$B$5,IF(AND(D203=F203,E203&lt;=asetukset!$B$6),G203-E203,0))</f>
        <v>0</v>
      </c>
      <c r="Q203" s="19" t="str">
        <f>IF(and(K203=6,E203&gt;asetukset!$B$7),"", IF(and(K203&lt;&gt;6,L203=6,G203&lt;asetukset!$B$7),G203,IF(K203=6,asetukset!$B$7-E203,IF(K203=6,asetukset!$B$7-E203,IF(K203=6,asetukset!$B$7-E203,"")))))</f>
        <v/>
      </c>
      <c r="R203" s="19" t="str">
        <f t="shared" si="12"/>
        <v/>
      </c>
      <c r="S203" s="19" t="str">
        <f t="shared" si="13"/>
        <v/>
      </c>
      <c r="T203" s="21" t="str">
        <f>IF(A203="","",IF(SUMIFS($M$2:M203,$I$2:I203,I203,$A$2:A203,A203)&lt;=asetukset!$B$2,"",SUMIFS($M$2:M203,$I$2:I203,I203,$A$2:A203,A203)-asetukset!$B$2))</f>
        <v/>
      </c>
    </row>
    <row r="204">
      <c r="A204" s="43"/>
      <c r="B204" s="31"/>
      <c r="C204" s="31"/>
      <c r="D204" s="15">
        <f t="shared" si="2"/>
        <v>0</v>
      </c>
      <c r="E204" s="15">
        <f t="shared" si="3"/>
        <v>0</v>
      </c>
      <c r="F204" s="15">
        <f t="shared" si="4"/>
        <v>0</v>
      </c>
      <c r="G204" s="15">
        <f t="shared" si="5"/>
        <v>0</v>
      </c>
      <c r="H204" s="18" t="str">
        <f t="shared" si="6"/>
        <v/>
      </c>
      <c r="I204" s="18" t="str">
        <f t="shared" si="7"/>
        <v/>
      </c>
      <c r="J204" s="18" t="str">
        <f t="shared" si="8"/>
        <v>-</v>
      </c>
      <c r="K204" s="27" t="str">
        <f t="shared" ref="K204:L204" si="214">IF(A204="","",WEEKDAY(B204,2))</f>
        <v/>
      </c>
      <c r="L204" s="27" t="str">
        <f t="shared" si="214"/>
        <v/>
      </c>
      <c r="M204" s="19">
        <f t="shared" si="10"/>
        <v>0</v>
      </c>
      <c r="N204" s="20">
        <f t="shared" si="11"/>
        <v>0</v>
      </c>
      <c r="O204" s="21" t="str">
        <f>IF(A204="","",IF(G204&gt;=asetukset!$B$3,G204-asetukset!$B$3,IF(AND(G204-E204&lt;=asetukset!$B$4,E204&gt;=asetukset!$B$3),1-E204,IF(AND(G204-E204&lt;=asetukset!$B$4,E204&lt;=asetukset!$B$3),asetukset!$B$6,0))))</f>
        <v/>
      </c>
      <c r="P204" s="20">
        <f>IF(F204&gt;D204,G204-asetukset!$B$5,IF(AND(D204=F204,E204&lt;=asetukset!$B$6),G204-E204,0))</f>
        <v>0</v>
      </c>
      <c r="Q204" s="19" t="str">
        <f>IF(and(K204=6,E204&gt;asetukset!$B$7),"", IF(and(K204&lt;&gt;6,L204=6,G204&lt;asetukset!$B$7),G204,IF(K204=6,asetukset!$B$7-E204,IF(K204=6,asetukset!$B$7-E204,IF(K204=6,asetukset!$B$7-E204,"")))))</f>
        <v/>
      </c>
      <c r="R204" s="19" t="str">
        <f t="shared" si="12"/>
        <v/>
      </c>
      <c r="S204" s="19" t="str">
        <f t="shared" si="13"/>
        <v/>
      </c>
      <c r="T204" s="21" t="str">
        <f>IF(A204="","",IF(SUMIFS($M$2:M204,$I$2:I204,I204,$A$2:A204,A204)&lt;=asetukset!$B$2,"",SUMIFS($M$2:M204,$I$2:I204,I204,$A$2:A204,A204)-asetukset!$B$2))</f>
        <v/>
      </c>
    </row>
    <row r="205">
      <c r="A205" s="43"/>
      <c r="B205" s="31"/>
      <c r="C205" s="31"/>
      <c r="D205" s="15">
        <f t="shared" si="2"/>
        <v>0</v>
      </c>
      <c r="E205" s="15">
        <f t="shared" si="3"/>
        <v>0</v>
      </c>
      <c r="F205" s="15">
        <f t="shared" si="4"/>
        <v>0</v>
      </c>
      <c r="G205" s="15">
        <f t="shared" si="5"/>
        <v>0</v>
      </c>
      <c r="H205" s="18" t="str">
        <f t="shared" si="6"/>
        <v/>
      </c>
      <c r="I205" s="18" t="str">
        <f t="shared" si="7"/>
        <v/>
      </c>
      <c r="J205" s="18" t="str">
        <f t="shared" si="8"/>
        <v>-</v>
      </c>
      <c r="K205" s="27" t="str">
        <f t="shared" ref="K205:L205" si="215">IF(A205="","",WEEKDAY(B205,2))</f>
        <v/>
      </c>
      <c r="L205" s="27" t="str">
        <f t="shared" si="215"/>
        <v/>
      </c>
      <c r="M205" s="19">
        <f t="shared" si="10"/>
        <v>0</v>
      </c>
      <c r="N205" s="20">
        <f t="shared" si="11"/>
        <v>0</v>
      </c>
      <c r="O205" s="21" t="str">
        <f>IF(A205="","",IF(G205&gt;=asetukset!$B$3,G205-asetukset!$B$3,IF(AND(G205-E205&lt;=asetukset!$B$4,E205&gt;=asetukset!$B$3),1-E205,IF(AND(G205-E205&lt;=asetukset!$B$4,E205&lt;=asetukset!$B$3),asetukset!$B$6,0))))</f>
        <v/>
      </c>
      <c r="P205" s="20">
        <f>IF(F205&gt;D205,G205-asetukset!$B$5,IF(AND(D205=F205,E205&lt;=asetukset!$B$6),G205-E205,0))</f>
        <v>0</v>
      </c>
      <c r="Q205" s="19" t="str">
        <f>IF(and(K205=6,E205&gt;asetukset!$B$7),"", IF(and(K205&lt;&gt;6,L205=6,G205&lt;asetukset!$B$7),G205,IF(K205=6,asetukset!$B$7-E205,IF(K205=6,asetukset!$B$7-E205,IF(K205=6,asetukset!$B$7-E205,"")))))</f>
        <v/>
      </c>
      <c r="R205" s="19" t="str">
        <f t="shared" si="12"/>
        <v/>
      </c>
      <c r="S205" s="19" t="str">
        <f t="shared" si="13"/>
        <v/>
      </c>
      <c r="T205" s="21" t="str">
        <f>IF(A205="","",IF(SUMIFS($M$2:M205,$I$2:I205,I205,$A$2:A205,A205)&lt;=asetukset!$B$2,"",SUMIFS($M$2:M205,$I$2:I205,I205,$A$2:A205,A205)-asetukset!$B$2))</f>
        <v/>
      </c>
    </row>
    <row r="206">
      <c r="A206" s="43"/>
      <c r="B206" s="31"/>
      <c r="C206" s="31"/>
      <c r="D206" s="15">
        <f t="shared" si="2"/>
        <v>0</v>
      </c>
      <c r="E206" s="15">
        <f t="shared" si="3"/>
        <v>0</v>
      </c>
      <c r="F206" s="15">
        <f t="shared" si="4"/>
        <v>0</v>
      </c>
      <c r="G206" s="15">
        <f t="shared" si="5"/>
        <v>0</v>
      </c>
      <c r="H206" s="18" t="str">
        <f t="shared" si="6"/>
        <v/>
      </c>
      <c r="I206" s="18" t="str">
        <f t="shared" si="7"/>
        <v/>
      </c>
      <c r="J206" s="18" t="str">
        <f t="shared" si="8"/>
        <v>-</v>
      </c>
      <c r="K206" s="27" t="str">
        <f t="shared" ref="K206:L206" si="216">IF(A206="","",WEEKDAY(B206,2))</f>
        <v/>
      </c>
      <c r="L206" s="27" t="str">
        <f t="shared" si="216"/>
        <v/>
      </c>
      <c r="M206" s="19">
        <f t="shared" si="10"/>
        <v>0</v>
      </c>
      <c r="N206" s="20">
        <f t="shared" si="11"/>
        <v>0</v>
      </c>
      <c r="O206" s="21" t="str">
        <f>IF(A206="","",IF(G206&gt;=asetukset!$B$3,G206-asetukset!$B$3,IF(AND(G206-E206&lt;=asetukset!$B$4,E206&gt;=asetukset!$B$3),1-E206,IF(AND(G206-E206&lt;=asetukset!$B$4,E206&lt;=asetukset!$B$3),asetukset!$B$6,0))))</f>
        <v/>
      </c>
      <c r="P206" s="20">
        <f>IF(F206&gt;D206,G206-asetukset!$B$5,IF(AND(D206=F206,E206&lt;=asetukset!$B$6),G206-E206,0))</f>
        <v>0</v>
      </c>
      <c r="Q206" s="19" t="str">
        <f>IF(and(K206=6,E206&gt;asetukset!$B$7),"", IF(and(K206&lt;&gt;6,L206=6,G206&lt;asetukset!$B$7),G206,IF(K206=6,asetukset!$B$7-E206,IF(K206=6,asetukset!$B$7-E206,IF(K206=6,asetukset!$B$7-E206,"")))))</f>
        <v/>
      </c>
      <c r="R206" s="19" t="str">
        <f t="shared" si="12"/>
        <v/>
      </c>
      <c r="S206" s="19" t="str">
        <f t="shared" si="13"/>
        <v/>
      </c>
      <c r="T206" s="21" t="str">
        <f>IF(A206="","",IF(SUMIFS($M$2:M206,$I$2:I206,I206,$A$2:A206,A206)&lt;=asetukset!$B$2,"",SUMIFS($M$2:M206,$I$2:I206,I206,$A$2:A206,A206)-asetukset!$B$2))</f>
        <v/>
      </c>
    </row>
    <row r="207">
      <c r="A207" s="43"/>
      <c r="B207" s="31"/>
      <c r="C207" s="31"/>
      <c r="D207" s="15">
        <f t="shared" si="2"/>
        <v>0</v>
      </c>
      <c r="E207" s="15">
        <f t="shared" si="3"/>
        <v>0</v>
      </c>
      <c r="F207" s="15">
        <f t="shared" si="4"/>
        <v>0</v>
      </c>
      <c r="G207" s="15">
        <f t="shared" si="5"/>
        <v>0</v>
      </c>
      <c r="H207" s="18" t="str">
        <f t="shared" si="6"/>
        <v/>
      </c>
      <c r="I207" s="18" t="str">
        <f t="shared" si="7"/>
        <v/>
      </c>
      <c r="J207" s="18" t="str">
        <f t="shared" si="8"/>
        <v>-</v>
      </c>
      <c r="K207" s="27" t="str">
        <f t="shared" ref="K207:L207" si="217">IF(A207="","",WEEKDAY(B207,2))</f>
        <v/>
      </c>
      <c r="L207" s="27" t="str">
        <f t="shared" si="217"/>
        <v/>
      </c>
      <c r="M207" s="19">
        <f t="shared" si="10"/>
        <v>0</v>
      </c>
      <c r="N207" s="20">
        <f t="shared" si="11"/>
        <v>0</v>
      </c>
      <c r="O207" s="21" t="str">
        <f>IF(A207="","",IF(G207&gt;=asetukset!$B$3,G207-asetukset!$B$3,IF(AND(G207-E207&lt;=asetukset!$B$4,E207&gt;=asetukset!$B$3),1-E207,IF(AND(G207-E207&lt;=asetukset!$B$4,E207&lt;=asetukset!$B$3),asetukset!$B$6,0))))</f>
        <v/>
      </c>
      <c r="P207" s="20">
        <f>IF(F207&gt;D207,G207-asetukset!$B$5,IF(AND(D207=F207,E207&lt;=asetukset!$B$6),G207-E207,0))</f>
        <v>0</v>
      </c>
      <c r="Q207" s="19" t="str">
        <f>IF(and(K207=6,E207&gt;asetukset!$B$7),"", IF(and(K207&lt;&gt;6,L207=6,G207&lt;asetukset!$B$7),G207,IF(K207=6,asetukset!$B$7-E207,IF(K207=6,asetukset!$B$7-E207,IF(K207=6,asetukset!$B$7-E207,"")))))</f>
        <v/>
      </c>
      <c r="R207" s="19" t="str">
        <f t="shared" si="12"/>
        <v/>
      </c>
      <c r="S207" s="19" t="str">
        <f t="shared" si="13"/>
        <v/>
      </c>
      <c r="T207" s="21" t="str">
        <f>IF(A207="","",IF(SUMIFS($M$2:M207,$I$2:I207,I207,$A$2:A207,A207)&lt;=asetukset!$B$2,"",SUMIFS($M$2:M207,$I$2:I207,I207,$A$2:A207,A207)-asetukset!$B$2))</f>
        <v/>
      </c>
    </row>
    <row r="208">
      <c r="A208" s="43"/>
      <c r="B208" s="31"/>
      <c r="C208" s="31"/>
      <c r="D208" s="15">
        <f t="shared" si="2"/>
        <v>0</v>
      </c>
      <c r="E208" s="15">
        <f t="shared" si="3"/>
        <v>0</v>
      </c>
      <c r="F208" s="15">
        <f t="shared" si="4"/>
        <v>0</v>
      </c>
      <c r="G208" s="15">
        <f t="shared" si="5"/>
        <v>0</v>
      </c>
      <c r="H208" s="18" t="str">
        <f t="shared" si="6"/>
        <v/>
      </c>
      <c r="I208" s="18" t="str">
        <f t="shared" si="7"/>
        <v/>
      </c>
      <c r="J208" s="18" t="str">
        <f t="shared" si="8"/>
        <v>-</v>
      </c>
      <c r="K208" s="27" t="str">
        <f t="shared" ref="K208:L208" si="218">IF(A208="","",WEEKDAY(B208,2))</f>
        <v/>
      </c>
      <c r="L208" s="27" t="str">
        <f t="shared" si="218"/>
        <v/>
      </c>
      <c r="M208" s="19">
        <f t="shared" si="10"/>
        <v>0</v>
      </c>
      <c r="N208" s="20">
        <f t="shared" si="11"/>
        <v>0</v>
      </c>
      <c r="O208" s="21" t="str">
        <f>IF(A208="","",IF(G208&gt;=asetukset!$B$3,G208-asetukset!$B$3,IF(AND(G208-E208&lt;=asetukset!$B$4,E208&gt;=asetukset!$B$3),1-E208,IF(AND(G208-E208&lt;=asetukset!$B$4,E208&lt;=asetukset!$B$3),asetukset!$B$6,0))))</f>
        <v/>
      </c>
      <c r="P208" s="20">
        <f>IF(F208&gt;D208,G208-asetukset!$B$5,IF(AND(D208=F208,E208&lt;=asetukset!$B$6),G208-E208,0))</f>
        <v>0</v>
      </c>
      <c r="Q208" s="19" t="str">
        <f>IF(and(K208=6,E208&gt;asetukset!$B$7),"", IF(and(K208&lt;&gt;6,L208=6,G208&lt;asetukset!$B$7),G208,IF(K208=6,asetukset!$B$7-E208,IF(K208=6,asetukset!$B$7-E208,IF(K208=6,asetukset!$B$7-E208,"")))))</f>
        <v/>
      </c>
      <c r="R208" s="19" t="str">
        <f t="shared" si="12"/>
        <v/>
      </c>
      <c r="S208" s="19" t="str">
        <f t="shared" si="13"/>
        <v/>
      </c>
      <c r="T208" s="21" t="str">
        <f>IF(A208="","",IF(SUMIFS($M$2:M208,$I$2:I208,I208,$A$2:A208,A208)&lt;=asetukset!$B$2,"",SUMIFS($M$2:M208,$I$2:I208,I208,$A$2:A208,A208)-asetukset!$B$2))</f>
        <v/>
      </c>
    </row>
    <row r="209">
      <c r="A209" s="43"/>
      <c r="B209" s="31"/>
      <c r="C209" s="31"/>
      <c r="D209" s="15">
        <f t="shared" si="2"/>
        <v>0</v>
      </c>
      <c r="E209" s="15">
        <f t="shared" si="3"/>
        <v>0</v>
      </c>
      <c r="F209" s="15">
        <f t="shared" si="4"/>
        <v>0</v>
      </c>
      <c r="G209" s="15">
        <f t="shared" si="5"/>
        <v>0</v>
      </c>
      <c r="H209" s="18" t="str">
        <f t="shared" si="6"/>
        <v/>
      </c>
      <c r="I209" s="18" t="str">
        <f t="shared" si="7"/>
        <v/>
      </c>
      <c r="J209" s="18" t="str">
        <f t="shared" si="8"/>
        <v>-</v>
      </c>
      <c r="K209" s="27" t="str">
        <f t="shared" ref="K209:L209" si="219">IF(A209="","",WEEKDAY(B209,2))</f>
        <v/>
      </c>
      <c r="L209" s="27" t="str">
        <f t="shared" si="219"/>
        <v/>
      </c>
      <c r="M209" s="19">
        <f t="shared" si="10"/>
        <v>0</v>
      </c>
      <c r="N209" s="20">
        <f t="shared" si="11"/>
        <v>0</v>
      </c>
      <c r="O209" s="21" t="str">
        <f>IF(A209="","",IF(G209&gt;=asetukset!$B$3,G209-asetukset!$B$3,IF(AND(G209-E209&lt;=asetukset!$B$4,E209&gt;=asetukset!$B$3),1-E209,IF(AND(G209-E209&lt;=asetukset!$B$4,E209&lt;=asetukset!$B$3),asetukset!$B$6,0))))</f>
        <v/>
      </c>
      <c r="P209" s="20">
        <f>IF(F209&gt;D209,G209-asetukset!$B$5,IF(AND(D209=F209,E209&lt;=asetukset!$B$6),G209-E209,0))</f>
        <v>0</v>
      </c>
      <c r="Q209" s="19" t="str">
        <f>IF(and(K209=6,E209&gt;asetukset!$B$7),"", IF(and(K209&lt;&gt;6,L209=6,G209&lt;asetukset!$B$7),G209,IF(K209=6,asetukset!$B$7-E209,IF(K209=6,asetukset!$B$7-E209,IF(K209=6,asetukset!$B$7-E209,"")))))</f>
        <v/>
      </c>
      <c r="R209" s="19" t="str">
        <f t="shared" si="12"/>
        <v/>
      </c>
      <c r="S209" s="19" t="str">
        <f t="shared" si="13"/>
        <v/>
      </c>
      <c r="T209" s="21" t="str">
        <f>IF(A209="","",IF(SUMIFS($M$2:M209,$I$2:I209,I209,$A$2:A209,A209)&lt;=asetukset!$B$2,"",SUMIFS($M$2:M209,$I$2:I209,I209,$A$2:A209,A209)-asetukset!$B$2))</f>
        <v/>
      </c>
    </row>
    <row r="210">
      <c r="A210" s="43"/>
      <c r="B210" s="31"/>
      <c r="C210" s="31"/>
      <c r="D210" s="15">
        <f t="shared" si="2"/>
        <v>0</v>
      </c>
      <c r="E210" s="15">
        <f t="shared" si="3"/>
        <v>0</v>
      </c>
      <c r="F210" s="15">
        <f t="shared" si="4"/>
        <v>0</v>
      </c>
      <c r="G210" s="15">
        <f t="shared" si="5"/>
        <v>0</v>
      </c>
      <c r="H210" s="18" t="str">
        <f t="shared" si="6"/>
        <v/>
      </c>
      <c r="I210" s="18" t="str">
        <f t="shared" si="7"/>
        <v/>
      </c>
      <c r="J210" s="18" t="str">
        <f t="shared" si="8"/>
        <v>-</v>
      </c>
      <c r="K210" s="27" t="str">
        <f t="shared" ref="K210:L210" si="220">IF(A210="","",WEEKDAY(B210,2))</f>
        <v/>
      </c>
      <c r="L210" s="27" t="str">
        <f t="shared" si="220"/>
        <v/>
      </c>
      <c r="M210" s="19">
        <f t="shared" si="10"/>
        <v>0</v>
      </c>
      <c r="N210" s="20">
        <f t="shared" si="11"/>
        <v>0</v>
      </c>
      <c r="O210" s="21" t="str">
        <f>IF(A210="","",IF(G210&gt;=asetukset!$B$3,G210-asetukset!$B$3,IF(AND(G210-E210&lt;=asetukset!$B$4,E210&gt;=asetukset!$B$3),1-E210,IF(AND(G210-E210&lt;=asetukset!$B$4,E210&lt;=asetukset!$B$3),asetukset!$B$6,0))))</f>
        <v/>
      </c>
      <c r="P210" s="20">
        <f>IF(F210&gt;D210,G210-asetukset!$B$5,IF(AND(D210=F210,E210&lt;=asetukset!$B$6),G210-E210,0))</f>
        <v>0</v>
      </c>
      <c r="Q210" s="19" t="str">
        <f>IF(and(K210=6,E210&gt;asetukset!$B$7),"", IF(and(K210&lt;&gt;6,L210=6,G210&lt;asetukset!$B$7),G210,IF(K210=6,asetukset!$B$7-E210,IF(K210=6,asetukset!$B$7-E210,IF(K210=6,asetukset!$B$7-E210,"")))))</f>
        <v/>
      </c>
      <c r="R210" s="19" t="str">
        <f t="shared" si="12"/>
        <v/>
      </c>
      <c r="S210" s="19" t="str">
        <f t="shared" si="13"/>
        <v/>
      </c>
      <c r="T210" s="21" t="str">
        <f>IF(A210="","",IF(SUMIFS($M$2:M210,$I$2:I210,I210,$A$2:A210,A210)&lt;=asetukset!$B$2,"",SUMIFS($M$2:M210,$I$2:I210,I210,$A$2:A210,A210)-asetukset!$B$2))</f>
        <v/>
      </c>
    </row>
    <row r="211">
      <c r="A211" s="43"/>
      <c r="B211" s="31"/>
      <c r="C211" s="31"/>
      <c r="D211" s="15">
        <f t="shared" si="2"/>
        <v>0</v>
      </c>
      <c r="E211" s="15">
        <f t="shared" si="3"/>
        <v>0</v>
      </c>
      <c r="F211" s="15">
        <f t="shared" si="4"/>
        <v>0</v>
      </c>
      <c r="G211" s="15">
        <f t="shared" si="5"/>
        <v>0</v>
      </c>
      <c r="H211" s="18" t="str">
        <f t="shared" si="6"/>
        <v/>
      </c>
      <c r="I211" s="18" t="str">
        <f t="shared" si="7"/>
        <v/>
      </c>
      <c r="J211" s="18" t="str">
        <f t="shared" si="8"/>
        <v>-</v>
      </c>
      <c r="K211" s="27" t="str">
        <f t="shared" ref="K211:L211" si="221">IF(A211="","",WEEKDAY(B211,2))</f>
        <v/>
      </c>
      <c r="L211" s="27" t="str">
        <f t="shared" si="221"/>
        <v/>
      </c>
      <c r="M211" s="19">
        <f t="shared" si="10"/>
        <v>0</v>
      </c>
      <c r="N211" s="20">
        <f t="shared" si="11"/>
        <v>0</v>
      </c>
      <c r="O211" s="21" t="str">
        <f>IF(A211="","",IF(G211&gt;=asetukset!$B$3,G211-asetukset!$B$3,IF(AND(G211-E211&lt;=asetukset!$B$4,E211&gt;=asetukset!$B$3),1-E211,IF(AND(G211-E211&lt;=asetukset!$B$4,E211&lt;=asetukset!$B$3),asetukset!$B$6,0))))</f>
        <v/>
      </c>
      <c r="P211" s="20">
        <f>IF(F211&gt;D211,G211-asetukset!$B$5,IF(AND(D211=F211,E211&lt;=asetukset!$B$6),G211-E211,0))</f>
        <v>0</v>
      </c>
      <c r="Q211" s="19" t="str">
        <f>IF(and(K211=6,E211&gt;asetukset!$B$7),"", IF(and(K211&lt;&gt;6,L211=6,G211&lt;asetukset!$B$7),G211,IF(K211=6,asetukset!$B$7-E211,IF(K211=6,asetukset!$B$7-E211,IF(K211=6,asetukset!$B$7-E211,"")))))</f>
        <v/>
      </c>
      <c r="R211" s="19" t="str">
        <f t="shared" si="12"/>
        <v/>
      </c>
      <c r="S211" s="19" t="str">
        <f t="shared" si="13"/>
        <v/>
      </c>
      <c r="T211" s="21" t="str">
        <f>IF(A211="","",IF(SUMIFS($M$2:M211,$I$2:I211,I211,$A$2:A211,A211)&lt;=asetukset!$B$2,"",SUMIFS($M$2:M211,$I$2:I211,I211,$A$2:A211,A211)-asetukset!$B$2))</f>
        <v/>
      </c>
    </row>
    <row r="212">
      <c r="A212" s="43"/>
      <c r="B212" s="31"/>
      <c r="C212" s="31"/>
      <c r="D212" s="15">
        <f t="shared" si="2"/>
        <v>0</v>
      </c>
      <c r="E212" s="15">
        <f t="shared" si="3"/>
        <v>0</v>
      </c>
      <c r="F212" s="15">
        <f t="shared" si="4"/>
        <v>0</v>
      </c>
      <c r="G212" s="15">
        <f t="shared" si="5"/>
        <v>0</v>
      </c>
      <c r="H212" s="18" t="str">
        <f t="shared" si="6"/>
        <v/>
      </c>
      <c r="I212" s="18" t="str">
        <f t="shared" si="7"/>
        <v/>
      </c>
      <c r="J212" s="18" t="str">
        <f t="shared" si="8"/>
        <v>-</v>
      </c>
      <c r="K212" s="27" t="str">
        <f t="shared" ref="K212:L212" si="222">IF(A212="","",WEEKDAY(B212,2))</f>
        <v/>
      </c>
      <c r="L212" s="27" t="str">
        <f t="shared" si="222"/>
        <v/>
      </c>
      <c r="M212" s="19">
        <f t="shared" si="10"/>
        <v>0</v>
      </c>
      <c r="N212" s="20">
        <f t="shared" si="11"/>
        <v>0</v>
      </c>
      <c r="O212" s="21" t="str">
        <f>IF(A212="","",IF(G212&gt;=asetukset!$B$3,G212-asetukset!$B$3,IF(AND(G212-E212&lt;=asetukset!$B$4,E212&gt;=asetukset!$B$3),1-E212,IF(AND(G212-E212&lt;=asetukset!$B$4,E212&lt;=asetukset!$B$3),asetukset!$B$6,0))))</f>
        <v/>
      </c>
      <c r="P212" s="20">
        <f>IF(F212&gt;D212,G212-asetukset!$B$5,IF(AND(D212=F212,E212&lt;=asetukset!$B$6),G212-E212,0))</f>
        <v>0</v>
      </c>
      <c r="Q212" s="19" t="str">
        <f>IF(and(K212=6,E212&gt;asetukset!$B$7),"", IF(and(K212&lt;&gt;6,L212=6,G212&lt;asetukset!$B$7),G212,IF(K212=6,asetukset!$B$7-E212,IF(K212=6,asetukset!$B$7-E212,IF(K212=6,asetukset!$B$7-E212,"")))))</f>
        <v/>
      </c>
      <c r="R212" s="19" t="str">
        <f t="shared" si="12"/>
        <v/>
      </c>
      <c r="S212" s="19" t="str">
        <f t="shared" si="13"/>
        <v/>
      </c>
      <c r="T212" s="21" t="str">
        <f>IF(A212="","",IF(SUMIFS($M$2:M212,$I$2:I212,I212,$A$2:A212,A212)&lt;=asetukset!$B$2,"",SUMIFS($M$2:M212,$I$2:I212,I212,$A$2:A212,A212)-asetukset!$B$2))</f>
        <v/>
      </c>
    </row>
    <row r="213">
      <c r="A213" s="43"/>
      <c r="B213" s="31"/>
      <c r="C213" s="31"/>
      <c r="D213" s="15">
        <f t="shared" si="2"/>
        <v>0</v>
      </c>
      <c r="E213" s="15">
        <f t="shared" si="3"/>
        <v>0</v>
      </c>
      <c r="F213" s="15">
        <f t="shared" si="4"/>
        <v>0</v>
      </c>
      <c r="G213" s="15">
        <f t="shared" si="5"/>
        <v>0</v>
      </c>
      <c r="H213" s="18" t="str">
        <f t="shared" si="6"/>
        <v/>
      </c>
      <c r="I213" s="18" t="str">
        <f t="shared" si="7"/>
        <v/>
      </c>
      <c r="J213" s="18" t="str">
        <f t="shared" si="8"/>
        <v>-</v>
      </c>
      <c r="K213" s="27" t="str">
        <f t="shared" ref="K213:L213" si="223">IF(A213="","",WEEKDAY(B213,2))</f>
        <v/>
      </c>
      <c r="L213" s="27" t="str">
        <f t="shared" si="223"/>
        <v/>
      </c>
      <c r="M213" s="19">
        <f t="shared" si="10"/>
        <v>0</v>
      </c>
      <c r="N213" s="20">
        <f t="shared" si="11"/>
        <v>0</v>
      </c>
      <c r="O213" s="21" t="str">
        <f>IF(A213="","",IF(G213&gt;=asetukset!$B$3,G213-asetukset!$B$3,IF(AND(G213-E213&lt;=asetukset!$B$4,E213&gt;=asetukset!$B$3),1-E213,IF(AND(G213-E213&lt;=asetukset!$B$4,E213&lt;=asetukset!$B$3),asetukset!$B$6,0))))</f>
        <v/>
      </c>
      <c r="P213" s="20">
        <f>IF(F213&gt;D213,G213-asetukset!$B$5,IF(AND(D213=F213,E213&lt;=asetukset!$B$6),G213-E213,0))</f>
        <v>0</v>
      </c>
      <c r="Q213" s="19" t="str">
        <f>IF(and(K213=6,E213&gt;asetukset!$B$7),"", IF(and(K213&lt;&gt;6,L213=6,G213&lt;asetukset!$B$7),G213,IF(K213=6,asetukset!$B$7-E213,IF(K213=6,asetukset!$B$7-E213,IF(K213=6,asetukset!$B$7-E213,"")))))</f>
        <v/>
      </c>
      <c r="R213" s="19" t="str">
        <f t="shared" si="12"/>
        <v/>
      </c>
      <c r="S213" s="19" t="str">
        <f t="shared" si="13"/>
        <v/>
      </c>
      <c r="T213" s="21" t="str">
        <f>IF(A213="","",IF(SUMIFS($M$2:M213,$I$2:I213,I213,$A$2:A213,A213)&lt;=asetukset!$B$2,"",SUMIFS($M$2:M213,$I$2:I213,I213,$A$2:A213,A213)-asetukset!$B$2))</f>
        <v/>
      </c>
    </row>
    <row r="214">
      <c r="A214" s="43"/>
      <c r="B214" s="31"/>
      <c r="C214" s="31"/>
      <c r="D214" s="15">
        <f t="shared" si="2"/>
        <v>0</v>
      </c>
      <c r="E214" s="15">
        <f t="shared" si="3"/>
        <v>0</v>
      </c>
      <c r="F214" s="15">
        <f t="shared" si="4"/>
        <v>0</v>
      </c>
      <c r="G214" s="15">
        <f t="shared" si="5"/>
        <v>0</v>
      </c>
      <c r="H214" s="18" t="str">
        <f t="shared" si="6"/>
        <v/>
      </c>
      <c r="I214" s="18" t="str">
        <f t="shared" si="7"/>
        <v/>
      </c>
      <c r="J214" s="18" t="str">
        <f t="shared" si="8"/>
        <v>-</v>
      </c>
      <c r="K214" s="27" t="str">
        <f t="shared" ref="K214:L214" si="224">IF(A214="","",WEEKDAY(B214,2))</f>
        <v/>
      </c>
      <c r="L214" s="27" t="str">
        <f t="shared" si="224"/>
        <v/>
      </c>
      <c r="M214" s="19">
        <f t="shared" si="10"/>
        <v>0</v>
      </c>
      <c r="N214" s="20">
        <f t="shared" si="11"/>
        <v>0</v>
      </c>
      <c r="O214" s="21" t="str">
        <f>IF(A214="","",IF(G214&gt;=asetukset!$B$3,G214-asetukset!$B$3,IF(AND(G214-E214&lt;=asetukset!$B$4,E214&gt;=asetukset!$B$3),1-E214,IF(AND(G214-E214&lt;=asetukset!$B$4,E214&lt;=asetukset!$B$3),asetukset!$B$6,0))))</f>
        <v/>
      </c>
      <c r="P214" s="20">
        <f>IF(F214&gt;D214,G214-asetukset!$B$5,IF(AND(D214=F214,E214&lt;=asetukset!$B$6),G214-E214,0))</f>
        <v>0</v>
      </c>
      <c r="Q214" s="19" t="str">
        <f>IF(and(K214=6,E214&gt;asetukset!$B$7),"", IF(and(K214&lt;&gt;6,L214=6,G214&lt;asetukset!$B$7),G214,IF(K214=6,asetukset!$B$7-E214,IF(K214=6,asetukset!$B$7-E214,IF(K214=6,asetukset!$B$7-E214,"")))))</f>
        <v/>
      </c>
      <c r="R214" s="19" t="str">
        <f t="shared" si="12"/>
        <v/>
      </c>
      <c r="S214" s="19" t="str">
        <f t="shared" si="13"/>
        <v/>
      </c>
      <c r="T214" s="21" t="str">
        <f>IF(A214="","",IF(SUMIFS($M$2:M214,$I$2:I214,I214,$A$2:A214,A214)&lt;=asetukset!$B$2,"",SUMIFS($M$2:M214,$I$2:I214,I214,$A$2:A214,A214)-asetukset!$B$2))</f>
        <v/>
      </c>
    </row>
    <row r="215">
      <c r="A215" s="43"/>
      <c r="B215" s="31"/>
      <c r="C215" s="31"/>
      <c r="D215" s="15">
        <f t="shared" si="2"/>
        <v>0</v>
      </c>
      <c r="E215" s="15">
        <f t="shared" si="3"/>
        <v>0</v>
      </c>
      <c r="F215" s="15">
        <f t="shared" si="4"/>
        <v>0</v>
      </c>
      <c r="G215" s="15">
        <f t="shared" si="5"/>
        <v>0</v>
      </c>
      <c r="H215" s="18" t="str">
        <f t="shared" si="6"/>
        <v/>
      </c>
      <c r="I215" s="18" t="str">
        <f t="shared" si="7"/>
        <v/>
      </c>
      <c r="J215" s="18" t="str">
        <f t="shared" si="8"/>
        <v>-</v>
      </c>
      <c r="K215" s="27" t="str">
        <f t="shared" ref="K215:L215" si="225">IF(A215="","",WEEKDAY(B215,2))</f>
        <v/>
      </c>
      <c r="L215" s="27" t="str">
        <f t="shared" si="225"/>
        <v/>
      </c>
      <c r="M215" s="19">
        <f t="shared" si="10"/>
        <v>0</v>
      </c>
      <c r="N215" s="20">
        <f t="shared" si="11"/>
        <v>0</v>
      </c>
      <c r="O215" s="21" t="str">
        <f>IF(A215="","",IF(G215&gt;=asetukset!$B$3,G215-asetukset!$B$3,IF(AND(G215-E215&lt;=asetukset!$B$4,E215&gt;=asetukset!$B$3),1-E215,IF(AND(G215-E215&lt;=asetukset!$B$4,E215&lt;=asetukset!$B$3),asetukset!$B$6,0))))</f>
        <v/>
      </c>
      <c r="P215" s="20">
        <f>IF(F215&gt;D215,G215-asetukset!$B$5,IF(AND(D215=F215,E215&lt;=asetukset!$B$6),G215-E215,0))</f>
        <v>0</v>
      </c>
      <c r="Q215" s="19" t="str">
        <f>IF(and(K215=6,E215&gt;asetukset!$B$7),"", IF(and(K215&lt;&gt;6,L215=6,G215&lt;asetukset!$B$7),G215,IF(K215=6,asetukset!$B$7-E215,IF(K215=6,asetukset!$B$7-E215,IF(K215=6,asetukset!$B$7-E215,"")))))</f>
        <v/>
      </c>
      <c r="R215" s="19" t="str">
        <f t="shared" si="12"/>
        <v/>
      </c>
      <c r="S215" s="19" t="str">
        <f t="shared" si="13"/>
        <v/>
      </c>
      <c r="T215" s="21" t="str">
        <f>IF(A215="","",IF(SUMIFS($M$2:M215,$I$2:I215,I215,$A$2:A215,A215)&lt;=asetukset!$B$2,"",SUMIFS($M$2:M215,$I$2:I215,I215,$A$2:A215,A215)-asetukset!$B$2))</f>
        <v/>
      </c>
    </row>
    <row r="216">
      <c r="A216" s="43"/>
      <c r="B216" s="31"/>
      <c r="C216" s="31"/>
      <c r="D216" s="15">
        <f t="shared" si="2"/>
        <v>0</v>
      </c>
      <c r="E216" s="15">
        <f t="shared" si="3"/>
        <v>0</v>
      </c>
      <c r="F216" s="15">
        <f t="shared" si="4"/>
        <v>0</v>
      </c>
      <c r="G216" s="15">
        <f t="shared" si="5"/>
        <v>0</v>
      </c>
      <c r="H216" s="18" t="str">
        <f t="shared" si="6"/>
        <v/>
      </c>
      <c r="I216" s="18" t="str">
        <f t="shared" si="7"/>
        <v/>
      </c>
      <c r="J216" s="18" t="str">
        <f t="shared" si="8"/>
        <v>-</v>
      </c>
      <c r="K216" s="27" t="str">
        <f t="shared" ref="K216:L216" si="226">IF(A216="","",WEEKDAY(B216,2))</f>
        <v/>
      </c>
      <c r="L216" s="27" t="str">
        <f t="shared" si="226"/>
        <v/>
      </c>
      <c r="M216" s="19">
        <f t="shared" si="10"/>
        <v>0</v>
      </c>
      <c r="N216" s="20">
        <f t="shared" si="11"/>
        <v>0</v>
      </c>
      <c r="O216" s="21" t="str">
        <f>IF(A216="","",IF(G216&gt;=asetukset!$B$3,G216-asetukset!$B$3,IF(AND(G216-E216&lt;=asetukset!$B$4,E216&gt;=asetukset!$B$3),1-E216,IF(AND(G216-E216&lt;=asetukset!$B$4,E216&lt;=asetukset!$B$3),asetukset!$B$6,0))))</f>
        <v/>
      </c>
      <c r="P216" s="20">
        <f>IF(F216&gt;D216,G216-asetukset!$B$5,IF(AND(D216=F216,E216&lt;=asetukset!$B$6),G216-E216,0))</f>
        <v>0</v>
      </c>
      <c r="Q216" s="19" t="str">
        <f>IF(and(K216=6,E216&gt;asetukset!$B$7),"", IF(and(K216&lt;&gt;6,L216=6,G216&lt;asetukset!$B$7),G216,IF(K216=6,asetukset!$B$7-E216,IF(K216=6,asetukset!$B$7-E216,IF(K216=6,asetukset!$B$7-E216,"")))))</f>
        <v/>
      </c>
      <c r="R216" s="19" t="str">
        <f t="shared" si="12"/>
        <v/>
      </c>
      <c r="S216" s="19" t="str">
        <f t="shared" si="13"/>
        <v/>
      </c>
      <c r="T216" s="21" t="str">
        <f>IF(A216="","",IF(SUMIFS($M$2:M216,$I$2:I216,I216,$A$2:A216,A216)&lt;=asetukset!$B$2,"",SUMIFS($M$2:M216,$I$2:I216,I216,$A$2:A216,A216)-asetukset!$B$2))</f>
        <v/>
      </c>
    </row>
    <row r="217">
      <c r="A217" s="43"/>
      <c r="B217" s="31"/>
      <c r="C217" s="31"/>
      <c r="D217" s="15">
        <f t="shared" si="2"/>
        <v>0</v>
      </c>
      <c r="E217" s="15">
        <f t="shared" si="3"/>
        <v>0</v>
      </c>
      <c r="F217" s="15">
        <f t="shared" si="4"/>
        <v>0</v>
      </c>
      <c r="G217" s="15">
        <f t="shared" si="5"/>
        <v>0</v>
      </c>
      <c r="H217" s="18" t="str">
        <f t="shared" si="6"/>
        <v/>
      </c>
      <c r="I217" s="18" t="str">
        <f t="shared" si="7"/>
        <v/>
      </c>
      <c r="J217" s="18" t="str">
        <f t="shared" si="8"/>
        <v>-</v>
      </c>
      <c r="K217" s="27" t="str">
        <f t="shared" ref="K217:L217" si="227">IF(A217="","",WEEKDAY(B217,2))</f>
        <v/>
      </c>
      <c r="L217" s="27" t="str">
        <f t="shared" si="227"/>
        <v/>
      </c>
      <c r="M217" s="19">
        <f t="shared" si="10"/>
        <v>0</v>
      </c>
      <c r="N217" s="20">
        <f t="shared" si="11"/>
        <v>0</v>
      </c>
      <c r="O217" s="21" t="str">
        <f>IF(A217="","",IF(G217&gt;=asetukset!$B$3,G217-asetukset!$B$3,IF(AND(G217-E217&lt;=asetukset!$B$4,E217&gt;=asetukset!$B$3),1-E217,IF(AND(G217-E217&lt;=asetukset!$B$4,E217&lt;=asetukset!$B$3),asetukset!$B$6,0))))</f>
        <v/>
      </c>
      <c r="P217" s="20">
        <f>IF(F217&gt;D217,G217-asetukset!$B$5,IF(AND(D217=F217,E217&lt;=asetukset!$B$6),G217-E217,0))</f>
        <v>0</v>
      </c>
      <c r="Q217" s="19" t="str">
        <f>IF(and(K217=6,E217&gt;asetukset!$B$7),"", IF(and(K217&lt;&gt;6,L217=6,G217&lt;asetukset!$B$7),G217,IF(K217=6,asetukset!$B$7-E217,IF(K217=6,asetukset!$B$7-E217,IF(K217=6,asetukset!$B$7-E217,"")))))</f>
        <v/>
      </c>
      <c r="R217" s="19" t="str">
        <f t="shared" si="12"/>
        <v/>
      </c>
      <c r="S217" s="19" t="str">
        <f t="shared" si="13"/>
        <v/>
      </c>
      <c r="T217" s="21" t="str">
        <f>IF(A217="","",IF(SUMIFS($M$2:M217,$I$2:I217,I217,$A$2:A217,A217)&lt;=asetukset!$B$2,"",SUMIFS($M$2:M217,$I$2:I217,I217,$A$2:A217,A217)-asetukset!$B$2))</f>
        <v/>
      </c>
    </row>
    <row r="218">
      <c r="A218" s="43"/>
      <c r="B218" s="31"/>
      <c r="C218" s="31"/>
      <c r="D218" s="15">
        <f t="shared" si="2"/>
        <v>0</v>
      </c>
      <c r="E218" s="15">
        <f t="shared" si="3"/>
        <v>0</v>
      </c>
      <c r="F218" s="15">
        <f t="shared" si="4"/>
        <v>0</v>
      </c>
      <c r="G218" s="15">
        <f t="shared" si="5"/>
        <v>0</v>
      </c>
      <c r="H218" s="18" t="str">
        <f t="shared" si="6"/>
        <v/>
      </c>
      <c r="I218" s="18" t="str">
        <f t="shared" si="7"/>
        <v/>
      </c>
      <c r="J218" s="18" t="str">
        <f t="shared" si="8"/>
        <v>-</v>
      </c>
      <c r="K218" s="27" t="str">
        <f t="shared" ref="K218:L218" si="228">IF(A218="","",WEEKDAY(B218,2))</f>
        <v/>
      </c>
      <c r="L218" s="27" t="str">
        <f t="shared" si="228"/>
        <v/>
      </c>
      <c r="M218" s="19">
        <f t="shared" si="10"/>
        <v>0</v>
      </c>
      <c r="N218" s="20">
        <f t="shared" si="11"/>
        <v>0</v>
      </c>
      <c r="O218" s="21" t="str">
        <f>IF(A218="","",IF(G218&gt;=asetukset!$B$3,G218-asetukset!$B$3,IF(AND(G218-E218&lt;=asetukset!$B$4,E218&gt;=asetukset!$B$3),1-E218,IF(AND(G218-E218&lt;=asetukset!$B$4,E218&lt;=asetukset!$B$3),asetukset!$B$6,0))))</f>
        <v/>
      </c>
      <c r="P218" s="20">
        <f>IF(F218&gt;D218,G218-asetukset!$B$5,IF(AND(D218=F218,E218&lt;=asetukset!$B$6),G218-E218,0))</f>
        <v>0</v>
      </c>
      <c r="Q218" s="19" t="str">
        <f>IF(and(K218=6,E218&gt;asetukset!$B$7),"", IF(and(K218&lt;&gt;6,L218=6,G218&lt;asetukset!$B$7),G218,IF(K218=6,asetukset!$B$7-E218,IF(K218=6,asetukset!$B$7-E218,IF(K218=6,asetukset!$B$7-E218,"")))))</f>
        <v/>
      </c>
      <c r="R218" s="19" t="str">
        <f t="shared" si="12"/>
        <v/>
      </c>
      <c r="S218" s="19" t="str">
        <f t="shared" si="13"/>
        <v/>
      </c>
      <c r="T218" s="21" t="str">
        <f>IF(A218="","",IF(SUMIFS($M$2:M218,$I$2:I218,I218,$A$2:A218,A218)&lt;=asetukset!$B$2,"",SUMIFS($M$2:M218,$I$2:I218,I218,$A$2:A218,A218)-asetukset!$B$2))</f>
        <v/>
      </c>
    </row>
    <row r="219">
      <c r="A219" s="43"/>
      <c r="B219" s="31"/>
      <c r="C219" s="31"/>
      <c r="D219" s="15">
        <f t="shared" si="2"/>
        <v>0</v>
      </c>
      <c r="E219" s="15">
        <f t="shared" si="3"/>
        <v>0</v>
      </c>
      <c r="F219" s="15">
        <f t="shared" si="4"/>
        <v>0</v>
      </c>
      <c r="G219" s="15">
        <f t="shared" si="5"/>
        <v>0</v>
      </c>
      <c r="H219" s="18" t="str">
        <f t="shared" si="6"/>
        <v/>
      </c>
      <c r="I219" s="18" t="str">
        <f t="shared" si="7"/>
        <v/>
      </c>
      <c r="J219" s="18" t="str">
        <f t="shared" si="8"/>
        <v>-</v>
      </c>
      <c r="K219" s="27" t="str">
        <f t="shared" ref="K219:L219" si="229">IF(A219="","",WEEKDAY(B219,2))</f>
        <v/>
      </c>
      <c r="L219" s="27" t="str">
        <f t="shared" si="229"/>
        <v/>
      </c>
      <c r="M219" s="19">
        <f t="shared" si="10"/>
        <v>0</v>
      </c>
      <c r="N219" s="20">
        <f t="shared" si="11"/>
        <v>0</v>
      </c>
      <c r="O219" s="21" t="str">
        <f>IF(A219="","",IF(G219&gt;=asetukset!$B$3,G219-asetukset!$B$3,IF(AND(G219-E219&lt;=asetukset!$B$4,E219&gt;=asetukset!$B$3),1-E219,IF(AND(G219-E219&lt;=asetukset!$B$4,E219&lt;=asetukset!$B$3),asetukset!$B$6,0))))</f>
        <v/>
      </c>
      <c r="P219" s="20">
        <f>IF(F219&gt;D219,G219-asetukset!$B$5,IF(AND(D219=F219,E219&lt;=asetukset!$B$6),G219-E219,0))</f>
        <v>0</v>
      </c>
      <c r="Q219" s="19" t="str">
        <f>IF(and(K219=6,E219&gt;asetukset!$B$7),"", IF(and(K219&lt;&gt;6,L219=6,G219&lt;asetukset!$B$7),G219,IF(K219=6,asetukset!$B$7-E219,IF(K219=6,asetukset!$B$7-E219,IF(K219=6,asetukset!$B$7-E219,"")))))</f>
        <v/>
      </c>
      <c r="R219" s="19" t="str">
        <f t="shared" si="12"/>
        <v/>
      </c>
      <c r="S219" s="19" t="str">
        <f t="shared" si="13"/>
        <v/>
      </c>
      <c r="T219" s="21" t="str">
        <f>IF(A219="","",IF(SUMIFS($M$2:M219,$I$2:I219,I219,$A$2:A219,A219)&lt;=asetukset!$B$2,"",SUMIFS($M$2:M219,$I$2:I219,I219,$A$2:A219,A219)-asetukset!$B$2))</f>
        <v/>
      </c>
    </row>
    <row r="220">
      <c r="A220" s="43"/>
      <c r="B220" s="31"/>
      <c r="C220" s="31"/>
      <c r="D220" s="15">
        <f t="shared" si="2"/>
        <v>0</v>
      </c>
      <c r="E220" s="15">
        <f t="shared" si="3"/>
        <v>0</v>
      </c>
      <c r="F220" s="15">
        <f t="shared" si="4"/>
        <v>0</v>
      </c>
      <c r="G220" s="15">
        <f t="shared" si="5"/>
        <v>0</v>
      </c>
      <c r="H220" s="18" t="str">
        <f t="shared" si="6"/>
        <v/>
      </c>
      <c r="I220" s="18" t="str">
        <f t="shared" si="7"/>
        <v/>
      </c>
      <c r="J220" s="18" t="str">
        <f t="shared" si="8"/>
        <v>-</v>
      </c>
      <c r="K220" s="27" t="str">
        <f t="shared" ref="K220:L220" si="230">IF(A220="","",WEEKDAY(B220,2))</f>
        <v/>
      </c>
      <c r="L220" s="27" t="str">
        <f t="shared" si="230"/>
        <v/>
      </c>
      <c r="M220" s="19">
        <f t="shared" si="10"/>
        <v>0</v>
      </c>
      <c r="N220" s="20">
        <f t="shared" si="11"/>
        <v>0</v>
      </c>
      <c r="O220" s="21" t="str">
        <f>IF(A220="","",IF(G220&gt;=asetukset!$B$3,G220-asetukset!$B$3,IF(AND(G220-E220&lt;=asetukset!$B$4,E220&gt;=asetukset!$B$3),1-E220,IF(AND(G220-E220&lt;=asetukset!$B$4,E220&lt;=asetukset!$B$3),asetukset!$B$6,0))))</f>
        <v/>
      </c>
      <c r="P220" s="20">
        <f>IF(F220&gt;D220,G220-asetukset!$B$5,IF(AND(D220=F220,E220&lt;=asetukset!$B$6),G220-E220,0))</f>
        <v>0</v>
      </c>
      <c r="Q220" s="19" t="str">
        <f>IF(and(K220=6,E220&gt;asetukset!$B$7),"", IF(and(K220&lt;&gt;6,L220=6,G220&lt;asetukset!$B$7),G220,IF(K220=6,asetukset!$B$7-E220,IF(K220=6,asetukset!$B$7-E220,IF(K220=6,asetukset!$B$7-E220,"")))))</f>
        <v/>
      </c>
      <c r="R220" s="19" t="str">
        <f t="shared" si="12"/>
        <v/>
      </c>
      <c r="S220" s="19" t="str">
        <f t="shared" si="13"/>
        <v/>
      </c>
      <c r="T220" s="21" t="str">
        <f>IF(A220="","",IF(SUMIFS($M$2:M220,$I$2:I220,I220,$A$2:A220,A220)&lt;=asetukset!$B$2,"",SUMIFS($M$2:M220,$I$2:I220,I220,$A$2:A220,A220)-asetukset!$B$2))</f>
        <v/>
      </c>
    </row>
    <row r="221">
      <c r="A221" s="43"/>
      <c r="B221" s="31"/>
      <c r="C221" s="31"/>
      <c r="D221" s="15">
        <f t="shared" si="2"/>
        <v>0</v>
      </c>
      <c r="E221" s="15">
        <f t="shared" si="3"/>
        <v>0</v>
      </c>
      <c r="F221" s="15">
        <f t="shared" si="4"/>
        <v>0</v>
      </c>
      <c r="G221" s="15">
        <f t="shared" si="5"/>
        <v>0</v>
      </c>
      <c r="H221" s="18" t="str">
        <f t="shared" si="6"/>
        <v/>
      </c>
      <c r="I221" s="18" t="str">
        <f t="shared" si="7"/>
        <v/>
      </c>
      <c r="J221" s="18" t="str">
        <f t="shared" si="8"/>
        <v>-</v>
      </c>
      <c r="K221" s="27" t="str">
        <f t="shared" ref="K221:L221" si="231">IF(A221="","",WEEKDAY(B221,2))</f>
        <v/>
      </c>
      <c r="L221" s="27" t="str">
        <f t="shared" si="231"/>
        <v/>
      </c>
      <c r="M221" s="19">
        <f t="shared" si="10"/>
        <v>0</v>
      </c>
      <c r="N221" s="20">
        <f t="shared" si="11"/>
        <v>0</v>
      </c>
      <c r="O221" s="21" t="str">
        <f>IF(A221="","",IF(G221&gt;=asetukset!$B$3,G221-asetukset!$B$3,IF(AND(G221-E221&lt;=asetukset!$B$4,E221&gt;=asetukset!$B$3),1-E221,IF(AND(G221-E221&lt;=asetukset!$B$4,E221&lt;=asetukset!$B$3),asetukset!$B$6,0))))</f>
        <v/>
      </c>
      <c r="P221" s="20">
        <f>IF(F221&gt;D221,G221-asetukset!$B$5,IF(AND(D221=F221,E221&lt;=asetukset!$B$6),G221-E221,0))</f>
        <v>0</v>
      </c>
      <c r="Q221" s="19" t="str">
        <f>IF(and(K221=6,E221&gt;asetukset!$B$7),"", IF(and(K221&lt;&gt;6,L221=6,G221&lt;asetukset!$B$7),G221,IF(K221=6,asetukset!$B$7-E221,IF(K221=6,asetukset!$B$7-E221,IF(K221=6,asetukset!$B$7-E221,"")))))</f>
        <v/>
      </c>
      <c r="R221" s="19" t="str">
        <f t="shared" si="12"/>
        <v/>
      </c>
      <c r="S221" s="19" t="str">
        <f t="shared" si="13"/>
        <v/>
      </c>
      <c r="T221" s="21" t="str">
        <f>IF(A221="","",IF(SUMIFS($M$2:M221,$I$2:I221,I221,$A$2:A221,A221)&lt;=asetukset!$B$2,"",SUMIFS($M$2:M221,$I$2:I221,I221,$A$2:A221,A221)-asetukset!$B$2))</f>
        <v/>
      </c>
    </row>
    <row r="222">
      <c r="A222" s="43"/>
      <c r="B222" s="31"/>
      <c r="C222" s="31"/>
      <c r="D222" s="15">
        <f t="shared" si="2"/>
        <v>0</v>
      </c>
      <c r="E222" s="15">
        <f t="shared" si="3"/>
        <v>0</v>
      </c>
      <c r="F222" s="15">
        <f t="shared" si="4"/>
        <v>0</v>
      </c>
      <c r="G222" s="15">
        <f t="shared" si="5"/>
        <v>0</v>
      </c>
      <c r="H222" s="18" t="str">
        <f t="shared" si="6"/>
        <v/>
      </c>
      <c r="I222" s="18" t="str">
        <f t="shared" si="7"/>
        <v/>
      </c>
      <c r="J222" s="18" t="str">
        <f t="shared" si="8"/>
        <v>-</v>
      </c>
      <c r="K222" s="27" t="str">
        <f t="shared" ref="K222:L222" si="232">IF(A222="","",WEEKDAY(B222,2))</f>
        <v/>
      </c>
      <c r="L222" s="27" t="str">
        <f t="shared" si="232"/>
        <v/>
      </c>
      <c r="M222" s="19">
        <f t="shared" si="10"/>
        <v>0</v>
      </c>
      <c r="N222" s="20">
        <f t="shared" si="11"/>
        <v>0</v>
      </c>
      <c r="O222" s="21" t="str">
        <f>IF(A222="","",IF(G222&gt;=asetukset!$B$3,G222-asetukset!$B$3,IF(AND(G222-E222&lt;=asetukset!$B$4,E222&gt;=asetukset!$B$3),1-E222,IF(AND(G222-E222&lt;=asetukset!$B$4,E222&lt;=asetukset!$B$3),asetukset!$B$6,0))))</f>
        <v/>
      </c>
      <c r="P222" s="20">
        <f>IF(F222&gt;D222,G222-asetukset!$B$5,IF(AND(D222=F222,E222&lt;=asetukset!$B$6),G222-E222,0))</f>
        <v>0</v>
      </c>
      <c r="Q222" s="19" t="str">
        <f>IF(and(K222=6,E222&gt;asetukset!$B$7),"", IF(and(K222&lt;&gt;6,L222=6,G222&lt;asetukset!$B$7),G222,IF(K222=6,asetukset!$B$7-E222,IF(K222=6,asetukset!$B$7-E222,IF(K222=6,asetukset!$B$7-E222,"")))))</f>
        <v/>
      </c>
      <c r="R222" s="19" t="str">
        <f t="shared" si="12"/>
        <v/>
      </c>
      <c r="S222" s="19" t="str">
        <f t="shared" si="13"/>
        <v/>
      </c>
      <c r="T222" s="21" t="str">
        <f>IF(A222="","",IF(SUMIFS($M$2:M222,$I$2:I222,I222,$A$2:A222,A222)&lt;=asetukset!$B$2,"",SUMIFS($M$2:M222,$I$2:I222,I222,$A$2:A222,A222)-asetukset!$B$2))</f>
        <v/>
      </c>
    </row>
    <row r="223">
      <c r="A223" s="43"/>
      <c r="B223" s="31"/>
      <c r="C223" s="31"/>
      <c r="D223" s="15">
        <f t="shared" si="2"/>
        <v>0</v>
      </c>
      <c r="E223" s="15">
        <f t="shared" si="3"/>
        <v>0</v>
      </c>
      <c r="F223" s="15">
        <f t="shared" si="4"/>
        <v>0</v>
      </c>
      <c r="G223" s="15">
        <f t="shared" si="5"/>
        <v>0</v>
      </c>
      <c r="H223" s="18" t="str">
        <f t="shared" si="6"/>
        <v/>
      </c>
      <c r="I223" s="18" t="str">
        <f t="shared" si="7"/>
        <v/>
      </c>
      <c r="J223" s="18" t="str">
        <f t="shared" si="8"/>
        <v>-</v>
      </c>
      <c r="K223" s="27" t="str">
        <f t="shared" ref="K223:L223" si="233">IF(A223="","",WEEKDAY(B223,2))</f>
        <v/>
      </c>
      <c r="L223" s="27" t="str">
        <f t="shared" si="233"/>
        <v/>
      </c>
      <c r="M223" s="19">
        <f t="shared" si="10"/>
        <v>0</v>
      </c>
      <c r="N223" s="20">
        <f t="shared" si="11"/>
        <v>0</v>
      </c>
      <c r="O223" s="21" t="str">
        <f>IF(A223="","",IF(G223&gt;=asetukset!$B$3,G223-asetukset!$B$3,IF(AND(G223-E223&lt;=asetukset!$B$4,E223&gt;=asetukset!$B$3),1-E223,IF(AND(G223-E223&lt;=asetukset!$B$4,E223&lt;=asetukset!$B$3),asetukset!$B$6,0))))</f>
        <v/>
      </c>
      <c r="P223" s="20">
        <f>IF(F223&gt;D223,G223-asetukset!$B$5,IF(AND(D223=F223,E223&lt;=asetukset!$B$6),G223-E223,0))</f>
        <v>0</v>
      </c>
      <c r="Q223" s="19" t="str">
        <f>IF(and(K223=6,E223&gt;asetukset!$B$7),"", IF(and(K223&lt;&gt;6,L223=6,G223&lt;asetukset!$B$7),G223,IF(K223=6,asetukset!$B$7-E223,IF(K223=6,asetukset!$B$7-E223,IF(K223=6,asetukset!$B$7-E223,"")))))</f>
        <v/>
      </c>
      <c r="R223" s="19" t="str">
        <f t="shared" si="12"/>
        <v/>
      </c>
      <c r="S223" s="19" t="str">
        <f t="shared" si="13"/>
        <v/>
      </c>
      <c r="T223" s="21" t="str">
        <f>IF(A223="","",IF(SUMIFS($M$2:M223,$I$2:I223,I223,$A$2:A223,A223)&lt;=asetukset!$B$2,"",SUMIFS($M$2:M223,$I$2:I223,I223,$A$2:A223,A223)-asetukset!$B$2))</f>
        <v/>
      </c>
    </row>
    <row r="224">
      <c r="A224" s="43"/>
      <c r="B224" s="31"/>
      <c r="C224" s="31"/>
      <c r="D224" s="15">
        <f t="shared" si="2"/>
        <v>0</v>
      </c>
      <c r="E224" s="15">
        <f t="shared" si="3"/>
        <v>0</v>
      </c>
      <c r="F224" s="15">
        <f t="shared" si="4"/>
        <v>0</v>
      </c>
      <c r="G224" s="15">
        <f t="shared" si="5"/>
        <v>0</v>
      </c>
      <c r="H224" s="18" t="str">
        <f t="shared" si="6"/>
        <v/>
      </c>
      <c r="I224" s="18" t="str">
        <f t="shared" si="7"/>
        <v/>
      </c>
      <c r="J224" s="18" t="str">
        <f t="shared" si="8"/>
        <v>-</v>
      </c>
      <c r="K224" s="27" t="str">
        <f t="shared" ref="K224:L224" si="234">IF(A224="","",WEEKDAY(B224,2))</f>
        <v/>
      </c>
      <c r="L224" s="27" t="str">
        <f t="shared" si="234"/>
        <v/>
      </c>
      <c r="M224" s="19">
        <f t="shared" si="10"/>
        <v>0</v>
      </c>
      <c r="N224" s="20">
        <f t="shared" si="11"/>
        <v>0</v>
      </c>
      <c r="O224" s="21" t="str">
        <f>IF(A224="","",IF(G224&gt;=asetukset!$B$3,G224-asetukset!$B$3,IF(AND(G224-E224&lt;=asetukset!$B$4,E224&gt;=asetukset!$B$3),1-E224,IF(AND(G224-E224&lt;=asetukset!$B$4,E224&lt;=asetukset!$B$3),asetukset!$B$6,0))))</f>
        <v/>
      </c>
      <c r="P224" s="20">
        <f>IF(F224&gt;D224,G224-asetukset!$B$5,IF(AND(D224=F224,E224&lt;=asetukset!$B$6),G224-E224,0))</f>
        <v>0</v>
      </c>
      <c r="Q224" s="19" t="str">
        <f>IF(and(K224=6,E224&gt;asetukset!$B$7),"", IF(and(K224&lt;&gt;6,L224=6,G224&lt;asetukset!$B$7),G224,IF(K224=6,asetukset!$B$7-E224,IF(K224=6,asetukset!$B$7-E224,IF(K224=6,asetukset!$B$7-E224,"")))))</f>
        <v/>
      </c>
      <c r="R224" s="19" t="str">
        <f t="shared" si="12"/>
        <v/>
      </c>
      <c r="S224" s="19" t="str">
        <f t="shared" si="13"/>
        <v/>
      </c>
      <c r="T224" s="21" t="str">
        <f>IF(A224="","",IF(SUMIFS($M$2:M224,$I$2:I224,I224,$A$2:A224,A224)&lt;=asetukset!$B$2,"",SUMIFS($M$2:M224,$I$2:I224,I224,$A$2:A224,A224)-asetukset!$B$2))</f>
        <v/>
      </c>
    </row>
    <row r="225">
      <c r="A225" s="43"/>
      <c r="B225" s="31"/>
      <c r="C225" s="31"/>
      <c r="D225" s="15">
        <f t="shared" si="2"/>
        <v>0</v>
      </c>
      <c r="E225" s="15">
        <f t="shared" si="3"/>
        <v>0</v>
      </c>
      <c r="F225" s="15">
        <f t="shared" si="4"/>
        <v>0</v>
      </c>
      <c r="G225" s="15">
        <f t="shared" si="5"/>
        <v>0</v>
      </c>
      <c r="H225" s="18" t="str">
        <f t="shared" si="6"/>
        <v/>
      </c>
      <c r="I225" s="18" t="str">
        <f t="shared" si="7"/>
        <v/>
      </c>
      <c r="J225" s="18" t="str">
        <f t="shared" si="8"/>
        <v>-</v>
      </c>
      <c r="K225" s="27" t="str">
        <f t="shared" ref="K225:L225" si="235">IF(A225="","",WEEKDAY(B225,2))</f>
        <v/>
      </c>
      <c r="L225" s="27" t="str">
        <f t="shared" si="235"/>
        <v/>
      </c>
      <c r="M225" s="19">
        <f t="shared" si="10"/>
        <v>0</v>
      </c>
      <c r="N225" s="20">
        <f t="shared" si="11"/>
        <v>0</v>
      </c>
      <c r="O225" s="21" t="str">
        <f>IF(A225="","",IF(G225&gt;=asetukset!$B$3,G225-asetukset!$B$3,IF(AND(G225-E225&lt;=asetukset!$B$4,E225&gt;=asetukset!$B$3),1-E225,IF(AND(G225-E225&lt;=asetukset!$B$4,E225&lt;=asetukset!$B$3),asetukset!$B$6,0))))</f>
        <v/>
      </c>
      <c r="P225" s="20">
        <f>IF(F225&gt;D225,G225-asetukset!$B$5,IF(AND(D225=F225,E225&lt;=asetukset!$B$6),G225-E225,0))</f>
        <v>0</v>
      </c>
      <c r="Q225" s="19" t="str">
        <f>IF(and(K225=6,E225&gt;asetukset!$B$7),"", IF(and(K225&lt;&gt;6,L225=6,G225&lt;asetukset!$B$7),G225,IF(K225=6,asetukset!$B$7-E225,IF(K225=6,asetukset!$B$7-E225,IF(K225=6,asetukset!$B$7-E225,"")))))</f>
        <v/>
      </c>
      <c r="R225" s="19" t="str">
        <f t="shared" si="12"/>
        <v/>
      </c>
      <c r="S225" s="19" t="str">
        <f t="shared" si="13"/>
        <v/>
      </c>
      <c r="T225" s="21" t="str">
        <f>IF(A225="","",IF(SUMIFS($M$2:M225,$I$2:I225,I225,$A$2:A225,A225)&lt;=asetukset!$B$2,"",SUMIFS($M$2:M225,$I$2:I225,I225,$A$2:A225,A225)-asetukset!$B$2))</f>
        <v/>
      </c>
    </row>
    <row r="226">
      <c r="A226" s="43"/>
      <c r="B226" s="31"/>
      <c r="C226" s="31"/>
      <c r="D226" s="15">
        <f t="shared" si="2"/>
        <v>0</v>
      </c>
      <c r="E226" s="15">
        <f t="shared" si="3"/>
        <v>0</v>
      </c>
      <c r="F226" s="15">
        <f t="shared" si="4"/>
        <v>0</v>
      </c>
      <c r="G226" s="15">
        <f t="shared" si="5"/>
        <v>0</v>
      </c>
      <c r="H226" s="18" t="str">
        <f t="shared" si="6"/>
        <v/>
      </c>
      <c r="I226" s="18" t="str">
        <f t="shared" si="7"/>
        <v/>
      </c>
      <c r="J226" s="18" t="str">
        <f t="shared" si="8"/>
        <v>-</v>
      </c>
      <c r="K226" s="27" t="str">
        <f t="shared" ref="K226:L226" si="236">IF(A226="","",WEEKDAY(B226,2))</f>
        <v/>
      </c>
      <c r="L226" s="27" t="str">
        <f t="shared" si="236"/>
        <v/>
      </c>
      <c r="M226" s="19">
        <f t="shared" si="10"/>
        <v>0</v>
      </c>
      <c r="N226" s="20">
        <f t="shared" si="11"/>
        <v>0</v>
      </c>
      <c r="O226" s="21" t="str">
        <f>IF(A226="","",IF(G226&gt;=asetukset!$B$3,G226-asetukset!$B$3,IF(AND(G226-E226&lt;=asetukset!$B$4,E226&gt;=asetukset!$B$3),1-E226,IF(AND(G226-E226&lt;=asetukset!$B$4,E226&lt;=asetukset!$B$3),asetukset!$B$6,0))))</f>
        <v/>
      </c>
      <c r="P226" s="20">
        <f>IF(F226&gt;D226,G226-asetukset!$B$5,IF(AND(D226=F226,E226&lt;=asetukset!$B$6),G226-E226,0))</f>
        <v>0</v>
      </c>
      <c r="Q226" s="19" t="str">
        <f>IF(and(K226=6,E226&gt;asetukset!$B$7),"", IF(and(K226&lt;&gt;6,L226=6,G226&lt;asetukset!$B$7),G226,IF(K226=6,asetukset!$B$7-E226,IF(K226=6,asetukset!$B$7-E226,IF(K226=6,asetukset!$B$7-E226,"")))))</f>
        <v/>
      </c>
      <c r="R226" s="19" t="str">
        <f t="shared" si="12"/>
        <v/>
      </c>
      <c r="S226" s="19" t="str">
        <f t="shared" si="13"/>
        <v/>
      </c>
      <c r="T226" s="21" t="str">
        <f>IF(A226="","",IF(SUMIFS($M$2:M226,$I$2:I226,I226,$A$2:A226,A226)&lt;=asetukset!$B$2,"",SUMIFS($M$2:M226,$I$2:I226,I226,$A$2:A226,A226)-asetukset!$B$2))</f>
        <v/>
      </c>
    </row>
    <row r="227">
      <c r="A227" s="43"/>
      <c r="B227" s="31"/>
      <c r="C227" s="31"/>
      <c r="D227" s="15">
        <f t="shared" si="2"/>
        <v>0</v>
      </c>
      <c r="E227" s="15">
        <f t="shared" si="3"/>
        <v>0</v>
      </c>
      <c r="F227" s="15">
        <f t="shared" si="4"/>
        <v>0</v>
      </c>
      <c r="G227" s="15">
        <f t="shared" si="5"/>
        <v>0</v>
      </c>
      <c r="H227" s="18" t="str">
        <f t="shared" si="6"/>
        <v/>
      </c>
      <c r="I227" s="18" t="str">
        <f t="shared" si="7"/>
        <v/>
      </c>
      <c r="J227" s="18" t="str">
        <f t="shared" si="8"/>
        <v>-</v>
      </c>
      <c r="K227" s="27" t="str">
        <f t="shared" ref="K227:L227" si="237">IF(A227="","",WEEKDAY(B227,2))</f>
        <v/>
      </c>
      <c r="L227" s="27" t="str">
        <f t="shared" si="237"/>
        <v/>
      </c>
      <c r="M227" s="19">
        <f t="shared" si="10"/>
        <v>0</v>
      </c>
      <c r="N227" s="20">
        <f t="shared" si="11"/>
        <v>0</v>
      </c>
      <c r="O227" s="21" t="str">
        <f>IF(A227="","",IF(G227&gt;=asetukset!$B$3,G227-asetukset!$B$3,IF(AND(G227-E227&lt;=asetukset!$B$4,E227&gt;=asetukset!$B$3),1-E227,IF(AND(G227-E227&lt;=asetukset!$B$4,E227&lt;=asetukset!$B$3),asetukset!$B$6,0))))</f>
        <v/>
      </c>
      <c r="P227" s="20">
        <f>IF(F227&gt;D227,G227-asetukset!$B$5,IF(AND(D227=F227,E227&lt;=asetukset!$B$6),G227-E227,0))</f>
        <v>0</v>
      </c>
      <c r="Q227" s="19" t="str">
        <f>IF(and(K227=6,E227&gt;asetukset!$B$7),"", IF(and(K227&lt;&gt;6,L227=6,G227&lt;asetukset!$B$7),G227,IF(K227=6,asetukset!$B$7-E227,IF(K227=6,asetukset!$B$7-E227,IF(K227=6,asetukset!$B$7-E227,"")))))</f>
        <v/>
      </c>
      <c r="R227" s="19" t="str">
        <f t="shared" si="12"/>
        <v/>
      </c>
      <c r="S227" s="19" t="str">
        <f t="shared" si="13"/>
        <v/>
      </c>
      <c r="T227" s="21" t="str">
        <f>IF(A227="","",IF(SUMIFS($M$2:M227,$I$2:I227,I227,$A$2:A227,A227)&lt;=asetukset!$B$2,"",SUMIFS($M$2:M227,$I$2:I227,I227,$A$2:A227,A227)-asetukset!$B$2))</f>
        <v/>
      </c>
    </row>
    <row r="228">
      <c r="A228" s="43"/>
      <c r="B228" s="31"/>
      <c r="C228" s="31"/>
      <c r="D228" s="15">
        <f t="shared" si="2"/>
        <v>0</v>
      </c>
      <c r="E228" s="15">
        <f t="shared" si="3"/>
        <v>0</v>
      </c>
      <c r="F228" s="15">
        <f t="shared" si="4"/>
        <v>0</v>
      </c>
      <c r="G228" s="15">
        <f t="shared" si="5"/>
        <v>0</v>
      </c>
      <c r="H228" s="18" t="str">
        <f t="shared" si="6"/>
        <v/>
      </c>
      <c r="I228" s="18" t="str">
        <f t="shared" si="7"/>
        <v/>
      </c>
      <c r="J228" s="18" t="str">
        <f t="shared" si="8"/>
        <v>-</v>
      </c>
      <c r="K228" s="27" t="str">
        <f t="shared" ref="K228:L228" si="238">IF(A228="","",WEEKDAY(B228,2))</f>
        <v/>
      </c>
      <c r="L228" s="27" t="str">
        <f t="shared" si="238"/>
        <v/>
      </c>
      <c r="M228" s="19">
        <f t="shared" si="10"/>
        <v>0</v>
      </c>
      <c r="N228" s="20">
        <f t="shared" si="11"/>
        <v>0</v>
      </c>
      <c r="O228" s="21" t="str">
        <f>IF(A228="","",IF(G228&gt;=asetukset!$B$3,G228-asetukset!$B$3,IF(AND(G228-E228&lt;=asetukset!$B$4,E228&gt;=asetukset!$B$3),1-E228,IF(AND(G228-E228&lt;=asetukset!$B$4,E228&lt;=asetukset!$B$3),asetukset!$B$6,0))))</f>
        <v/>
      </c>
      <c r="P228" s="20">
        <f>IF(F228&gt;D228,G228-asetukset!$B$5,IF(AND(D228=F228,E228&lt;=asetukset!$B$6),G228-E228,0))</f>
        <v>0</v>
      </c>
      <c r="Q228" s="19" t="str">
        <f>IF(and(K228=6,E228&gt;asetukset!$B$7),"", IF(and(K228&lt;&gt;6,L228=6,G228&lt;asetukset!$B$7),G228,IF(K228=6,asetukset!$B$7-E228,IF(K228=6,asetukset!$B$7-E228,IF(K228=6,asetukset!$B$7-E228,"")))))</f>
        <v/>
      </c>
      <c r="R228" s="19" t="str">
        <f t="shared" si="12"/>
        <v/>
      </c>
      <c r="S228" s="19" t="str">
        <f t="shared" si="13"/>
        <v/>
      </c>
      <c r="T228" s="21" t="str">
        <f>IF(A228="","",IF(SUMIFS($M$2:M228,$I$2:I228,I228,$A$2:A228,A228)&lt;=asetukset!$B$2,"",SUMIFS($M$2:M228,$I$2:I228,I228,$A$2:A228,A228)-asetukset!$B$2))</f>
        <v/>
      </c>
    </row>
    <row r="229">
      <c r="A229" s="43"/>
      <c r="B229" s="31"/>
      <c r="C229" s="31"/>
      <c r="D229" s="15">
        <f t="shared" si="2"/>
        <v>0</v>
      </c>
      <c r="E229" s="15">
        <f t="shared" si="3"/>
        <v>0</v>
      </c>
      <c r="F229" s="15">
        <f t="shared" si="4"/>
        <v>0</v>
      </c>
      <c r="G229" s="15">
        <f t="shared" si="5"/>
        <v>0</v>
      </c>
      <c r="H229" s="18" t="str">
        <f t="shared" si="6"/>
        <v/>
      </c>
      <c r="I229" s="18" t="str">
        <f t="shared" si="7"/>
        <v/>
      </c>
      <c r="J229" s="18" t="str">
        <f t="shared" si="8"/>
        <v>-</v>
      </c>
      <c r="K229" s="27" t="str">
        <f t="shared" ref="K229:L229" si="239">IF(A229="","",WEEKDAY(B229,2))</f>
        <v/>
      </c>
      <c r="L229" s="27" t="str">
        <f t="shared" si="239"/>
        <v/>
      </c>
      <c r="M229" s="19">
        <f t="shared" si="10"/>
        <v>0</v>
      </c>
      <c r="N229" s="20">
        <f t="shared" si="11"/>
        <v>0</v>
      </c>
      <c r="O229" s="21" t="str">
        <f>IF(A229="","",IF(G229&gt;=asetukset!$B$3,G229-asetukset!$B$3,IF(AND(G229-E229&lt;=asetukset!$B$4,E229&gt;=asetukset!$B$3),1-E229,IF(AND(G229-E229&lt;=asetukset!$B$4,E229&lt;=asetukset!$B$3),asetukset!$B$6,0))))</f>
        <v/>
      </c>
      <c r="P229" s="20">
        <f>IF(F229&gt;D229,G229-asetukset!$B$5,IF(AND(D229=F229,E229&lt;=asetukset!$B$6),G229-E229,0))</f>
        <v>0</v>
      </c>
      <c r="Q229" s="19" t="str">
        <f>IF(and(K229=6,E229&gt;asetukset!$B$7),"", IF(and(K229&lt;&gt;6,L229=6,G229&lt;asetukset!$B$7),G229,IF(K229=6,asetukset!$B$7-E229,IF(K229=6,asetukset!$B$7-E229,IF(K229=6,asetukset!$B$7-E229,"")))))</f>
        <v/>
      </c>
      <c r="R229" s="19" t="str">
        <f t="shared" si="12"/>
        <v/>
      </c>
      <c r="S229" s="19" t="str">
        <f t="shared" si="13"/>
        <v/>
      </c>
      <c r="T229" s="21" t="str">
        <f>IF(A229="","",IF(SUMIFS($M$2:M229,$I$2:I229,I229,$A$2:A229,A229)&lt;=asetukset!$B$2,"",SUMIFS($M$2:M229,$I$2:I229,I229,$A$2:A229,A229)-asetukset!$B$2))</f>
        <v/>
      </c>
    </row>
    <row r="230">
      <c r="A230" s="43"/>
      <c r="B230" s="31"/>
      <c r="C230" s="31"/>
      <c r="D230" s="15">
        <f t="shared" si="2"/>
        <v>0</v>
      </c>
      <c r="E230" s="15">
        <f t="shared" si="3"/>
        <v>0</v>
      </c>
      <c r="F230" s="15">
        <f t="shared" si="4"/>
        <v>0</v>
      </c>
      <c r="G230" s="15">
        <f t="shared" si="5"/>
        <v>0</v>
      </c>
      <c r="H230" s="18" t="str">
        <f t="shared" si="6"/>
        <v/>
      </c>
      <c r="I230" s="18" t="str">
        <f t="shared" si="7"/>
        <v/>
      </c>
      <c r="J230" s="18" t="str">
        <f t="shared" si="8"/>
        <v>-</v>
      </c>
      <c r="K230" s="27" t="str">
        <f t="shared" ref="K230:L230" si="240">IF(A230="","",WEEKDAY(B230,2))</f>
        <v/>
      </c>
      <c r="L230" s="27" t="str">
        <f t="shared" si="240"/>
        <v/>
      </c>
      <c r="M230" s="19">
        <f t="shared" si="10"/>
        <v>0</v>
      </c>
      <c r="N230" s="20">
        <f t="shared" si="11"/>
        <v>0</v>
      </c>
      <c r="O230" s="21" t="str">
        <f>IF(A230="","",IF(G230&gt;=asetukset!$B$3,G230-asetukset!$B$3,IF(AND(G230-E230&lt;=asetukset!$B$4,E230&gt;=asetukset!$B$3),1-E230,IF(AND(G230-E230&lt;=asetukset!$B$4,E230&lt;=asetukset!$B$3),asetukset!$B$6,0))))</f>
        <v/>
      </c>
      <c r="P230" s="20">
        <f>IF(F230&gt;D230,G230-asetukset!$B$5,IF(AND(D230=F230,E230&lt;=asetukset!$B$6),G230-E230,0))</f>
        <v>0</v>
      </c>
      <c r="Q230" s="19" t="str">
        <f>IF(and(K230=6,E230&gt;asetukset!$B$7),"", IF(and(K230&lt;&gt;6,L230=6,G230&lt;asetukset!$B$7),G230,IF(K230=6,asetukset!$B$7-E230,IF(K230=6,asetukset!$B$7-E230,IF(K230=6,asetukset!$B$7-E230,"")))))</f>
        <v/>
      </c>
      <c r="R230" s="19" t="str">
        <f t="shared" si="12"/>
        <v/>
      </c>
      <c r="S230" s="19" t="str">
        <f t="shared" si="13"/>
        <v/>
      </c>
      <c r="T230" s="21" t="str">
        <f>IF(A230="","",IF(SUMIFS($M$2:M230,$I$2:I230,I230,$A$2:A230,A230)&lt;=asetukset!$B$2,"",SUMIFS($M$2:M230,$I$2:I230,I230,$A$2:A230,A230)-asetukset!$B$2))</f>
        <v/>
      </c>
    </row>
    <row r="231">
      <c r="A231" s="43"/>
      <c r="B231" s="31"/>
      <c r="C231" s="31"/>
      <c r="D231" s="15">
        <f t="shared" si="2"/>
        <v>0</v>
      </c>
      <c r="E231" s="15">
        <f t="shared" si="3"/>
        <v>0</v>
      </c>
      <c r="F231" s="15">
        <f t="shared" si="4"/>
        <v>0</v>
      </c>
      <c r="G231" s="15">
        <f t="shared" si="5"/>
        <v>0</v>
      </c>
      <c r="H231" s="18" t="str">
        <f t="shared" si="6"/>
        <v/>
      </c>
      <c r="I231" s="18" t="str">
        <f t="shared" si="7"/>
        <v/>
      </c>
      <c r="J231" s="18" t="str">
        <f t="shared" si="8"/>
        <v>-</v>
      </c>
      <c r="K231" s="27" t="str">
        <f t="shared" ref="K231:L231" si="241">IF(A231="","",WEEKDAY(B231,2))</f>
        <v/>
      </c>
      <c r="L231" s="27" t="str">
        <f t="shared" si="241"/>
        <v/>
      </c>
      <c r="M231" s="19">
        <f t="shared" si="10"/>
        <v>0</v>
      </c>
      <c r="N231" s="20">
        <f t="shared" si="11"/>
        <v>0</v>
      </c>
      <c r="O231" s="21" t="str">
        <f>IF(A231="","",IF(G231&gt;=asetukset!$B$3,G231-asetukset!$B$3,IF(AND(G231-E231&lt;=asetukset!$B$4,E231&gt;=asetukset!$B$3),1-E231,IF(AND(G231-E231&lt;=asetukset!$B$4,E231&lt;=asetukset!$B$3),asetukset!$B$6,0))))</f>
        <v/>
      </c>
      <c r="P231" s="20">
        <f>IF(F231&gt;D231,G231-asetukset!$B$5,IF(AND(D231=F231,E231&lt;=asetukset!$B$6),G231-E231,0))</f>
        <v>0</v>
      </c>
      <c r="Q231" s="19" t="str">
        <f>IF(and(K231=6,E231&gt;asetukset!$B$7),"", IF(and(K231&lt;&gt;6,L231=6,G231&lt;asetukset!$B$7),G231,IF(K231=6,asetukset!$B$7-E231,IF(K231=6,asetukset!$B$7-E231,IF(K231=6,asetukset!$B$7-E231,"")))))</f>
        <v/>
      </c>
      <c r="R231" s="19" t="str">
        <f t="shared" si="12"/>
        <v/>
      </c>
      <c r="S231" s="19" t="str">
        <f t="shared" si="13"/>
        <v/>
      </c>
      <c r="T231" s="21" t="str">
        <f>IF(A231="","",IF(SUMIFS($M$2:M231,$I$2:I231,I231,$A$2:A231,A231)&lt;=asetukset!$B$2,"",SUMIFS($M$2:M231,$I$2:I231,I231,$A$2:A231,A231)-asetukset!$B$2))</f>
        <v/>
      </c>
    </row>
    <row r="232">
      <c r="A232" s="43"/>
      <c r="B232" s="31"/>
      <c r="C232" s="31"/>
      <c r="D232" s="15">
        <f t="shared" si="2"/>
        <v>0</v>
      </c>
      <c r="E232" s="15">
        <f t="shared" si="3"/>
        <v>0</v>
      </c>
      <c r="F232" s="15">
        <f t="shared" si="4"/>
        <v>0</v>
      </c>
      <c r="G232" s="15">
        <f t="shared" si="5"/>
        <v>0</v>
      </c>
      <c r="H232" s="18" t="str">
        <f t="shared" si="6"/>
        <v/>
      </c>
      <c r="I232" s="18" t="str">
        <f t="shared" si="7"/>
        <v/>
      </c>
      <c r="J232" s="18" t="str">
        <f t="shared" si="8"/>
        <v>-</v>
      </c>
      <c r="K232" s="27" t="str">
        <f t="shared" ref="K232:L232" si="242">IF(A232="","",WEEKDAY(B232,2))</f>
        <v/>
      </c>
      <c r="L232" s="27" t="str">
        <f t="shared" si="242"/>
        <v/>
      </c>
      <c r="M232" s="19">
        <f t="shared" si="10"/>
        <v>0</v>
      </c>
      <c r="N232" s="20">
        <f t="shared" si="11"/>
        <v>0</v>
      </c>
      <c r="O232" s="21" t="str">
        <f>IF(A232="","",IF(G232&gt;=asetukset!$B$3,G232-asetukset!$B$3,IF(AND(G232-E232&lt;=asetukset!$B$4,E232&gt;=asetukset!$B$3),1-E232,IF(AND(G232-E232&lt;=asetukset!$B$4,E232&lt;=asetukset!$B$3),asetukset!$B$6,0))))</f>
        <v/>
      </c>
      <c r="P232" s="20">
        <f>IF(F232&gt;D232,G232-asetukset!$B$5,IF(AND(D232=F232,E232&lt;=asetukset!$B$6),G232-E232,0))</f>
        <v>0</v>
      </c>
      <c r="Q232" s="19" t="str">
        <f>IF(and(K232=6,E232&gt;asetukset!$B$7),"", IF(and(K232&lt;&gt;6,L232=6,G232&lt;asetukset!$B$7),G232,IF(K232=6,asetukset!$B$7-E232,IF(K232=6,asetukset!$B$7-E232,IF(K232=6,asetukset!$B$7-E232,"")))))</f>
        <v/>
      </c>
      <c r="R232" s="19" t="str">
        <f t="shared" si="12"/>
        <v/>
      </c>
      <c r="S232" s="19" t="str">
        <f t="shared" si="13"/>
        <v/>
      </c>
      <c r="T232" s="21" t="str">
        <f>IF(A232="","",IF(SUMIFS($M$2:M232,$I$2:I232,I232,$A$2:A232,A232)&lt;=asetukset!$B$2,"",SUMIFS($M$2:M232,$I$2:I232,I232,$A$2:A232,A232)-asetukset!$B$2))</f>
        <v/>
      </c>
    </row>
    <row r="233">
      <c r="A233" s="43"/>
      <c r="B233" s="31"/>
      <c r="C233" s="31"/>
      <c r="D233" s="15">
        <f t="shared" si="2"/>
        <v>0</v>
      </c>
      <c r="E233" s="15">
        <f t="shared" si="3"/>
        <v>0</v>
      </c>
      <c r="F233" s="15">
        <f t="shared" si="4"/>
        <v>0</v>
      </c>
      <c r="G233" s="15">
        <f t="shared" si="5"/>
        <v>0</v>
      </c>
      <c r="H233" s="18" t="str">
        <f t="shared" si="6"/>
        <v/>
      </c>
      <c r="I233" s="18" t="str">
        <f t="shared" si="7"/>
        <v/>
      </c>
      <c r="J233" s="18" t="str">
        <f t="shared" si="8"/>
        <v>-</v>
      </c>
      <c r="K233" s="27" t="str">
        <f t="shared" ref="K233:L233" si="243">IF(A233="","",WEEKDAY(B233,2))</f>
        <v/>
      </c>
      <c r="L233" s="27" t="str">
        <f t="shared" si="243"/>
        <v/>
      </c>
      <c r="M233" s="19">
        <f t="shared" si="10"/>
        <v>0</v>
      </c>
      <c r="N233" s="20">
        <f t="shared" si="11"/>
        <v>0</v>
      </c>
      <c r="O233" s="21" t="str">
        <f>IF(A233="","",IF(G233&gt;=asetukset!$B$3,G233-asetukset!$B$3,IF(AND(G233-E233&lt;=asetukset!$B$4,E233&gt;=asetukset!$B$3),1-E233,IF(AND(G233-E233&lt;=asetukset!$B$4,E233&lt;=asetukset!$B$3),asetukset!$B$6,0))))</f>
        <v/>
      </c>
      <c r="P233" s="20">
        <f>IF(F233&gt;D233,G233-asetukset!$B$5,IF(AND(D233=F233,E233&lt;=asetukset!$B$6),G233-E233,0))</f>
        <v>0</v>
      </c>
      <c r="Q233" s="19" t="str">
        <f>IF(and(K233=6,E233&gt;asetukset!$B$7),"", IF(and(K233&lt;&gt;6,L233=6,G233&lt;asetukset!$B$7),G233,IF(K233=6,asetukset!$B$7-E233,IF(K233=6,asetukset!$B$7-E233,IF(K233=6,asetukset!$B$7-E233,"")))))</f>
        <v/>
      </c>
      <c r="R233" s="19" t="str">
        <f t="shared" si="12"/>
        <v/>
      </c>
      <c r="S233" s="19" t="str">
        <f t="shared" si="13"/>
        <v/>
      </c>
      <c r="T233" s="21" t="str">
        <f>IF(A233="","",IF(SUMIFS($M$2:M233,$I$2:I233,I233,$A$2:A233,A233)&lt;=asetukset!$B$2,"",SUMIFS($M$2:M233,$I$2:I233,I233,$A$2:A233,A233)-asetukset!$B$2))</f>
        <v/>
      </c>
    </row>
    <row r="234">
      <c r="A234" s="43"/>
      <c r="B234" s="31"/>
      <c r="C234" s="31"/>
      <c r="D234" s="15">
        <f t="shared" si="2"/>
        <v>0</v>
      </c>
      <c r="E234" s="15">
        <f t="shared" si="3"/>
        <v>0</v>
      </c>
      <c r="F234" s="15">
        <f t="shared" si="4"/>
        <v>0</v>
      </c>
      <c r="G234" s="15">
        <f t="shared" si="5"/>
        <v>0</v>
      </c>
      <c r="H234" s="18" t="str">
        <f t="shared" si="6"/>
        <v/>
      </c>
      <c r="I234" s="18" t="str">
        <f t="shared" si="7"/>
        <v/>
      </c>
      <c r="J234" s="18" t="str">
        <f t="shared" si="8"/>
        <v>-</v>
      </c>
      <c r="K234" s="27" t="str">
        <f t="shared" ref="K234:L234" si="244">IF(A234="","",WEEKDAY(B234,2))</f>
        <v/>
      </c>
      <c r="L234" s="27" t="str">
        <f t="shared" si="244"/>
        <v/>
      </c>
      <c r="M234" s="19">
        <f t="shared" si="10"/>
        <v>0</v>
      </c>
      <c r="N234" s="20">
        <f t="shared" si="11"/>
        <v>0</v>
      </c>
      <c r="O234" s="21" t="str">
        <f>IF(A234="","",IF(G234&gt;=asetukset!$B$3,G234-asetukset!$B$3,IF(AND(G234-E234&lt;=asetukset!$B$4,E234&gt;=asetukset!$B$3),1-E234,IF(AND(G234-E234&lt;=asetukset!$B$4,E234&lt;=asetukset!$B$3),asetukset!$B$6,0))))</f>
        <v/>
      </c>
      <c r="P234" s="20">
        <f>IF(F234&gt;D234,G234-asetukset!$B$5,IF(AND(D234=F234,E234&lt;=asetukset!$B$6),G234-E234,0))</f>
        <v>0</v>
      </c>
      <c r="Q234" s="19" t="str">
        <f>IF(and(K234=6,E234&gt;asetukset!$B$7),"", IF(and(K234&lt;&gt;6,L234=6,G234&lt;asetukset!$B$7),G234,IF(K234=6,asetukset!$B$7-E234,IF(K234=6,asetukset!$B$7-E234,IF(K234=6,asetukset!$B$7-E234,"")))))</f>
        <v/>
      </c>
      <c r="R234" s="19" t="str">
        <f t="shared" si="12"/>
        <v/>
      </c>
      <c r="S234" s="19" t="str">
        <f t="shared" si="13"/>
        <v/>
      </c>
      <c r="T234" s="21" t="str">
        <f>IF(A234="","",IF(SUMIFS($M$2:M234,$I$2:I234,I234,$A$2:A234,A234)&lt;=asetukset!$B$2,"",SUMIFS($M$2:M234,$I$2:I234,I234,$A$2:A234,A234)-asetukset!$B$2))</f>
        <v/>
      </c>
    </row>
    <row r="235">
      <c r="A235" s="43"/>
      <c r="B235" s="31"/>
      <c r="C235" s="31"/>
      <c r="D235" s="15">
        <f t="shared" si="2"/>
        <v>0</v>
      </c>
      <c r="E235" s="15">
        <f t="shared" si="3"/>
        <v>0</v>
      </c>
      <c r="F235" s="15">
        <f t="shared" si="4"/>
        <v>0</v>
      </c>
      <c r="G235" s="15">
        <f t="shared" si="5"/>
        <v>0</v>
      </c>
      <c r="H235" s="18" t="str">
        <f t="shared" si="6"/>
        <v/>
      </c>
      <c r="I235" s="18" t="str">
        <f t="shared" si="7"/>
        <v/>
      </c>
      <c r="J235" s="18" t="str">
        <f t="shared" si="8"/>
        <v>-</v>
      </c>
      <c r="K235" s="27" t="str">
        <f t="shared" ref="K235:L235" si="245">IF(A235="","",WEEKDAY(B235,2))</f>
        <v/>
      </c>
      <c r="L235" s="27" t="str">
        <f t="shared" si="245"/>
        <v/>
      </c>
      <c r="M235" s="19">
        <f t="shared" si="10"/>
        <v>0</v>
      </c>
      <c r="N235" s="20">
        <f t="shared" si="11"/>
        <v>0</v>
      </c>
      <c r="O235" s="21" t="str">
        <f>IF(A235="","",IF(G235&gt;=asetukset!$B$3,G235-asetukset!$B$3,IF(AND(G235-E235&lt;=asetukset!$B$4,E235&gt;=asetukset!$B$3),1-E235,IF(AND(G235-E235&lt;=asetukset!$B$4,E235&lt;=asetukset!$B$3),asetukset!$B$6,0))))</f>
        <v/>
      </c>
      <c r="P235" s="20">
        <f>IF(F235&gt;D235,G235-asetukset!$B$5,IF(AND(D235=F235,E235&lt;=asetukset!$B$6),G235-E235,0))</f>
        <v>0</v>
      </c>
      <c r="Q235" s="19" t="str">
        <f>IF(and(K235=6,E235&gt;asetukset!$B$7),"", IF(and(K235&lt;&gt;6,L235=6,G235&lt;asetukset!$B$7),G235,IF(K235=6,asetukset!$B$7-E235,IF(K235=6,asetukset!$B$7-E235,IF(K235=6,asetukset!$B$7-E235,"")))))</f>
        <v/>
      </c>
      <c r="R235" s="19" t="str">
        <f t="shared" si="12"/>
        <v/>
      </c>
      <c r="S235" s="19" t="str">
        <f t="shared" si="13"/>
        <v/>
      </c>
      <c r="T235" s="21" t="str">
        <f>IF(A235="","",IF(SUMIFS($M$2:M235,$I$2:I235,I235,$A$2:A235,A235)&lt;=asetukset!$B$2,"",SUMIFS($M$2:M235,$I$2:I235,I235,$A$2:A235,A235)-asetukset!$B$2))</f>
        <v/>
      </c>
    </row>
    <row r="236">
      <c r="A236" s="43"/>
      <c r="B236" s="31"/>
      <c r="C236" s="31"/>
      <c r="D236" s="15">
        <f t="shared" si="2"/>
        <v>0</v>
      </c>
      <c r="E236" s="15">
        <f t="shared" si="3"/>
        <v>0</v>
      </c>
      <c r="F236" s="15">
        <f t="shared" si="4"/>
        <v>0</v>
      </c>
      <c r="G236" s="15">
        <f t="shared" si="5"/>
        <v>0</v>
      </c>
      <c r="H236" s="18" t="str">
        <f t="shared" si="6"/>
        <v/>
      </c>
      <c r="I236" s="18" t="str">
        <f t="shared" si="7"/>
        <v/>
      </c>
      <c r="J236" s="18" t="str">
        <f t="shared" si="8"/>
        <v>-</v>
      </c>
      <c r="K236" s="27" t="str">
        <f t="shared" ref="K236:L236" si="246">IF(A236="","",WEEKDAY(B236,2))</f>
        <v/>
      </c>
      <c r="L236" s="27" t="str">
        <f t="shared" si="246"/>
        <v/>
      </c>
      <c r="M236" s="19">
        <f t="shared" si="10"/>
        <v>0</v>
      </c>
      <c r="N236" s="20">
        <f t="shared" si="11"/>
        <v>0</v>
      </c>
      <c r="O236" s="21" t="str">
        <f>IF(A236="","",IF(G236&gt;=asetukset!$B$3,G236-asetukset!$B$3,IF(AND(G236-E236&lt;=asetukset!$B$4,E236&gt;=asetukset!$B$3),1-E236,IF(AND(G236-E236&lt;=asetukset!$B$4,E236&lt;=asetukset!$B$3),asetukset!$B$6,0))))</f>
        <v/>
      </c>
      <c r="P236" s="20">
        <f>IF(F236&gt;D236,G236-asetukset!$B$5,IF(AND(D236=F236,E236&lt;=asetukset!$B$6),G236-E236,0))</f>
        <v>0</v>
      </c>
      <c r="Q236" s="19" t="str">
        <f>IF(and(K236=6,E236&gt;asetukset!$B$7),"", IF(and(K236&lt;&gt;6,L236=6,G236&lt;asetukset!$B$7),G236,IF(K236=6,asetukset!$B$7-E236,IF(K236=6,asetukset!$B$7-E236,IF(K236=6,asetukset!$B$7-E236,"")))))</f>
        <v/>
      </c>
      <c r="R236" s="19" t="str">
        <f t="shared" si="12"/>
        <v/>
      </c>
      <c r="S236" s="19" t="str">
        <f t="shared" si="13"/>
        <v/>
      </c>
      <c r="T236" s="21" t="str">
        <f>IF(A236="","",IF(SUMIFS($M$2:M236,$I$2:I236,I236,$A$2:A236,A236)&lt;=asetukset!$B$2,"",SUMIFS($M$2:M236,$I$2:I236,I236,$A$2:A236,A236)-asetukset!$B$2))</f>
        <v/>
      </c>
    </row>
    <row r="237">
      <c r="A237" s="43"/>
      <c r="B237" s="31"/>
      <c r="C237" s="31"/>
      <c r="D237" s="15">
        <f t="shared" si="2"/>
        <v>0</v>
      </c>
      <c r="E237" s="15">
        <f t="shared" si="3"/>
        <v>0</v>
      </c>
      <c r="F237" s="15">
        <f t="shared" si="4"/>
        <v>0</v>
      </c>
      <c r="G237" s="15">
        <f t="shared" si="5"/>
        <v>0</v>
      </c>
      <c r="H237" s="18" t="str">
        <f t="shared" si="6"/>
        <v/>
      </c>
      <c r="I237" s="18" t="str">
        <f t="shared" si="7"/>
        <v/>
      </c>
      <c r="J237" s="18" t="str">
        <f t="shared" si="8"/>
        <v>-</v>
      </c>
      <c r="K237" s="27" t="str">
        <f t="shared" ref="K237:L237" si="247">IF(A237="","",WEEKDAY(B237,2))</f>
        <v/>
      </c>
      <c r="L237" s="27" t="str">
        <f t="shared" si="247"/>
        <v/>
      </c>
      <c r="M237" s="19">
        <f t="shared" si="10"/>
        <v>0</v>
      </c>
      <c r="N237" s="20">
        <f t="shared" si="11"/>
        <v>0</v>
      </c>
      <c r="O237" s="21" t="str">
        <f>IF(A237="","",IF(G237&gt;=asetukset!$B$3,G237-asetukset!$B$3,IF(AND(G237-E237&lt;=asetukset!$B$4,E237&gt;=asetukset!$B$3),1-E237,IF(AND(G237-E237&lt;=asetukset!$B$4,E237&lt;=asetukset!$B$3),asetukset!$B$6,0))))</f>
        <v/>
      </c>
      <c r="P237" s="20">
        <f>IF(F237&gt;D237,G237-asetukset!$B$5,IF(AND(D237=F237,E237&lt;=asetukset!$B$6),G237-E237,0))</f>
        <v>0</v>
      </c>
      <c r="Q237" s="19" t="str">
        <f>IF(and(K237=6,E237&gt;asetukset!$B$7),"", IF(and(K237&lt;&gt;6,L237=6,G237&lt;asetukset!$B$7),G237,IF(K237=6,asetukset!$B$7-E237,IF(K237=6,asetukset!$B$7-E237,IF(K237=6,asetukset!$B$7-E237,"")))))</f>
        <v/>
      </c>
      <c r="R237" s="19" t="str">
        <f t="shared" si="12"/>
        <v/>
      </c>
      <c r="S237" s="19" t="str">
        <f t="shared" si="13"/>
        <v/>
      </c>
      <c r="T237" s="21" t="str">
        <f>IF(A237="","",IF(SUMIFS($M$2:M237,$I$2:I237,I237,$A$2:A237,A237)&lt;=asetukset!$B$2,"",SUMIFS($M$2:M237,$I$2:I237,I237,$A$2:A237,A237)-asetukset!$B$2))</f>
        <v/>
      </c>
    </row>
    <row r="238">
      <c r="A238" s="43"/>
      <c r="B238" s="31"/>
      <c r="C238" s="31"/>
      <c r="D238" s="15">
        <f t="shared" si="2"/>
        <v>0</v>
      </c>
      <c r="E238" s="15">
        <f t="shared" si="3"/>
        <v>0</v>
      </c>
      <c r="F238" s="15">
        <f t="shared" si="4"/>
        <v>0</v>
      </c>
      <c r="G238" s="15">
        <f t="shared" si="5"/>
        <v>0</v>
      </c>
      <c r="H238" s="18" t="str">
        <f t="shared" si="6"/>
        <v/>
      </c>
      <c r="I238" s="18" t="str">
        <f t="shared" si="7"/>
        <v/>
      </c>
      <c r="J238" s="18" t="str">
        <f t="shared" si="8"/>
        <v>-</v>
      </c>
      <c r="K238" s="27" t="str">
        <f t="shared" ref="K238:L238" si="248">IF(A238="","",WEEKDAY(B238,2))</f>
        <v/>
      </c>
      <c r="L238" s="27" t="str">
        <f t="shared" si="248"/>
        <v/>
      </c>
      <c r="M238" s="19">
        <f t="shared" si="10"/>
        <v>0</v>
      </c>
      <c r="N238" s="20">
        <f t="shared" si="11"/>
        <v>0</v>
      </c>
      <c r="O238" s="21" t="str">
        <f>IF(A238="","",IF(G238&gt;=asetukset!$B$3,G238-asetukset!$B$3,IF(AND(G238-E238&lt;=asetukset!$B$4,E238&gt;=asetukset!$B$3),1-E238,IF(AND(G238-E238&lt;=asetukset!$B$4,E238&lt;=asetukset!$B$3),asetukset!$B$6,0))))</f>
        <v/>
      </c>
      <c r="P238" s="20">
        <f>IF(F238&gt;D238,G238-asetukset!$B$5,IF(AND(D238=F238,E238&lt;=asetukset!$B$6),G238-E238,0))</f>
        <v>0</v>
      </c>
      <c r="Q238" s="19" t="str">
        <f>IF(and(K238=6,E238&gt;asetukset!$B$7),"", IF(and(K238&lt;&gt;6,L238=6,G238&lt;asetukset!$B$7),G238,IF(K238=6,asetukset!$B$7-E238,IF(K238=6,asetukset!$B$7-E238,IF(K238=6,asetukset!$B$7-E238,"")))))</f>
        <v/>
      </c>
      <c r="R238" s="19" t="str">
        <f t="shared" si="12"/>
        <v/>
      </c>
      <c r="S238" s="19" t="str">
        <f t="shared" si="13"/>
        <v/>
      </c>
      <c r="T238" s="21" t="str">
        <f>IF(A238="","",IF(SUMIFS($M$2:M238,$I$2:I238,I238,$A$2:A238,A238)&lt;=asetukset!$B$2,"",SUMIFS($M$2:M238,$I$2:I238,I238,$A$2:A238,A238)-asetukset!$B$2))</f>
        <v/>
      </c>
    </row>
    <row r="239">
      <c r="A239" s="43"/>
      <c r="B239" s="31"/>
      <c r="C239" s="31"/>
      <c r="D239" s="15">
        <f t="shared" si="2"/>
        <v>0</v>
      </c>
      <c r="E239" s="15">
        <f t="shared" si="3"/>
        <v>0</v>
      </c>
      <c r="F239" s="15">
        <f t="shared" si="4"/>
        <v>0</v>
      </c>
      <c r="G239" s="15">
        <f t="shared" si="5"/>
        <v>0</v>
      </c>
      <c r="H239" s="18" t="str">
        <f t="shared" si="6"/>
        <v/>
      </c>
      <c r="I239" s="18" t="str">
        <f t="shared" si="7"/>
        <v/>
      </c>
      <c r="J239" s="18" t="str">
        <f t="shared" si="8"/>
        <v>-</v>
      </c>
      <c r="K239" s="27" t="str">
        <f t="shared" ref="K239:L239" si="249">IF(A239="","",WEEKDAY(B239,2))</f>
        <v/>
      </c>
      <c r="L239" s="27" t="str">
        <f t="shared" si="249"/>
        <v/>
      </c>
      <c r="M239" s="19">
        <f t="shared" si="10"/>
        <v>0</v>
      </c>
      <c r="N239" s="20">
        <f t="shared" si="11"/>
        <v>0</v>
      </c>
      <c r="O239" s="21" t="str">
        <f>IF(A239="","",IF(G239&gt;=asetukset!$B$3,G239-asetukset!$B$3,IF(AND(G239-E239&lt;=asetukset!$B$4,E239&gt;=asetukset!$B$3),1-E239,IF(AND(G239-E239&lt;=asetukset!$B$4,E239&lt;=asetukset!$B$3),asetukset!$B$6,0))))</f>
        <v/>
      </c>
      <c r="P239" s="20">
        <f>IF(F239&gt;D239,G239-asetukset!$B$5,IF(AND(D239=F239,E239&lt;=asetukset!$B$6),G239-E239,0))</f>
        <v>0</v>
      </c>
      <c r="Q239" s="19" t="str">
        <f>IF(and(K239=6,E239&gt;asetukset!$B$7),"", IF(and(K239&lt;&gt;6,L239=6,G239&lt;asetukset!$B$7),G239,IF(K239=6,asetukset!$B$7-E239,IF(K239=6,asetukset!$B$7-E239,IF(K239=6,asetukset!$B$7-E239,"")))))</f>
        <v/>
      </c>
      <c r="R239" s="19" t="str">
        <f t="shared" si="12"/>
        <v/>
      </c>
      <c r="S239" s="19" t="str">
        <f t="shared" si="13"/>
        <v/>
      </c>
      <c r="T239" s="21" t="str">
        <f>IF(A239="","",IF(SUMIFS($M$2:M239,$I$2:I239,I239,$A$2:A239,A239)&lt;=asetukset!$B$2,"",SUMIFS($M$2:M239,$I$2:I239,I239,$A$2:A239,A239)-asetukset!$B$2))</f>
        <v/>
      </c>
    </row>
    <row r="240">
      <c r="A240" s="43"/>
      <c r="B240" s="31"/>
      <c r="C240" s="31"/>
      <c r="D240" s="15">
        <f t="shared" si="2"/>
        <v>0</v>
      </c>
      <c r="E240" s="15">
        <f t="shared" si="3"/>
        <v>0</v>
      </c>
      <c r="F240" s="15">
        <f t="shared" si="4"/>
        <v>0</v>
      </c>
      <c r="G240" s="15">
        <f t="shared" si="5"/>
        <v>0</v>
      </c>
      <c r="H240" s="18" t="str">
        <f t="shared" si="6"/>
        <v/>
      </c>
      <c r="I240" s="18" t="str">
        <f t="shared" si="7"/>
        <v/>
      </c>
      <c r="J240" s="18" t="str">
        <f t="shared" si="8"/>
        <v>-</v>
      </c>
      <c r="K240" s="27" t="str">
        <f t="shared" ref="K240:L240" si="250">IF(A240="","",WEEKDAY(B240,2))</f>
        <v/>
      </c>
      <c r="L240" s="27" t="str">
        <f t="shared" si="250"/>
        <v/>
      </c>
      <c r="M240" s="19">
        <f t="shared" si="10"/>
        <v>0</v>
      </c>
      <c r="N240" s="20">
        <f t="shared" si="11"/>
        <v>0</v>
      </c>
      <c r="O240" s="21" t="str">
        <f>IF(A240="","",IF(G240&gt;=asetukset!$B$3,G240-asetukset!$B$3,IF(AND(G240-E240&lt;=asetukset!$B$4,E240&gt;=asetukset!$B$3),1-E240,IF(AND(G240-E240&lt;=asetukset!$B$4,E240&lt;=asetukset!$B$3),asetukset!$B$6,0))))</f>
        <v/>
      </c>
      <c r="P240" s="20">
        <f>IF(F240&gt;D240,G240-asetukset!$B$5,IF(AND(D240=F240,E240&lt;=asetukset!$B$6),G240-E240,0))</f>
        <v>0</v>
      </c>
      <c r="Q240" s="19" t="str">
        <f>IF(and(K240=6,E240&gt;asetukset!$B$7),"", IF(and(K240&lt;&gt;6,L240=6,G240&lt;asetukset!$B$7),G240,IF(K240=6,asetukset!$B$7-E240,IF(K240=6,asetukset!$B$7-E240,IF(K240=6,asetukset!$B$7-E240,"")))))</f>
        <v/>
      </c>
      <c r="R240" s="19" t="str">
        <f t="shared" si="12"/>
        <v/>
      </c>
      <c r="S240" s="19" t="str">
        <f t="shared" si="13"/>
        <v/>
      </c>
      <c r="T240" s="21" t="str">
        <f>IF(A240="","",IF(SUMIFS($M$2:M240,$I$2:I240,I240,$A$2:A240,A240)&lt;=asetukset!$B$2,"",SUMIFS($M$2:M240,$I$2:I240,I240,$A$2:A240,A240)-asetukset!$B$2))</f>
        <v/>
      </c>
    </row>
    <row r="241">
      <c r="A241" s="43"/>
      <c r="B241" s="31"/>
      <c r="C241" s="31"/>
      <c r="D241" s="15">
        <f t="shared" si="2"/>
        <v>0</v>
      </c>
      <c r="E241" s="15">
        <f t="shared" si="3"/>
        <v>0</v>
      </c>
      <c r="F241" s="15">
        <f t="shared" si="4"/>
        <v>0</v>
      </c>
      <c r="G241" s="15">
        <f t="shared" si="5"/>
        <v>0</v>
      </c>
      <c r="H241" s="18" t="str">
        <f t="shared" si="6"/>
        <v/>
      </c>
      <c r="I241" s="18" t="str">
        <f t="shared" si="7"/>
        <v/>
      </c>
      <c r="J241" s="18" t="str">
        <f t="shared" si="8"/>
        <v>-</v>
      </c>
      <c r="K241" s="27" t="str">
        <f t="shared" ref="K241:L241" si="251">IF(A241="","",WEEKDAY(B241,2))</f>
        <v/>
      </c>
      <c r="L241" s="27" t="str">
        <f t="shared" si="251"/>
        <v/>
      </c>
      <c r="M241" s="19">
        <f t="shared" si="10"/>
        <v>0</v>
      </c>
      <c r="N241" s="20">
        <f t="shared" si="11"/>
        <v>0</v>
      </c>
      <c r="O241" s="21" t="str">
        <f>IF(A241="","",IF(G241&gt;=asetukset!$B$3,G241-asetukset!$B$3,IF(AND(G241-E241&lt;=asetukset!$B$4,E241&gt;=asetukset!$B$3),1-E241,IF(AND(G241-E241&lt;=asetukset!$B$4,E241&lt;=asetukset!$B$3),asetukset!$B$6,0))))</f>
        <v/>
      </c>
      <c r="P241" s="20">
        <f>IF(F241&gt;D241,G241-asetukset!$B$5,IF(AND(D241=F241,E241&lt;=asetukset!$B$6),G241-E241,0))</f>
        <v>0</v>
      </c>
      <c r="Q241" s="19" t="str">
        <f>IF(and(K241=6,E241&gt;asetukset!$B$7),"", IF(and(K241&lt;&gt;6,L241=6,G241&lt;asetukset!$B$7),G241,IF(K241=6,asetukset!$B$7-E241,IF(K241=6,asetukset!$B$7-E241,IF(K241=6,asetukset!$B$7-E241,"")))))</f>
        <v/>
      </c>
      <c r="R241" s="19" t="str">
        <f t="shared" si="12"/>
        <v/>
      </c>
      <c r="S241" s="19" t="str">
        <f t="shared" si="13"/>
        <v/>
      </c>
      <c r="T241" s="21" t="str">
        <f>IF(A241="","",IF(SUMIFS($M$2:M241,$I$2:I241,I241,$A$2:A241,A241)&lt;=asetukset!$B$2,"",SUMIFS($M$2:M241,$I$2:I241,I241,$A$2:A241,A241)-asetukset!$B$2))</f>
        <v/>
      </c>
    </row>
    <row r="242">
      <c r="A242" s="43"/>
      <c r="B242" s="31"/>
      <c r="C242" s="31"/>
      <c r="D242" s="15">
        <f t="shared" si="2"/>
        <v>0</v>
      </c>
      <c r="E242" s="15">
        <f t="shared" si="3"/>
        <v>0</v>
      </c>
      <c r="F242" s="15">
        <f t="shared" si="4"/>
        <v>0</v>
      </c>
      <c r="G242" s="15">
        <f t="shared" si="5"/>
        <v>0</v>
      </c>
      <c r="H242" s="18" t="str">
        <f t="shared" si="6"/>
        <v/>
      </c>
      <c r="I242" s="18" t="str">
        <f t="shared" si="7"/>
        <v/>
      </c>
      <c r="J242" s="18" t="str">
        <f t="shared" si="8"/>
        <v>-</v>
      </c>
      <c r="K242" s="27" t="str">
        <f t="shared" ref="K242:L242" si="252">IF(A242="","",WEEKDAY(B242,2))</f>
        <v/>
      </c>
      <c r="L242" s="27" t="str">
        <f t="shared" si="252"/>
        <v/>
      </c>
      <c r="M242" s="19">
        <f t="shared" si="10"/>
        <v>0</v>
      </c>
      <c r="N242" s="20">
        <f t="shared" si="11"/>
        <v>0</v>
      </c>
      <c r="O242" s="21" t="str">
        <f>IF(A242="","",IF(G242&gt;=asetukset!$B$3,G242-asetukset!$B$3,IF(AND(G242-E242&lt;=asetukset!$B$4,E242&gt;=asetukset!$B$3),1-E242,IF(AND(G242-E242&lt;=asetukset!$B$4,E242&lt;=asetukset!$B$3),asetukset!$B$6,0))))</f>
        <v/>
      </c>
      <c r="P242" s="20">
        <f>IF(F242&gt;D242,G242-asetukset!$B$5,IF(AND(D242=F242,E242&lt;=asetukset!$B$6),G242-E242,0))</f>
        <v>0</v>
      </c>
      <c r="Q242" s="19" t="str">
        <f>IF(and(K242=6,E242&gt;asetukset!$B$7),"", IF(and(K242&lt;&gt;6,L242=6,G242&lt;asetukset!$B$7),G242,IF(K242=6,asetukset!$B$7-E242,IF(K242=6,asetukset!$B$7-E242,IF(K242=6,asetukset!$B$7-E242,"")))))</f>
        <v/>
      </c>
      <c r="R242" s="19" t="str">
        <f t="shared" si="12"/>
        <v/>
      </c>
      <c r="S242" s="19" t="str">
        <f t="shared" si="13"/>
        <v/>
      </c>
      <c r="T242" s="21" t="str">
        <f>IF(A242="","",IF(SUMIFS($M$2:M242,$I$2:I242,I242,$A$2:A242,A242)&lt;=asetukset!$B$2,"",SUMIFS($M$2:M242,$I$2:I242,I242,$A$2:A242,A242)-asetukset!$B$2))</f>
        <v/>
      </c>
    </row>
    <row r="243">
      <c r="A243" s="43"/>
      <c r="B243" s="31"/>
      <c r="C243" s="31"/>
      <c r="D243" s="15">
        <f t="shared" si="2"/>
        <v>0</v>
      </c>
      <c r="E243" s="15">
        <f t="shared" si="3"/>
        <v>0</v>
      </c>
      <c r="F243" s="15">
        <f t="shared" si="4"/>
        <v>0</v>
      </c>
      <c r="G243" s="15">
        <f t="shared" si="5"/>
        <v>0</v>
      </c>
      <c r="H243" s="18" t="str">
        <f t="shared" si="6"/>
        <v/>
      </c>
      <c r="I243" s="18" t="str">
        <f t="shared" si="7"/>
        <v/>
      </c>
      <c r="J243" s="18" t="str">
        <f t="shared" si="8"/>
        <v>-</v>
      </c>
      <c r="K243" s="27" t="str">
        <f t="shared" ref="K243:L243" si="253">IF(A243="","",WEEKDAY(B243,2))</f>
        <v/>
      </c>
      <c r="L243" s="27" t="str">
        <f t="shared" si="253"/>
        <v/>
      </c>
      <c r="M243" s="19">
        <f t="shared" si="10"/>
        <v>0</v>
      </c>
      <c r="N243" s="20">
        <f t="shared" si="11"/>
        <v>0</v>
      </c>
      <c r="O243" s="21" t="str">
        <f>IF(A243="","",IF(G243&gt;=asetukset!$B$3,G243-asetukset!$B$3,IF(AND(G243-E243&lt;=asetukset!$B$4,E243&gt;=asetukset!$B$3),1-E243,IF(AND(G243-E243&lt;=asetukset!$B$4,E243&lt;=asetukset!$B$3),asetukset!$B$6,0))))</f>
        <v/>
      </c>
      <c r="P243" s="20">
        <f>IF(F243&gt;D243,G243-asetukset!$B$5,IF(AND(D243=F243,E243&lt;=asetukset!$B$6),G243-E243,0))</f>
        <v>0</v>
      </c>
      <c r="Q243" s="19" t="str">
        <f>IF(and(K243=6,E243&gt;asetukset!$B$7),"", IF(and(K243&lt;&gt;6,L243=6,G243&lt;asetukset!$B$7),G243,IF(K243=6,asetukset!$B$7-E243,IF(K243=6,asetukset!$B$7-E243,IF(K243=6,asetukset!$B$7-E243,"")))))</f>
        <v/>
      </c>
      <c r="R243" s="19" t="str">
        <f t="shared" si="12"/>
        <v/>
      </c>
      <c r="S243" s="19" t="str">
        <f t="shared" si="13"/>
        <v/>
      </c>
      <c r="T243" s="21" t="str">
        <f>IF(A243="","",IF(SUMIFS($M$2:M243,$I$2:I243,I243,$A$2:A243,A243)&lt;=asetukset!$B$2,"",SUMIFS($M$2:M243,$I$2:I243,I243,$A$2:A243,A243)-asetukset!$B$2))</f>
        <v/>
      </c>
    </row>
    <row r="244">
      <c r="A244" s="43"/>
      <c r="B244" s="31"/>
      <c r="C244" s="31"/>
      <c r="D244" s="15">
        <f t="shared" si="2"/>
        <v>0</v>
      </c>
      <c r="E244" s="15">
        <f t="shared" si="3"/>
        <v>0</v>
      </c>
      <c r="F244" s="15">
        <f t="shared" si="4"/>
        <v>0</v>
      </c>
      <c r="G244" s="15">
        <f t="shared" si="5"/>
        <v>0</v>
      </c>
      <c r="H244" s="18" t="str">
        <f t="shared" si="6"/>
        <v/>
      </c>
      <c r="I244" s="18" t="str">
        <f t="shared" si="7"/>
        <v/>
      </c>
      <c r="J244" s="18" t="str">
        <f t="shared" si="8"/>
        <v>-</v>
      </c>
      <c r="K244" s="27" t="str">
        <f t="shared" ref="K244:L244" si="254">IF(A244="","",WEEKDAY(B244,2))</f>
        <v/>
      </c>
      <c r="L244" s="27" t="str">
        <f t="shared" si="254"/>
        <v/>
      </c>
      <c r="M244" s="19">
        <f t="shared" si="10"/>
        <v>0</v>
      </c>
      <c r="N244" s="20">
        <f t="shared" si="11"/>
        <v>0</v>
      </c>
      <c r="O244" s="21" t="str">
        <f>IF(A244="","",IF(G244&gt;=asetukset!$B$3,G244-asetukset!$B$3,IF(AND(G244-E244&lt;=asetukset!$B$4,E244&gt;=asetukset!$B$3),1-E244,IF(AND(G244-E244&lt;=asetukset!$B$4,E244&lt;=asetukset!$B$3),asetukset!$B$6,0))))</f>
        <v/>
      </c>
      <c r="P244" s="20">
        <f>IF(F244&gt;D244,G244-asetukset!$B$5,IF(AND(D244=F244,E244&lt;=asetukset!$B$6),G244-E244,0))</f>
        <v>0</v>
      </c>
      <c r="Q244" s="19" t="str">
        <f>IF(and(K244=6,E244&gt;asetukset!$B$7),"", IF(and(K244&lt;&gt;6,L244=6,G244&lt;asetukset!$B$7),G244,IF(K244=6,asetukset!$B$7-E244,IF(K244=6,asetukset!$B$7-E244,IF(K244=6,asetukset!$B$7-E244,"")))))</f>
        <v/>
      </c>
      <c r="R244" s="19" t="str">
        <f t="shared" si="12"/>
        <v/>
      </c>
      <c r="S244" s="19" t="str">
        <f t="shared" si="13"/>
        <v/>
      </c>
      <c r="T244" s="21" t="str">
        <f>IF(A244="","",IF(SUMIFS($M$2:M244,$I$2:I244,I244,$A$2:A244,A244)&lt;=asetukset!$B$2,"",SUMIFS($M$2:M244,$I$2:I244,I244,$A$2:A244,A244)-asetukset!$B$2))</f>
        <v/>
      </c>
    </row>
    <row r="245">
      <c r="A245" s="43"/>
      <c r="B245" s="31"/>
      <c r="C245" s="31"/>
      <c r="D245" s="15">
        <f t="shared" si="2"/>
        <v>0</v>
      </c>
      <c r="E245" s="15">
        <f t="shared" si="3"/>
        <v>0</v>
      </c>
      <c r="F245" s="15">
        <f t="shared" si="4"/>
        <v>0</v>
      </c>
      <c r="G245" s="15">
        <f t="shared" si="5"/>
        <v>0</v>
      </c>
      <c r="H245" s="18" t="str">
        <f t="shared" si="6"/>
        <v/>
      </c>
      <c r="I245" s="18" t="str">
        <f t="shared" si="7"/>
        <v/>
      </c>
      <c r="J245" s="18" t="str">
        <f t="shared" si="8"/>
        <v>-</v>
      </c>
      <c r="K245" s="27" t="str">
        <f t="shared" ref="K245:L245" si="255">IF(A245="","",WEEKDAY(B245,2))</f>
        <v/>
      </c>
      <c r="L245" s="27" t="str">
        <f t="shared" si="255"/>
        <v/>
      </c>
      <c r="M245" s="19">
        <f t="shared" si="10"/>
        <v>0</v>
      </c>
      <c r="N245" s="20">
        <f t="shared" si="11"/>
        <v>0</v>
      </c>
      <c r="O245" s="21" t="str">
        <f>IF(A245="","",IF(G245&gt;=asetukset!$B$3,G245-asetukset!$B$3,IF(AND(G245-E245&lt;=asetukset!$B$4,E245&gt;=asetukset!$B$3),1-E245,IF(AND(G245-E245&lt;=asetukset!$B$4,E245&lt;=asetukset!$B$3),asetukset!$B$6,0))))</f>
        <v/>
      </c>
      <c r="P245" s="20">
        <f>IF(F245&gt;D245,G245-asetukset!$B$5,IF(AND(D245=F245,E245&lt;=asetukset!$B$6),G245-E245,0))</f>
        <v>0</v>
      </c>
      <c r="Q245" s="19" t="str">
        <f>IF(and(K245=6,E245&gt;asetukset!$B$7),"", IF(and(K245&lt;&gt;6,L245=6,G245&lt;asetukset!$B$7),G245,IF(K245=6,asetukset!$B$7-E245,IF(K245=6,asetukset!$B$7-E245,IF(K245=6,asetukset!$B$7-E245,"")))))</f>
        <v/>
      </c>
      <c r="R245" s="19" t="str">
        <f t="shared" si="12"/>
        <v/>
      </c>
      <c r="S245" s="19" t="str">
        <f t="shared" si="13"/>
        <v/>
      </c>
      <c r="T245" s="21" t="str">
        <f>IF(A245="","",IF(SUMIFS($M$2:M245,$I$2:I245,I245,$A$2:A245,A245)&lt;=asetukset!$B$2,"",SUMIFS($M$2:M245,$I$2:I245,I245,$A$2:A245,A245)-asetukset!$B$2))</f>
        <v/>
      </c>
    </row>
    <row r="246">
      <c r="A246" s="43"/>
      <c r="B246" s="31"/>
      <c r="C246" s="31"/>
      <c r="D246" s="15">
        <f t="shared" si="2"/>
        <v>0</v>
      </c>
      <c r="E246" s="15">
        <f t="shared" si="3"/>
        <v>0</v>
      </c>
      <c r="F246" s="15">
        <f t="shared" si="4"/>
        <v>0</v>
      </c>
      <c r="G246" s="15">
        <f t="shared" si="5"/>
        <v>0</v>
      </c>
      <c r="H246" s="18" t="str">
        <f t="shared" si="6"/>
        <v/>
      </c>
      <c r="I246" s="18" t="str">
        <f t="shared" si="7"/>
        <v/>
      </c>
      <c r="J246" s="18" t="str">
        <f t="shared" si="8"/>
        <v>-</v>
      </c>
      <c r="K246" s="27" t="str">
        <f t="shared" ref="K246:L246" si="256">IF(A246="","",WEEKDAY(B246,2))</f>
        <v/>
      </c>
      <c r="L246" s="27" t="str">
        <f t="shared" si="256"/>
        <v/>
      </c>
      <c r="M246" s="19">
        <f t="shared" si="10"/>
        <v>0</v>
      </c>
      <c r="N246" s="20">
        <f t="shared" si="11"/>
        <v>0</v>
      </c>
      <c r="O246" s="21" t="str">
        <f>IF(A246="","",IF(G246&gt;=asetukset!$B$3,G246-asetukset!$B$3,IF(AND(G246-E246&lt;=asetukset!$B$4,E246&gt;=asetukset!$B$3),1-E246,IF(AND(G246-E246&lt;=asetukset!$B$4,E246&lt;=asetukset!$B$3),asetukset!$B$6,0))))</f>
        <v/>
      </c>
      <c r="P246" s="20">
        <f>IF(F246&gt;D246,G246-asetukset!$B$5,IF(AND(D246=F246,E246&lt;=asetukset!$B$6),G246-E246,0))</f>
        <v>0</v>
      </c>
      <c r="Q246" s="19" t="str">
        <f>IF(and(K246=6,E246&gt;asetukset!$B$7),"", IF(and(K246&lt;&gt;6,L246=6,G246&lt;asetukset!$B$7),G246,IF(K246=6,asetukset!$B$7-E246,IF(K246=6,asetukset!$B$7-E246,IF(K246=6,asetukset!$B$7-E246,"")))))</f>
        <v/>
      </c>
      <c r="R246" s="19" t="str">
        <f t="shared" si="12"/>
        <v/>
      </c>
      <c r="S246" s="19" t="str">
        <f t="shared" si="13"/>
        <v/>
      </c>
      <c r="T246" s="21" t="str">
        <f>IF(A246="","",IF(SUMIFS($M$2:M246,$I$2:I246,I246,$A$2:A246,A246)&lt;=asetukset!$B$2,"",SUMIFS($M$2:M246,$I$2:I246,I246,$A$2:A246,A246)-asetukset!$B$2))</f>
        <v/>
      </c>
    </row>
    <row r="247">
      <c r="A247" s="43"/>
      <c r="B247" s="31"/>
      <c r="C247" s="31"/>
      <c r="D247" s="15">
        <f t="shared" si="2"/>
        <v>0</v>
      </c>
      <c r="E247" s="15">
        <f t="shared" si="3"/>
        <v>0</v>
      </c>
      <c r="F247" s="15">
        <f t="shared" si="4"/>
        <v>0</v>
      </c>
      <c r="G247" s="15">
        <f t="shared" si="5"/>
        <v>0</v>
      </c>
      <c r="H247" s="18" t="str">
        <f t="shared" si="6"/>
        <v/>
      </c>
      <c r="I247" s="18" t="str">
        <f t="shared" si="7"/>
        <v/>
      </c>
      <c r="J247" s="18" t="str">
        <f t="shared" si="8"/>
        <v>-</v>
      </c>
      <c r="K247" s="27" t="str">
        <f t="shared" ref="K247:L247" si="257">IF(A247="","",WEEKDAY(B247,2))</f>
        <v/>
      </c>
      <c r="L247" s="27" t="str">
        <f t="shared" si="257"/>
        <v/>
      </c>
      <c r="M247" s="19">
        <f t="shared" si="10"/>
        <v>0</v>
      </c>
      <c r="N247" s="20">
        <f t="shared" si="11"/>
        <v>0</v>
      </c>
      <c r="O247" s="21" t="str">
        <f>IF(A247="","",IF(G247&gt;=asetukset!$B$3,G247-asetukset!$B$3,IF(AND(G247-E247&lt;=asetukset!$B$4,E247&gt;=asetukset!$B$3),1-E247,IF(AND(G247-E247&lt;=asetukset!$B$4,E247&lt;=asetukset!$B$3),asetukset!$B$6,0))))</f>
        <v/>
      </c>
      <c r="P247" s="20">
        <f>IF(F247&gt;D247,G247-asetukset!$B$5,IF(AND(D247=F247,E247&lt;=asetukset!$B$6),G247-E247,0))</f>
        <v>0</v>
      </c>
      <c r="Q247" s="19" t="str">
        <f>IF(and(K247=6,E247&gt;asetukset!$B$7),"", IF(and(K247&lt;&gt;6,L247=6,G247&lt;asetukset!$B$7),G247,IF(K247=6,asetukset!$B$7-E247,IF(K247=6,asetukset!$B$7-E247,IF(K247=6,asetukset!$B$7-E247,"")))))</f>
        <v/>
      </c>
      <c r="R247" s="19" t="str">
        <f t="shared" si="12"/>
        <v/>
      </c>
      <c r="S247" s="19" t="str">
        <f t="shared" si="13"/>
        <v/>
      </c>
      <c r="T247" s="21" t="str">
        <f>IF(A247="","",IF(SUMIFS($M$2:M247,$I$2:I247,I247,$A$2:A247,A247)&lt;=asetukset!$B$2,"",SUMIFS($M$2:M247,$I$2:I247,I247,$A$2:A247,A247)-asetukset!$B$2))</f>
        <v/>
      </c>
    </row>
    <row r="248">
      <c r="A248" s="43"/>
      <c r="B248" s="31"/>
      <c r="C248" s="31"/>
      <c r="D248" s="15">
        <f t="shared" si="2"/>
        <v>0</v>
      </c>
      <c r="E248" s="15">
        <f t="shared" si="3"/>
        <v>0</v>
      </c>
      <c r="F248" s="15">
        <f t="shared" si="4"/>
        <v>0</v>
      </c>
      <c r="G248" s="15">
        <f t="shared" si="5"/>
        <v>0</v>
      </c>
      <c r="H248" s="18" t="str">
        <f t="shared" si="6"/>
        <v/>
      </c>
      <c r="I248" s="18" t="str">
        <f t="shared" si="7"/>
        <v/>
      </c>
      <c r="J248" s="18" t="str">
        <f t="shared" si="8"/>
        <v>-</v>
      </c>
      <c r="K248" s="27" t="str">
        <f t="shared" ref="K248:L248" si="258">IF(A248="","",WEEKDAY(B248,2))</f>
        <v/>
      </c>
      <c r="L248" s="27" t="str">
        <f t="shared" si="258"/>
        <v/>
      </c>
      <c r="M248" s="19">
        <f t="shared" si="10"/>
        <v>0</v>
      </c>
      <c r="N248" s="20">
        <f t="shared" si="11"/>
        <v>0</v>
      </c>
      <c r="O248" s="21" t="str">
        <f>IF(A248="","",IF(G248&gt;=asetukset!$B$3,G248-asetukset!$B$3,IF(AND(G248-E248&lt;=asetukset!$B$4,E248&gt;=asetukset!$B$3),1-E248,IF(AND(G248-E248&lt;=asetukset!$B$4,E248&lt;=asetukset!$B$3),asetukset!$B$6,0))))</f>
        <v/>
      </c>
      <c r="P248" s="20">
        <f>IF(F248&gt;D248,G248-asetukset!$B$5,IF(AND(D248=F248,E248&lt;=asetukset!$B$6),G248-E248,0))</f>
        <v>0</v>
      </c>
      <c r="Q248" s="19" t="str">
        <f>IF(and(K248=6,E248&gt;asetukset!$B$7),"", IF(and(K248&lt;&gt;6,L248=6,G248&lt;asetukset!$B$7),G248,IF(K248=6,asetukset!$B$7-E248,IF(K248=6,asetukset!$B$7-E248,IF(K248=6,asetukset!$B$7-E248,"")))))</f>
        <v/>
      </c>
      <c r="R248" s="19" t="str">
        <f t="shared" si="12"/>
        <v/>
      </c>
      <c r="S248" s="19" t="str">
        <f t="shared" si="13"/>
        <v/>
      </c>
      <c r="T248" s="21" t="str">
        <f>IF(A248="","",IF(SUMIFS($M$2:M248,$I$2:I248,I248,$A$2:A248,A248)&lt;=asetukset!$B$2,"",SUMIFS($M$2:M248,$I$2:I248,I248,$A$2:A248,A248)-asetukset!$B$2))</f>
        <v/>
      </c>
    </row>
    <row r="249">
      <c r="A249" s="43"/>
      <c r="B249" s="31"/>
      <c r="C249" s="31"/>
      <c r="D249" s="15">
        <f t="shared" si="2"/>
        <v>0</v>
      </c>
      <c r="E249" s="15">
        <f t="shared" si="3"/>
        <v>0</v>
      </c>
      <c r="F249" s="15">
        <f t="shared" si="4"/>
        <v>0</v>
      </c>
      <c r="G249" s="15">
        <f t="shared" si="5"/>
        <v>0</v>
      </c>
      <c r="H249" s="18" t="str">
        <f t="shared" si="6"/>
        <v/>
      </c>
      <c r="I249" s="18" t="str">
        <f t="shared" si="7"/>
        <v/>
      </c>
      <c r="J249" s="18" t="str">
        <f t="shared" si="8"/>
        <v>-</v>
      </c>
      <c r="K249" s="27" t="str">
        <f t="shared" ref="K249:L249" si="259">IF(A249="","",WEEKDAY(B249,2))</f>
        <v/>
      </c>
      <c r="L249" s="27" t="str">
        <f t="shared" si="259"/>
        <v/>
      </c>
      <c r="M249" s="19">
        <f t="shared" si="10"/>
        <v>0</v>
      </c>
      <c r="N249" s="20">
        <f t="shared" si="11"/>
        <v>0</v>
      </c>
      <c r="O249" s="21" t="str">
        <f>IF(A249="","",IF(G249&gt;=asetukset!$B$3,G249-asetukset!$B$3,IF(AND(G249-E249&lt;=asetukset!$B$4,E249&gt;=asetukset!$B$3),1-E249,IF(AND(G249-E249&lt;=asetukset!$B$4,E249&lt;=asetukset!$B$3),asetukset!$B$6,0))))</f>
        <v/>
      </c>
      <c r="P249" s="20">
        <f>IF(F249&gt;D249,G249-asetukset!$B$5,IF(AND(D249=F249,E249&lt;=asetukset!$B$6),G249-E249,0))</f>
        <v>0</v>
      </c>
      <c r="Q249" s="19" t="str">
        <f>IF(and(K249=6,E249&gt;asetukset!$B$7),"", IF(and(K249&lt;&gt;6,L249=6,G249&lt;asetukset!$B$7),G249,IF(K249=6,asetukset!$B$7-E249,IF(K249=6,asetukset!$B$7-E249,IF(K249=6,asetukset!$B$7-E249,"")))))</f>
        <v/>
      </c>
      <c r="R249" s="19" t="str">
        <f t="shared" si="12"/>
        <v/>
      </c>
      <c r="S249" s="19" t="str">
        <f t="shared" si="13"/>
        <v/>
      </c>
      <c r="T249" s="21" t="str">
        <f>IF(A249="","",IF(SUMIFS($M$2:M249,$I$2:I249,I249,$A$2:A249,A249)&lt;=asetukset!$B$2,"",SUMIFS($M$2:M249,$I$2:I249,I249,$A$2:A249,A249)-asetukset!$B$2))</f>
        <v/>
      </c>
    </row>
    <row r="250">
      <c r="A250" s="43"/>
      <c r="B250" s="31"/>
      <c r="C250" s="31"/>
      <c r="D250" s="15">
        <f t="shared" si="2"/>
        <v>0</v>
      </c>
      <c r="E250" s="15">
        <f t="shared" si="3"/>
        <v>0</v>
      </c>
      <c r="F250" s="15">
        <f t="shared" si="4"/>
        <v>0</v>
      </c>
      <c r="G250" s="15">
        <f t="shared" si="5"/>
        <v>0</v>
      </c>
      <c r="H250" s="18" t="str">
        <f t="shared" si="6"/>
        <v/>
      </c>
      <c r="I250" s="18" t="str">
        <f t="shared" si="7"/>
        <v/>
      </c>
      <c r="J250" s="18" t="str">
        <f t="shared" si="8"/>
        <v>-</v>
      </c>
      <c r="K250" s="27" t="str">
        <f t="shared" ref="K250:L250" si="260">IF(A250="","",WEEKDAY(B250,2))</f>
        <v/>
      </c>
      <c r="L250" s="27" t="str">
        <f t="shared" si="260"/>
        <v/>
      </c>
      <c r="M250" s="19">
        <f t="shared" si="10"/>
        <v>0</v>
      </c>
      <c r="N250" s="20">
        <f t="shared" si="11"/>
        <v>0</v>
      </c>
      <c r="O250" s="21" t="str">
        <f>IF(A250="","",IF(G250&gt;=asetukset!$B$3,G250-asetukset!$B$3,IF(AND(G250-E250&lt;=asetukset!$B$4,E250&gt;=asetukset!$B$3),1-E250,IF(AND(G250-E250&lt;=asetukset!$B$4,E250&lt;=asetukset!$B$3),asetukset!$B$6,0))))</f>
        <v/>
      </c>
      <c r="P250" s="20">
        <f>IF(F250&gt;D250,G250-asetukset!$B$5,IF(AND(D250=F250,E250&lt;=asetukset!$B$6),G250-E250,0))</f>
        <v>0</v>
      </c>
      <c r="Q250" s="19" t="str">
        <f>IF(and(K250=6,E250&gt;asetukset!$B$7),"", IF(and(K250&lt;&gt;6,L250=6,G250&lt;asetukset!$B$7),G250,IF(K250=6,asetukset!$B$7-E250,IF(K250=6,asetukset!$B$7-E250,IF(K250=6,asetukset!$B$7-E250,"")))))</f>
        <v/>
      </c>
      <c r="R250" s="19" t="str">
        <f t="shared" si="12"/>
        <v/>
      </c>
      <c r="S250" s="19" t="str">
        <f t="shared" si="13"/>
        <v/>
      </c>
      <c r="T250" s="21" t="str">
        <f>IF(A250="","",IF(SUMIFS($M$2:M250,$I$2:I250,I250,$A$2:A250,A250)&lt;=asetukset!$B$2,"",SUMIFS($M$2:M250,$I$2:I250,I250,$A$2:A250,A250)-asetukset!$B$2))</f>
        <v/>
      </c>
    </row>
    <row r="251">
      <c r="A251" s="43"/>
      <c r="B251" s="31"/>
      <c r="C251" s="31"/>
      <c r="D251" s="15">
        <f t="shared" si="2"/>
        <v>0</v>
      </c>
      <c r="E251" s="15">
        <f t="shared" si="3"/>
        <v>0</v>
      </c>
      <c r="F251" s="15">
        <f t="shared" si="4"/>
        <v>0</v>
      </c>
      <c r="G251" s="15">
        <f t="shared" si="5"/>
        <v>0</v>
      </c>
      <c r="H251" s="18" t="str">
        <f t="shared" si="6"/>
        <v/>
      </c>
      <c r="I251" s="18" t="str">
        <f t="shared" si="7"/>
        <v/>
      </c>
      <c r="J251" s="18" t="str">
        <f t="shared" si="8"/>
        <v>-</v>
      </c>
      <c r="K251" s="27" t="str">
        <f t="shared" ref="K251:L251" si="261">IF(A251="","",WEEKDAY(B251,2))</f>
        <v/>
      </c>
      <c r="L251" s="27" t="str">
        <f t="shared" si="261"/>
        <v/>
      </c>
      <c r="M251" s="19">
        <f t="shared" si="10"/>
        <v>0</v>
      </c>
      <c r="N251" s="20">
        <f t="shared" si="11"/>
        <v>0</v>
      </c>
      <c r="O251" s="21" t="str">
        <f>IF(A251="","",IF(G251&gt;=asetukset!$B$3,G251-asetukset!$B$3,IF(AND(G251-E251&lt;=asetukset!$B$4,E251&gt;=asetukset!$B$3),1-E251,IF(AND(G251-E251&lt;=asetukset!$B$4,E251&lt;=asetukset!$B$3),asetukset!$B$6,0))))</f>
        <v/>
      </c>
      <c r="P251" s="20">
        <f>IF(F251&gt;D251,G251-asetukset!$B$5,IF(AND(D251=F251,E251&lt;=asetukset!$B$6),G251-E251,0))</f>
        <v>0</v>
      </c>
      <c r="Q251" s="19" t="str">
        <f>IF(and(K251=6,E251&gt;asetukset!$B$7),"", IF(and(K251&lt;&gt;6,L251=6,G251&lt;asetukset!$B$7),G251,IF(K251=6,asetukset!$B$7-E251,IF(K251=6,asetukset!$B$7-E251,IF(K251=6,asetukset!$B$7-E251,"")))))</f>
        <v/>
      </c>
      <c r="R251" s="19" t="str">
        <f t="shared" si="12"/>
        <v/>
      </c>
      <c r="S251" s="19" t="str">
        <f t="shared" si="13"/>
        <v/>
      </c>
      <c r="T251" s="21" t="str">
        <f>IF(A251="","",IF(SUMIFS($M$2:M251,$I$2:I251,I251,$A$2:A251,A251)&lt;=asetukset!$B$2,"",SUMIFS($M$2:M251,$I$2:I251,I251,$A$2:A251,A251)-asetukset!$B$2))</f>
        <v/>
      </c>
    </row>
    <row r="252">
      <c r="A252" s="43"/>
      <c r="B252" s="31"/>
      <c r="C252" s="31"/>
      <c r="D252" s="15">
        <f t="shared" si="2"/>
        <v>0</v>
      </c>
      <c r="E252" s="15">
        <f t="shared" si="3"/>
        <v>0</v>
      </c>
      <c r="F252" s="15">
        <f t="shared" si="4"/>
        <v>0</v>
      </c>
      <c r="G252" s="15">
        <f t="shared" si="5"/>
        <v>0</v>
      </c>
      <c r="H252" s="18" t="str">
        <f t="shared" si="6"/>
        <v/>
      </c>
      <c r="I252" s="18" t="str">
        <f t="shared" si="7"/>
        <v/>
      </c>
      <c r="J252" s="18" t="str">
        <f t="shared" si="8"/>
        <v>-</v>
      </c>
      <c r="K252" s="27" t="str">
        <f t="shared" ref="K252:L252" si="262">IF(A252="","",WEEKDAY(B252,2))</f>
        <v/>
      </c>
      <c r="L252" s="27" t="str">
        <f t="shared" si="262"/>
        <v/>
      </c>
      <c r="M252" s="19">
        <f t="shared" si="10"/>
        <v>0</v>
      </c>
      <c r="N252" s="20">
        <f t="shared" si="11"/>
        <v>0</v>
      </c>
      <c r="O252" s="21" t="str">
        <f>IF(A252="","",IF(G252&gt;=asetukset!$B$3,G252-asetukset!$B$3,IF(AND(G252-E252&lt;=asetukset!$B$4,E252&gt;=asetukset!$B$3),1-E252,IF(AND(G252-E252&lt;=asetukset!$B$4,E252&lt;=asetukset!$B$3),asetukset!$B$6,0))))</f>
        <v/>
      </c>
      <c r="P252" s="20">
        <f>IF(F252&gt;D252,G252-asetukset!$B$5,IF(AND(D252=F252,E252&lt;=asetukset!$B$6),G252-E252,0))</f>
        <v>0</v>
      </c>
      <c r="Q252" s="19" t="str">
        <f>IF(and(K252=6,E252&gt;asetukset!$B$7),"", IF(and(K252&lt;&gt;6,L252=6,G252&lt;asetukset!$B$7),G252,IF(K252=6,asetukset!$B$7-E252,IF(K252=6,asetukset!$B$7-E252,IF(K252=6,asetukset!$B$7-E252,"")))))</f>
        <v/>
      </c>
      <c r="R252" s="19" t="str">
        <f t="shared" si="12"/>
        <v/>
      </c>
      <c r="S252" s="19" t="str">
        <f t="shared" si="13"/>
        <v/>
      </c>
      <c r="T252" s="21" t="str">
        <f>IF(A252="","",IF(SUMIFS($M$2:M252,$I$2:I252,I252,$A$2:A252,A252)&lt;=asetukset!$B$2,"",SUMIFS($M$2:M252,$I$2:I252,I252,$A$2:A252,A252)-asetukset!$B$2))</f>
        <v/>
      </c>
    </row>
    <row r="253">
      <c r="A253" s="43"/>
      <c r="B253" s="31"/>
      <c r="C253" s="31"/>
      <c r="D253" s="15">
        <f t="shared" si="2"/>
        <v>0</v>
      </c>
      <c r="E253" s="15">
        <f t="shared" si="3"/>
        <v>0</v>
      </c>
      <c r="F253" s="15">
        <f t="shared" si="4"/>
        <v>0</v>
      </c>
      <c r="G253" s="15">
        <f t="shared" si="5"/>
        <v>0</v>
      </c>
      <c r="H253" s="18" t="str">
        <f t="shared" si="6"/>
        <v/>
      </c>
      <c r="I253" s="18" t="str">
        <f t="shared" si="7"/>
        <v/>
      </c>
      <c r="J253" s="18" t="str">
        <f t="shared" si="8"/>
        <v>-</v>
      </c>
      <c r="K253" s="27" t="str">
        <f t="shared" ref="K253:L253" si="263">IF(A253="","",WEEKDAY(B253,2))</f>
        <v/>
      </c>
      <c r="L253" s="27" t="str">
        <f t="shared" si="263"/>
        <v/>
      </c>
      <c r="M253" s="19">
        <f t="shared" si="10"/>
        <v>0</v>
      </c>
      <c r="N253" s="20">
        <f t="shared" si="11"/>
        <v>0</v>
      </c>
      <c r="O253" s="21" t="str">
        <f>IF(A253="","",IF(G253&gt;=asetukset!$B$3,G253-asetukset!$B$3,IF(AND(G253-E253&lt;=asetukset!$B$4,E253&gt;=asetukset!$B$3),1-E253,IF(AND(G253-E253&lt;=asetukset!$B$4,E253&lt;=asetukset!$B$3),asetukset!$B$6,0))))</f>
        <v/>
      </c>
      <c r="P253" s="20">
        <f>IF(F253&gt;D253,G253-asetukset!$B$5,IF(AND(D253=F253,E253&lt;=asetukset!$B$6),G253-E253,0))</f>
        <v>0</v>
      </c>
      <c r="Q253" s="19" t="str">
        <f>IF(and(K253=6,E253&gt;asetukset!$B$7),"", IF(and(K253&lt;&gt;6,L253=6,G253&lt;asetukset!$B$7),G253,IF(K253=6,asetukset!$B$7-E253,IF(K253=6,asetukset!$B$7-E253,IF(K253=6,asetukset!$B$7-E253,"")))))</f>
        <v/>
      </c>
      <c r="R253" s="19" t="str">
        <f t="shared" si="12"/>
        <v/>
      </c>
      <c r="S253" s="19" t="str">
        <f t="shared" si="13"/>
        <v/>
      </c>
      <c r="T253" s="21" t="str">
        <f>IF(A253="","",IF(SUMIFS($M$2:M253,$I$2:I253,I253,$A$2:A253,A253)&lt;=asetukset!$B$2,"",SUMIFS($M$2:M253,$I$2:I253,I253,$A$2:A253,A253)-asetukset!$B$2))</f>
        <v/>
      </c>
    </row>
    <row r="254">
      <c r="A254" s="43"/>
      <c r="B254" s="31"/>
      <c r="C254" s="31"/>
      <c r="D254" s="15">
        <f t="shared" si="2"/>
        <v>0</v>
      </c>
      <c r="E254" s="15">
        <f t="shared" si="3"/>
        <v>0</v>
      </c>
      <c r="F254" s="15">
        <f t="shared" si="4"/>
        <v>0</v>
      </c>
      <c r="G254" s="15">
        <f t="shared" si="5"/>
        <v>0</v>
      </c>
      <c r="H254" s="18" t="str">
        <f t="shared" si="6"/>
        <v/>
      </c>
      <c r="I254" s="18" t="str">
        <f t="shared" si="7"/>
        <v/>
      </c>
      <c r="J254" s="18" t="str">
        <f t="shared" si="8"/>
        <v>-</v>
      </c>
      <c r="K254" s="27" t="str">
        <f t="shared" ref="K254:L254" si="264">IF(A254="","",WEEKDAY(B254,2))</f>
        <v/>
      </c>
      <c r="L254" s="27" t="str">
        <f t="shared" si="264"/>
        <v/>
      </c>
      <c r="M254" s="19">
        <f t="shared" si="10"/>
        <v>0</v>
      </c>
      <c r="N254" s="20">
        <f t="shared" si="11"/>
        <v>0</v>
      </c>
      <c r="O254" s="21" t="str">
        <f>IF(A254="","",IF(G254&gt;=asetukset!$B$3,G254-asetukset!$B$3,IF(AND(G254-E254&lt;=asetukset!$B$4,E254&gt;=asetukset!$B$3),1-E254,IF(AND(G254-E254&lt;=asetukset!$B$4,E254&lt;=asetukset!$B$3),asetukset!$B$6,0))))</f>
        <v/>
      </c>
      <c r="P254" s="20">
        <f>IF(F254&gt;D254,G254-asetukset!$B$5,IF(AND(D254=F254,E254&lt;=asetukset!$B$6),G254-E254,0))</f>
        <v>0</v>
      </c>
      <c r="Q254" s="19" t="str">
        <f>IF(and(K254=6,E254&gt;asetukset!$B$7),"", IF(and(K254&lt;&gt;6,L254=6,G254&lt;asetukset!$B$7),G254,IF(K254=6,asetukset!$B$7-E254,IF(K254=6,asetukset!$B$7-E254,IF(K254=6,asetukset!$B$7-E254,"")))))</f>
        <v/>
      </c>
      <c r="R254" s="19" t="str">
        <f t="shared" si="12"/>
        <v/>
      </c>
      <c r="S254" s="19" t="str">
        <f t="shared" si="13"/>
        <v/>
      </c>
      <c r="T254" s="21" t="str">
        <f>IF(A254="","",IF(SUMIFS($M$2:M254,$I$2:I254,I254,$A$2:A254,A254)&lt;=asetukset!$B$2,"",SUMIFS($M$2:M254,$I$2:I254,I254,$A$2:A254,A254)-asetukset!$B$2))</f>
        <v/>
      </c>
    </row>
    <row r="255">
      <c r="A255" s="43"/>
      <c r="B255" s="31"/>
      <c r="C255" s="31"/>
      <c r="D255" s="15">
        <f t="shared" si="2"/>
        <v>0</v>
      </c>
      <c r="E255" s="15">
        <f t="shared" si="3"/>
        <v>0</v>
      </c>
      <c r="F255" s="15">
        <f t="shared" si="4"/>
        <v>0</v>
      </c>
      <c r="G255" s="15">
        <f t="shared" si="5"/>
        <v>0</v>
      </c>
      <c r="H255" s="18" t="str">
        <f t="shared" si="6"/>
        <v/>
      </c>
      <c r="I255" s="18" t="str">
        <f t="shared" si="7"/>
        <v/>
      </c>
      <c r="J255" s="18" t="str">
        <f t="shared" si="8"/>
        <v>-</v>
      </c>
      <c r="K255" s="27" t="str">
        <f t="shared" ref="K255:L255" si="265">IF(A255="","",WEEKDAY(B255,2))</f>
        <v/>
      </c>
      <c r="L255" s="27" t="str">
        <f t="shared" si="265"/>
        <v/>
      </c>
      <c r="M255" s="19">
        <f t="shared" si="10"/>
        <v>0</v>
      </c>
      <c r="N255" s="20">
        <f t="shared" si="11"/>
        <v>0</v>
      </c>
      <c r="O255" s="21" t="str">
        <f>IF(A255="","",IF(G255&gt;=asetukset!$B$3,G255-asetukset!$B$3,IF(AND(G255-E255&lt;=asetukset!$B$4,E255&gt;=asetukset!$B$3),1-E255,IF(AND(G255-E255&lt;=asetukset!$B$4,E255&lt;=asetukset!$B$3),asetukset!$B$6,0))))</f>
        <v/>
      </c>
      <c r="P255" s="20">
        <f>IF(F255&gt;D255,G255-asetukset!$B$5,IF(AND(D255=F255,E255&lt;=asetukset!$B$6),G255-E255,0))</f>
        <v>0</v>
      </c>
      <c r="Q255" s="19" t="str">
        <f>IF(and(K255=6,E255&gt;asetukset!$B$7),"", IF(and(K255&lt;&gt;6,L255=6,G255&lt;asetukset!$B$7),G255,IF(K255=6,asetukset!$B$7-E255,IF(K255=6,asetukset!$B$7-E255,IF(K255=6,asetukset!$B$7-E255,"")))))</f>
        <v/>
      </c>
      <c r="R255" s="19" t="str">
        <f t="shared" si="12"/>
        <v/>
      </c>
      <c r="S255" s="19" t="str">
        <f t="shared" si="13"/>
        <v/>
      </c>
      <c r="T255" s="21" t="str">
        <f>IF(A255="","",IF(SUMIFS($M$2:M255,$I$2:I255,I255,$A$2:A255,A255)&lt;=asetukset!$B$2,"",SUMIFS($M$2:M255,$I$2:I255,I255,$A$2:A255,A255)-asetukset!$B$2))</f>
        <v/>
      </c>
    </row>
    <row r="256">
      <c r="A256" s="43"/>
      <c r="B256" s="31"/>
      <c r="C256" s="31"/>
      <c r="D256" s="15">
        <f t="shared" si="2"/>
        <v>0</v>
      </c>
      <c r="E256" s="15">
        <f t="shared" si="3"/>
        <v>0</v>
      </c>
      <c r="F256" s="15">
        <f t="shared" si="4"/>
        <v>0</v>
      </c>
      <c r="G256" s="15">
        <f t="shared" si="5"/>
        <v>0</v>
      </c>
      <c r="H256" s="18" t="str">
        <f t="shared" si="6"/>
        <v/>
      </c>
      <c r="I256" s="18" t="str">
        <f t="shared" si="7"/>
        <v/>
      </c>
      <c r="J256" s="18" t="str">
        <f t="shared" si="8"/>
        <v>-</v>
      </c>
      <c r="K256" s="27" t="str">
        <f t="shared" ref="K256:L256" si="266">IF(A256="","",WEEKDAY(B256,2))</f>
        <v/>
      </c>
      <c r="L256" s="27" t="str">
        <f t="shared" si="266"/>
        <v/>
      </c>
      <c r="M256" s="19">
        <f t="shared" si="10"/>
        <v>0</v>
      </c>
      <c r="N256" s="20">
        <f t="shared" si="11"/>
        <v>0</v>
      </c>
      <c r="O256" s="21" t="str">
        <f>IF(A256="","",IF(G256&gt;=asetukset!$B$3,G256-asetukset!$B$3,IF(AND(G256-E256&lt;=asetukset!$B$4,E256&gt;=asetukset!$B$3),1-E256,IF(AND(G256-E256&lt;=asetukset!$B$4,E256&lt;=asetukset!$B$3),asetukset!$B$6,0))))</f>
        <v/>
      </c>
      <c r="P256" s="20">
        <f>IF(F256&gt;D256,G256-asetukset!$B$5,IF(AND(D256=F256,E256&lt;=asetukset!$B$6),G256-E256,0))</f>
        <v>0</v>
      </c>
      <c r="Q256" s="19" t="str">
        <f>IF(and(K256=6,E256&gt;asetukset!$B$7),"", IF(and(K256&lt;&gt;6,L256=6,G256&lt;asetukset!$B$7),G256,IF(K256=6,asetukset!$B$7-E256,IF(K256=6,asetukset!$B$7-E256,IF(K256=6,asetukset!$B$7-E256,"")))))</f>
        <v/>
      </c>
      <c r="R256" s="19" t="str">
        <f t="shared" si="12"/>
        <v/>
      </c>
      <c r="S256" s="19" t="str">
        <f t="shared" si="13"/>
        <v/>
      </c>
      <c r="T256" s="21" t="str">
        <f>IF(A256="","",IF(SUMIFS($M$2:M256,$I$2:I256,I256,$A$2:A256,A256)&lt;=asetukset!$B$2,"",SUMIFS($M$2:M256,$I$2:I256,I256,$A$2:A256,A256)-asetukset!$B$2))</f>
        <v/>
      </c>
    </row>
    <row r="257">
      <c r="A257" s="43"/>
      <c r="B257" s="31"/>
      <c r="C257" s="31"/>
      <c r="D257" s="15">
        <f t="shared" si="2"/>
        <v>0</v>
      </c>
      <c r="E257" s="15">
        <f t="shared" si="3"/>
        <v>0</v>
      </c>
      <c r="F257" s="15">
        <f t="shared" si="4"/>
        <v>0</v>
      </c>
      <c r="G257" s="15">
        <f t="shared" si="5"/>
        <v>0</v>
      </c>
      <c r="H257" s="18" t="str">
        <f t="shared" si="6"/>
        <v/>
      </c>
      <c r="I257" s="18" t="str">
        <f t="shared" si="7"/>
        <v/>
      </c>
      <c r="J257" s="18" t="str">
        <f t="shared" si="8"/>
        <v>-</v>
      </c>
      <c r="K257" s="27" t="str">
        <f t="shared" ref="K257:L257" si="267">IF(A257="","",WEEKDAY(B257,2))</f>
        <v/>
      </c>
      <c r="L257" s="27" t="str">
        <f t="shared" si="267"/>
        <v/>
      </c>
      <c r="M257" s="19">
        <f t="shared" si="10"/>
        <v>0</v>
      </c>
      <c r="N257" s="20">
        <f t="shared" si="11"/>
        <v>0</v>
      </c>
      <c r="O257" s="21" t="str">
        <f>IF(A257="","",IF(G257&gt;=asetukset!$B$3,G257-asetukset!$B$3,IF(AND(G257-E257&lt;=asetukset!$B$4,E257&gt;=asetukset!$B$3),1-E257,IF(AND(G257-E257&lt;=asetukset!$B$4,E257&lt;=asetukset!$B$3),asetukset!$B$6,0))))</f>
        <v/>
      </c>
      <c r="P257" s="20">
        <f>IF(F257&gt;D257,G257-asetukset!$B$5,IF(AND(D257=F257,E257&lt;=asetukset!$B$6),G257-E257,0))</f>
        <v>0</v>
      </c>
      <c r="Q257" s="19" t="str">
        <f>IF(and(K257=6,E257&gt;asetukset!$B$7),"", IF(and(K257&lt;&gt;6,L257=6,G257&lt;asetukset!$B$7),G257,IF(K257=6,asetukset!$B$7-E257,IF(K257=6,asetukset!$B$7-E257,IF(K257=6,asetukset!$B$7-E257,"")))))</f>
        <v/>
      </c>
      <c r="R257" s="19" t="str">
        <f t="shared" si="12"/>
        <v/>
      </c>
      <c r="S257" s="19" t="str">
        <f t="shared" si="13"/>
        <v/>
      </c>
      <c r="T257" s="21" t="str">
        <f>IF(A257="","",IF(SUMIFS($M$2:M257,$I$2:I257,I257,$A$2:A257,A257)&lt;=asetukset!$B$2,"",SUMIFS($M$2:M257,$I$2:I257,I257,$A$2:A257,A257)-asetukset!$B$2))</f>
        <v/>
      </c>
    </row>
    <row r="258">
      <c r="A258" s="43"/>
      <c r="B258" s="31"/>
      <c r="C258" s="31"/>
      <c r="D258" s="15">
        <f t="shared" si="2"/>
        <v>0</v>
      </c>
      <c r="E258" s="15">
        <f t="shared" si="3"/>
        <v>0</v>
      </c>
      <c r="F258" s="15">
        <f t="shared" si="4"/>
        <v>0</v>
      </c>
      <c r="G258" s="15">
        <f t="shared" si="5"/>
        <v>0</v>
      </c>
      <c r="H258" s="18" t="str">
        <f t="shared" si="6"/>
        <v/>
      </c>
      <c r="I258" s="18" t="str">
        <f t="shared" si="7"/>
        <v/>
      </c>
      <c r="J258" s="18" t="str">
        <f t="shared" si="8"/>
        <v>-</v>
      </c>
      <c r="K258" s="27" t="str">
        <f t="shared" ref="K258:L258" si="268">IF(A258="","",WEEKDAY(B258,2))</f>
        <v/>
      </c>
      <c r="L258" s="27" t="str">
        <f t="shared" si="268"/>
        <v/>
      </c>
      <c r="M258" s="19">
        <f t="shared" si="10"/>
        <v>0</v>
      </c>
      <c r="N258" s="20">
        <f t="shared" si="11"/>
        <v>0</v>
      </c>
      <c r="O258" s="21" t="str">
        <f>IF(A258="","",IF(G258&gt;=asetukset!$B$3,G258-asetukset!$B$3,IF(AND(G258-E258&lt;=asetukset!$B$4,E258&gt;=asetukset!$B$3),1-E258,IF(AND(G258-E258&lt;=asetukset!$B$4,E258&lt;=asetukset!$B$3),asetukset!$B$6,0))))</f>
        <v/>
      </c>
      <c r="P258" s="20">
        <f>IF(F258&gt;D258,G258-asetukset!$B$5,IF(AND(D258=F258,E258&lt;=asetukset!$B$6),G258-E258,0))</f>
        <v>0</v>
      </c>
      <c r="Q258" s="19" t="str">
        <f>IF(and(K258=6,E258&gt;asetukset!$B$7),"", IF(and(K258&lt;&gt;6,L258=6,G258&lt;asetukset!$B$7),G258,IF(K258=6,asetukset!$B$7-E258,IF(K258=6,asetukset!$B$7-E258,IF(K258=6,asetukset!$B$7-E258,"")))))</f>
        <v/>
      </c>
      <c r="R258" s="19" t="str">
        <f t="shared" si="12"/>
        <v/>
      </c>
      <c r="S258" s="19" t="str">
        <f t="shared" si="13"/>
        <v/>
      </c>
      <c r="T258" s="21" t="str">
        <f>IF(A258="","",IF(SUMIFS($M$2:M258,$I$2:I258,I258,$A$2:A258,A258)&lt;=asetukset!$B$2,"",SUMIFS($M$2:M258,$I$2:I258,I258,$A$2:A258,A258)-asetukset!$B$2))</f>
        <v/>
      </c>
    </row>
    <row r="259">
      <c r="A259" s="43"/>
      <c r="B259" s="31"/>
      <c r="C259" s="31"/>
      <c r="D259" s="15">
        <f t="shared" si="2"/>
        <v>0</v>
      </c>
      <c r="E259" s="15">
        <f t="shared" si="3"/>
        <v>0</v>
      </c>
      <c r="F259" s="15">
        <f t="shared" si="4"/>
        <v>0</v>
      </c>
      <c r="G259" s="15">
        <f t="shared" si="5"/>
        <v>0</v>
      </c>
      <c r="H259" s="18" t="str">
        <f t="shared" si="6"/>
        <v/>
      </c>
      <c r="I259" s="18" t="str">
        <f t="shared" si="7"/>
        <v/>
      </c>
      <c r="J259" s="18" t="str">
        <f t="shared" si="8"/>
        <v>-</v>
      </c>
      <c r="K259" s="27" t="str">
        <f t="shared" ref="K259:L259" si="269">IF(A259="","",WEEKDAY(B259,2))</f>
        <v/>
      </c>
      <c r="L259" s="27" t="str">
        <f t="shared" si="269"/>
        <v/>
      </c>
      <c r="M259" s="19">
        <f t="shared" si="10"/>
        <v>0</v>
      </c>
      <c r="N259" s="20">
        <f t="shared" si="11"/>
        <v>0</v>
      </c>
      <c r="O259" s="21" t="str">
        <f>IF(A259="","",IF(G259&gt;=asetukset!$B$3,G259-asetukset!$B$3,IF(AND(G259-E259&lt;=asetukset!$B$4,E259&gt;=asetukset!$B$3),1-E259,IF(AND(G259-E259&lt;=asetukset!$B$4,E259&lt;=asetukset!$B$3),asetukset!$B$6,0))))</f>
        <v/>
      </c>
      <c r="P259" s="20">
        <f>IF(F259&gt;D259,G259-asetukset!$B$5,IF(AND(D259=F259,E259&lt;=asetukset!$B$6),G259-E259,0))</f>
        <v>0</v>
      </c>
      <c r="Q259" s="19" t="str">
        <f>IF(and(K259=6,E259&gt;asetukset!$B$7),"", IF(and(K259&lt;&gt;6,L259=6,G259&lt;asetukset!$B$7),G259,IF(K259=6,asetukset!$B$7-E259,IF(K259=6,asetukset!$B$7-E259,IF(K259=6,asetukset!$B$7-E259,"")))))</f>
        <v/>
      </c>
      <c r="R259" s="19" t="str">
        <f t="shared" si="12"/>
        <v/>
      </c>
      <c r="S259" s="19" t="str">
        <f t="shared" si="13"/>
        <v/>
      </c>
      <c r="T259" s="21" t="str">
        <f>IF(A259="","",IF(SUMIFS($M$2:M259,$I$2:I259,I259,$A$2:A259,A259)&lt;=asetukset!$B$2,"",SUMIFS($M$2:M259,$I$2:I259,I259,$A$2:A259,A259)-asetukset!$B$2))</f>
        <v/>
      </c>
    </row>
    <row r="260">
      <c r="A260" s="43"/>
      <c r="B260" s="31"/>
      <c r="C260" s="31"/>
      <c r="D260" s="15">
        <f t="shared" si="2"/>
        <v>0</v>
      </c>
      <c r="E260" s="15">
        <f t="shared" si="3"/>
        <v>0</v>
      </c>
      <c r="F260" s="15">
        <f t="shared" si="4"/>
        <v>0</v>
      </c>
      <c r="G260" s="15">
        <f t="shared" si="5"/>
        <v>0</v>
      </c>
      <c r="H260" s="18" t="str">
        <f t="shared" si="6"/>
        <v/>
      </c>
      <c r="I260" s="18" t="str">
        <f t="shared" si="7"/>
        <v/>
      </c>
      <c r="J260" s="18" t="str">
        <f t="shared" si="8"/>
        <v>-</v>
      </c>
      <c r="K260" s="27" t="str">
        <f t="shared" ref="K260:L260" si="270">IF(A260="","",WEEKDAY(B260,2))</f>
        <v/>
      </c>
      <c r="L260" s="27" t="str">
        <f t="shared" si="270"/>
        <v/>
      </c>
      <c r="M260" s="19">
        <f t="shared" si="10"/>
        <v>0</v>
      </c>
      <c r="N260" s="20">
        <f t="shared" si="11"/>
        <v>0</v>
      </c>
      <c r="O260" s="21" t="str">
        <f>IF(A260="","",IF(G260&gt;=asetukset!$B$3,G260-asetukset!$B$3,IF(AND(G260-E260&lt;=asetukset!$B$4,E260&gt;=asetukset!$B$3),1-E260,IF(AND(G260-E260&lt;=asetukset!$B$4,E260&lt;=asetukset!$B$3),asetukset!$B$6,0))))</f>
        <v/>
      </c>
      <c r="P260" s="20">
        <f>IF(F260&gt;D260,G260-asetukset!$B$5,IF(AND(D260=F260,E260&lt;=asetukset!$B$6),G260-E260,0))</f>
        <v>0</v>
      </c>
      <c r="Q260" s="19" t="str">
        <f>IF(and(K260=6,E260&gt;asetukset!$B$7),"", IF(and(K260&lt;&gt;6,L260=6,G260&lt;asetukset!$B$7),G260,IF(K260=6,asetukset!$B$7-E260,IF(K260=6,asetukset!$B$7-E260,IF(K260=6,asetukset!$B$7-E260,"")))))</f>
        <v/>
      </c>
      <c r="R260" s="19" t="str">
        <f t="shared" si="12"/>
        <v/>
      </c>
      <c r="S260" s="19" t="str">
        <f t="shared" si="13"/>
        <v/>
      </c>
      <c r="T260" s="21" t="str">
        <f>IF(A260="","",IF(SUMIFS($M$2:M260,$I$2:I260,I260,$A$2:A260,A260)&lt;=asetukset!$B$2,"",SUMIFS($M$2:M260,$I$2:I260,I260,$A$2:A260,A260)-asetukset!$B$2))</f>
        <v/>
      </c>
    </row>
    <row r="261">
      <c r="A261" s="43"/>
      <c r="B261" s="31"/>
      <c r="C261" s="31"/>
      <c r="D261" s="15">
        <f t="shared" si="2"/>
        <v>0</v>
      </c>
      <c r="E261" s="15">
        <f t="shared" si="3"/>
        <v>0</v>
      </c>
      <c r="F261" s="15">
        <f t="shared" si="4"/>
        <v>0</v>
      </c>
      <c r="G261" s="15">
        <f t="shared" si="5"/>
        <v>0</v>
      </c>
      <c r="H261" s="18" t="str">
        <f t="shared" si="6"/>
        <v/>
      </c>
      <c r="I261" s="18" t="str">
        <f t="shared" si="7"/>
        <v/>
      </c>
      <c r="J261" s="18" t="str">
        <f t="shared" si="8"/>
        <v>-</v>
      </c>
      <c r="K261" s="27" t="str">
        <f t="shared" ref="K261:L261" si="271">IF(A261="","",WEEKDAY(B261,2))</f>
        <v/>
      </c>
      <c r="L261" s="27" t="str">
        <f t="shared" si="271"/>
        <v/>
      </c>
      <c r="M261" s="19">
        <f t="shared" si="10"/>
        <v>0</v>
      </c>
      <c r="N261" s="20">
        <f t="shared" si="11"/>
        <v>0</v>
      </c>
      <c r="O261" s="21" t="str">
        <f>IF(A261="","",IF(G261&gt;=asetukset!$B$3,G261-asetukset!$B$3,IF(AND(G261-E261&lt;=asetukset!$B$4,E261&gt;=asetukset!$B$3),1-E261,IF(AND(G261-E261&lt;=asetukset!$B$4,E261&lt;=asetukset!$B$3),asetukset!$B$6,0))))</f>
        <v/>
      </c>
      <c r="P261" s="20">
        <f>IF(F261&gt;D261,G261-asetukset!$B$5,IF(AND(D261=F261,E261&lt;=asetukset!$B$6),G261-E261,0))</f>
        <v>0</v>
      </c>
      <c r="Q261" s="19" t="str">
        <f>IF(and(K261=6,E261&gt;asetukset!$B$7),"", IF(and(K261&lt;&gt;6,L261=6,G261&lt;asetukset!$B$7),G261,IF(K261=6,asetukset!$B$7-E261,IF(K261=6,asetukset!$B$7-E261,IF(K261=6,asetukset!$B$7-E261,"")))))</f>
        <v/>
      </c>
      <c r="R261" s="19" t="str">
        <f t="shared" si="12"/>
        <v/>
      </c>
      <c r="S261" s="19" t="str">
        <f t="shared" si="13"/>
        <v/>
      </c>
      <c r="T261" s="21" t="str">
        <f>IF(A261="","",IF(SUMIFS($M$2:M261,$I$2:I261,I261,$A$2:A261,A261)&lt;=asetukset!$B$2,"",SUMIFS($M$2:M261,$I$2:I261,I261,$A$2:A261,A261)-asetukset!$B$2))</f>
        <v/>
      </c>
    </row>
    <row r="262">
      <c r="A262" s="43"/>
      <c r="B262" s="31"/>
      <c r="C262" s="31"/>
      <c r="D262" s="15">
        <f t="shared" si="2"/>
        <v>0</v>
      </c>
      <c r="E262" s="15">
        <f t="shared" si="3"/>
        <v>0</v>
      </c>
      <c r="F262" s="15">
        <f t="shared" si="4"/>
        <v>0</v>
      </c>
      <c r="G262" s="15">
        <f t="shared" si="5"/>
        <v>0</v>
      </c>
      <c r="H262" s="18" t="str">
        <f t="shared" si="6"/>
        <v/>
      </c>
      <c r="I262" s="18" t="str">
        <f t="shared" si="7"/>
        <v/>
      </c>
      <c r="J262" s="18" t="str">
        <f t="shared" si="8"/>
        <v>-</v>
      </c>
      <c r="K262" s="27" t="str">
        <f t="shared" ref="K262:L262" si="272">IF(A262="","",WEEKDAY(B262,2))</f>
        <v/>
      </c>
      <c r="L262" s="27" t="str">
        <f t="shared" si="272"/>
        <v/>
      </c>
      <c r="M262" s="19">
        <f t="shared" si="10"/>
        <v>0</v>
      </c>
      <c r="N262" s="20">
        <f t="shared" si="11"/>
        <v>0</v>
      </c>
      <c r="O262" s="21" t="str">
        <f>IF(A262="","",IF(G262&gt;=asetukset!$B$3,G262-asetukset!$B$3,IF(AND(G262-E262&lt;=asetukset!$B$4,E262&gt;=asetukset!$B$3),1-E262,IF(AND(G262-E262&lt;=asetukset!$B$4,E262&lt;=asetukset!$B$3),asetukset!$B$6,0))))</f>
        <v/>
      </c>
      <c r="P262" s="20">
        <f>IF(F262&gt;D262,G262-asetukset!$B$5,IF(AND(D262=F262,E262&lt;=asetukset!$B$6),G262-E262,0))</f>
        <v>0</v>
      </c>
      <c r="Q262" s="19" t="str">
        <f>IF(and(K262=6,E262&gt;asetukset!$B$7),"", IF(and(K262&lt;&gt;6,L262=6,G262&lt;asetukset!$B$7),G262,IF(K262=6,asetukset!$B$7-E262,IF(K262=6,asetukset!$B$7-E262,IF(K262=6,asetukset!$B$7-E262,"")))))</f>
        <v/>
      </c>
      <c r="R262" s="19" t="str">
        <f t="shared" si="12"/>
        <v/>
      </c>
      <c r="S262" s="19" t="str">
        <f t="shared" si="13"/>
        <v/>
      </c>
      <c r="T262" s="21" t="str">
        <f>IF(A262="","",IF(SUMIFS($M$2:M262,$I$2:I262,I262,$A$2:A262,A262)&lt;=asetukset!$B$2,"",SUMIFS($M$2:M262,$I$2:I262,I262,$A$2:A262,A262)-asetukset!$B$2))</f>
        <v/>
      </c>
    </row>
    <row r="263">
      <c r="A263" s="43"/>
      <c r="B263" s="31"/>
      <c r="C263" s="31"/>
      <c r="D263" s="15">
        <f t="shared" si="2"/>
        <v>0</v>
      </c>
      <c r="E263" s="15">
        <f t="shared" si="3"/>
        <v>0</v>
      </c>
      <c r="F263" s="15">
        <f t="shared" si="4"/>
        <v>0</v>
      </c>
      <c r="G263" s="15">
        <f t="shared" si="5"/>
        <v>0</v>
      </c>
      <c r="H263" s="18" t="str">
        <f t="shared" si="6"/>
        <v/>
      </c>
      <c r="I263" s="18" t="str">
        <f t="shared" si="7"/>
        <v/>
      </c>
      <c r="J263" s="18" t="str">
        <f t="shared" si="8"/>
        <v>-</v>
      </c>
      <c r="K263" s="27" t="str">
        <f t="shared" ref="K263:L263" si="273">IF(A263="","",WEEKDAY(B263,2))</f>
        <v/>
      </c>
      <c r="L263" s="27" t="str">
        <f t="shared" si="273"/>
        <v/>
      </c>
      <c r="M263" s="19">
        <f t="shared" si="10"/>
        <v>0</v>
      </c>
      <c r="N263" s="20">
        <f t="shared" si="11"/>
        <v>0</v>
      </c>
      <c r="O263" s="21" t="str">
        <f>IF(A263="","",IF(G263&gt;=asetukset!$B$3,G263-asetukset!$B$3,IF(AND(G263-E263&lt;=asetukset!$B$4,E263&gt;=asetukset!$B$3),1-E263,IF(AND(G263-E263&lt;=asetukset!$B$4,E263&lt;=asetukset!$B$3),asetukset!$B$6,0))))</f>
        <v/>
      </c>
      <c r="P263" s="20">
        <f>IF(F263&gt;D263,G263-asetukset!$B$5,IF(AND(D263=F263,E263&lt;=asetukset!$B$6),G263-E263,0))</f>
        <v>0</v>
      </c>
      <c r="Q263" s="19" t="str">
        <f>IF(and(K263=6,E263&gt;asetukset!$B$7),"", IF(and(K263&lt;&gt;6,L263=6,G263&lt;asetukset!$B$7),G263,IF(K263=6,asetukset!$B$7-E263,IF(K263=6,asetukset!$B$7-E263,IF(K263=6,asetukset!$B$7-E263,"")))))</f>
        <v/>
      </c>
      <c r="R263" s="19" t="str">
        <f t="shared" si="12"/>
        <v/>
      </c>
      <c r="S263" s="19" t="str">
        <f t="shared" si="13"/>
        <v/>
      </c>
      <c r="T263" s="21" t="str">
        <f>IF(A263="","",IF(SUMIFS($M$2:M263,$I$2:I263,I263,$A$2:A263,A263)&lt;=asetukset!$B$2,"",SUMIFS($M$2:M263,$I$2:I263,I263,$A$2:A263,A263)-asetukset!$B$2))</f>
        <v/>
      </c>
    </row>
    <row r="264">
      <c r="A264" s="43"/>
      <c r="B264" s="31"/>
      <c r="C264" s="31"/>
      <c r="D264" s="15">
        <f t="shared" si="2"/>
        <v>0</v>
      </c>
      <c r="E264" s="15">
        <f t="shared" si="3"/>
        <v>0</v>
      </c>
      <c r="F264" s="15">
        <f t="shared" si="4"/>
        <v>0</v>
      </c>
      <c r="G264" s="15">
        <f t="shared" si="5"/>
        <v>0</v>
      </c>
      <c r="H264" s="18" t="str">
        <f t="shared" si="6"/>
        <v/>
      </c>
      <c r="I264" s="18" t="str">
        <f t="shared" si="7"/>
        <v/>
      </c>
      <c r="J264" s="18" t="str">
        <f t="shared" si="8"/>
        <v>-</v>
      </c>
      <c r="K264" s="27" t="str">
        <f t="shared" ref="K264:L264" si="274">IF(A264="","",WEEKDAY(B264,2))</f>
        <v/>
      </c>
      <c r="L264" s="27" t="str">
        <f t="shared" si="274"/>
        <v/>
      </c>
      <c r="M264" s="19">
        <f t="shared" si="10"/>
        <v>0</v>
      </c>
      <c r="N264" s="20">
        <f t="shared" si="11"/>
        <v>0</v>
      </c>
      <c r="O264" s="21" t="str">
        <f>IF(A264="","",IF(G264&gt;=asetukset!$B$3,G264-asetukset!$B$3,IF(AND(G264-E264&lt;=asetukset!$B$4,E264&gt;=asetukset!$B$3),1-E264,IF(AND(G264-E264&lt;=asetukset!$B$4,E264&lt;=asetukset!$B$3),asetukset!$B$6,0))))</f>
        <v/>
      </c>
      <c r="P264" s="20">
        <f>IF(F264&gt;D264,G264-asetukset!$B$5,IF(AND(D264=F264,E264&lt;=asetukset!$B$6),G264-E264,0))</f>
        <v>0</v>
      </c>
      <c r="Q264" s="19" t="str">
        <f>IF(and(K264=6,E264&gt;asetukset!$B$7),"", IF(and(K264&lt;&gt;6,L264=6,G264&lt;asetukset!$B$7),G264,IF(K264=6,asetukset!$B$7-E264,IF(K264=6,asetukset!$B$7-E264,IF(K264=6,asetukset!$B$7-E264,"")))))</f>
        <v/>
      </c>
      <c r="R264" s="19" t="str">
        <f t="shared" si="12"/>
        <v/>
      </c>
      <c r="S264" s="19" t="str">
        <f t="shared" si="13"/>
        <v/>
      </c>
      <c r="T264" s="21" t="str">
        <f>IF(A264="","",IF(SUMIFS($M$2:M264,$I$2:I264,I264,$A$2:A264,A264)&lt;=asetukset!$B$2,"",SUMIFS($M$2:M264,$I$2:I264,I264,$A$2:A264,A264)-asetukset!$B$2))</f>
        <v/>
      </c>
    </row>
    <row r="265">
      <c r="A265" s="43"/>
      <c r="B265" s="31"/>
      <c r="C265" s="31"/>
      <c r="D265" s="15">
        <f t="shared" si="2"/>
        <v>0</v>
      </c>
      <c r="E265" s="15">
        <f t="shared" si="3"/>
        <v>0</v>
      </c>
      <c r="F265" s="15">
        <f t="shared" si="4"/>
        <v>0</v>
      </c>
      <c r="G265" s="15">
        <f t="shared" si="5"/>
        <v>0</v>
      </c>
      <c r="H265" s="18" t="str">
        <f t="shared" si="6"/>
        <v/>
      </c>
      <c r="I265" s="18" t="str">
        <f t="shared" si="7"/>
        <v/>
      </c>
      <c r="J265" s="18" t="str">
        <f t="shared" si="8"/>
        <v>-</v>
      </c>
      <c r="K265" s="27" t="str">
        <f t="shared" ref="K265:L265" si="275">IF(A265="","",WEEKDAY(B265,2))</f>
        <v/>
      </c>
      <c r="L265" s="27" t="str">
        <f t="shared" si="275"/>
        <v/>
      </c>
      <c r="M265" s="19">
        <f t="shared" si="10"/>
        <v>0</v>
      </c>
      <c r="N265" s="20">
        <f t="shared" si="11"/>
        <v>0</v>
      </c>
      <c r="O265" s="21" t="str">
        <f>IF(A265="","",IF(G265&gt;=asetukset!$B$3,G265-asetukset!$B$3,IF(AND(G265-E265&lt;=asetukset!$B$4,E265&gt;=asetukset!$B$3),1-E265,IF(AND(G265-E265&lt;=asetukset!$B$4,E265&lt;=asetukset!$B$3),asetukset!$B$6,0))))</f>
        <v/>
      </c>
      <c r="P265" s="20">
        <f>IF(F265&gt;D265,G265-asetukset!$B$5,IF(AND(D265=F265,E265&lt;=asetukset!$B$6),G265-E265,0))</f>
        <v>0</v>
      </c>
      <c r="Q265" s="19" t="str">
        <f>IF(and(K265=6,E265&gt;asetukset!$B$7),"", IF(and(K265&lt;&gt;6,L265=6,G265&lt;asetukset!$B$7),G265,IF(K265=6,asetukset!$B$7-E265,IF(K265=6,asetukset!$B$7-E265,IF(K265=6,asetukset!$B$7-E265,"")))))</f>
        <v/>
      </c>
      <c r="R265" s="19" t="str">
        <f t="shared" si="12"/>
        <v/>
      </c>
      <c r="S265" s="19" t="str">
        <f t="shared" si="13"/>
        <v/>
      </c>
      <c r="T265" s="21" t="str">
        <f>IF(A265="","",IF(SUMIFS($M$2:M265,$I$2:I265,I265,$A$2:A265,A265)&lt;=asetukset!$B$2,"",SUMIFS($M$2:M265,$I$2:I265,I265,$A$2:A265,A265)-asetukset!$B$2))</f>
        <v/>
      </c>
    </row>
    <row r="266">
      <c r="A266" s="43"/>
      <c r="B266" s="31"/>
      <c r="C266" s="31"/>
      <c r="D266" s="15">
        <f t="shared" si="2"/>
        <v>0</v>
      </c>
      <c r="E266" s="15">
        <f t="shared" si="3"/>
        <v>0</v>
      </c>
      <c r="F266" s="15">
        <f t="shared" si="4"/>
        <v>0</v>
      </c>
      <c r="G266" s="15">
        <f t="shared" si="5"/>
        <v>0</v>
      </c>
      <c r="H266" s="18" t="str">
        <f t="shared" si="6"/>
        <v/>
      </c>
      <c r="I266" s="18" t="str">
        <f t="shared" si="7"/>
        <v/>
      </c>
      <c r="J266" s="18" t="str">
        <f t="shared" si="8"/>
        <v>-</v>
      </c>
      <c r="K266" s="27" t="str">
        <f t="shared" ref="K266:L266" si="276">IF(A266="","",WEEKDAY(B266,2))</f>
        <v/>
      </c>
      <c r="L266" s="27" t="str">
        <f t="shared" si="276"/>
        <v/>
      </c>
      <c r="M266" s="19">
        <f t="shared" si="10"/>
        <v>0</v>
      </c>
      <c r="N266" s="20">
        <f t="shared" si="11"/>
        <v>0</v>
      </c>
      <c r="O266" s="21" t="str">
        <f>IF(A266="","",IF(G266&gt;=asetukset!$B$3,G266-asetukset!$B$3,IF(AND(G266-E266&lt;=asetukset!$B$4,E266&gt;=asetukset!$B$3),1-E266,IF(AND(G266-E266&lt;=asetukset!$B$4,E266&lt;=asetukset!$B$3),asetukset!$B$6,0))))</f>
        <v/>
      </c>
      <c r="P266" s="20">
        <f>IF(F266&gt;D266,G266-asetukset!$B$5,IF(AND(D266=F266,E266&lt;=asetukset!$B$6),G266-E266,0))</f>
        <v>0</v>
      </c>
      <c r="Q266" s="19" t="str">
        <f>IF(and(K266=6,E266&gt;asetukset!$B$7),"", IF(and(K266&lt;&gt;6,L266=6,G266&lt;asetukset!$B$7),G266,IF(K266=6,asetukset!$B$7-E266,IF(K266=6,asetukset!$B$7-E266,IF(K266=6,asetukset!$B$7-E266,"")))))</f>
        <v/>
      </c>
      <c r="R266" s="19" t="str">
        <f t="shared" si="12"/>
        <v/>
      </c>
      <c r="S266" s="19" t="str">
        <f t="shared" si="13"/>
        <v/>
      </c>
      <c r="T266" s="21" t="str">
        <f>IF(A266="","",IF(SUMIFS($M$2:M266,$I$2:I266,I266,$A$2:A266,A266)&lt;=asetukset!$B$2,"",SUMIFS($M$2:M266,$I$2:I266,I266,$A$2:A266,A266)-asetukset!$B$2))</f>
        <v/>
      </c>
    </row>
    <row r="267">
      <c r="A267" s="43"/>
      <c r="B267" s="31"/>
      <c r="C267" s="31"/>
      <c r="D267" s="15">
        <f t="shared" si="2"/>
        <v>0</v>
      </c>
      <c r="E267" s="15">
        <f t="shared" si="3"/>
        <v>0</v>
      </c>
      <c r="F267" s="15">
        <f t="shared" si="4"/>
        <v>0</v>
      </c>
      <c r="G267" s="15">
        <f t="shared" si="5"/>
        <v>0</v>
      </c>
      <c r="H267" s="18" t="str">
        <f t="shared" si="6"/>
        <v/>
      </c>
      <c r="I267" s="18" t="str">
        <f t="shared" si="7"/>
        <v/>
      </c>
      <c r="J267" s="18" t="str">
        <f t="shared" si="8"/>
        <v>-</v>
      </c>
      <c r="K267" s="27" t="str">
        <f t="shared" ref="K267:L267" si="277">IF(A267="","",WEEKDAY(B267,2))</f>
        <v/>
      </c>
      <c r="L267" s="27" t="str">
        <f t="shared" si="277"/>
        <v/>
      </c>
      <c r="M267" s="19">
        <f t="shared" si="10"/>
        <v>0</v>
      </c>
      <c r="N267" s="20">
        <f t="shared" si="11"/>
        <v>0</v>
      </c>
      <c r="O267" s="21" t="str">
        <f>IF(A267="","",IF(G267&gt;=asetukset!$B$3,G267-asetukset!$B$3,IF(AND(G267-E267&lt;=asetukset!$B$4,E267&gt;=asetukset!$B$3),1-E267,IF(AND(G267-E267&lt;=asetukset!$B$4,E267&lt;=asetukset!$B$3),asetukset!$B$6,0))))</f>
        <v/>
      </c>
      <c r="P267" s="20">
        <f>IF(F267&gt;D267,G267-asetukset!$B$5,IF(AND(D267=F267,E267&lt;=asetukset!$B$6),G267-E267,0))</f>
        <v>0</v>
      </c>
      <c r="Q267" s="19" t="str">
        <f>IF(and(K267=6,E267&gt;asetukset!$B$7),"", IF(and(K267&lt;&gt;6,L267=6,G267&lt;asetukset!$B$7),G267,IF(K267=6,asetukset!$B$7-E267,IF(K267=6,asetukset!$B$7-E267,IF(K267=6,asetukset!$B$7-E267,"")))))</f>
        <v/>
      </c>
      <c r="R267" s="19" t="str">
        <f t="shared" si="12"/>
        <v/>
      </c>
      <c r="S267" s="19" t="str">
        <f t="shared" si="13"/>
        <v/>
      </c>
      <c r="T267" s="21" t="str">
        <f>IF(A267="","",IF(SUMIFS($M$2:M267,$I$2:I267,I267,$A$2:A267,A267)&lt;=asetukset!$B$2,"",SUMIFS($M$2:M267,$I$2:I267,I267,$A$2:A267,A267)-asetukset!$B$2))</f>
        <v/>
      </c>
    </row>
    <row r="268">
      <c r="A268" s="43"/>
      <c r="B268" s="31"/>
      <c r="C268" s="31"/>
      <c r="D268" s="15">
        <f t="shared" si="2"/>
        <v>0</v>
      </c>
      <c r="E268" s="15">
        <f t="shared" si="3"/>
        <v>0</v>
      </c>
      <c r="F268" s="15">
        <f t="shared" si="4"/>
        <v>0</v>
      </c>
      <c r="G268" s="15">
        <f t="shared" si="5"/>
        <v>0</v>
      </c>
      <c r="H268" s="18" t="str">
        <f t="shared" si="6"/>
        <v/>
      </c>
      <c r="I268" s="18" t="str">
        <f t="shared" si="7"/>
        <v/>
      </c>
      <c r="J268" s="18" t="str">
        <f t="shared" si="8"/>
        <v>-</v>
      </c>
      <c r="K268" s="27" t="str">
        <f t="shared" ref="K268:L268" si="278">IF(A268="","",WEEKDAY(B268,2))</f>
        <v/>
      </c>
      <c r="L268" s="27" t="str">
        <f t="shared" si="278"/>
        <v/>
      </c>
      <c r="M268" s="19">
        <f t="shared" si="10"/>
        <v>0</v>
      </c>
      <c r="N268" s="20">
        <f t="shared" si="11"/>
        <v>0</v>
      </c>
      <c r="O268" s="21" t="str">
        <f>IF(A268="","",IF(G268&gt;=asetukset!$B$3,G268-asetukset!$B$3,IF(AND(G268-E268&lt;=asetukset!$B$4,E268&gt;=asetukset!$B$3),1-E268,IF(AND(G268-E268&lt;=asetukset!$B$4,E268&lt;=asetukset!$B$3),asetukset!$B$6,0))))</f>
        <v/>
      </c>
      <c r="P268" s="20">
        <f>IF(F268&gt;D268,G268-asetukset!$B$5,IF(AND(D268=F268,E268&lt;=asetukset!$B$6),G268-E268,0))</f>
        <v>0</v>
      </c>
      <c r="Q268" s="19" t="str">
        <f>IF(and(K268=6,E268&gt;asetukset!$B$7),"", IF(and(K268&lt;&gt;6,L268=6,G268&lt;asetukset!$B$7),G268,IF(K268=6,asetukset!$B$7-E268,IF(K268=6,asetukset!$B$7-E268,IF(K268=6,asetukset!$B$7-E268,"")))))</f>
        <v/>
      </c>
      <c r="R268" s="19" t="str">
        <f t="shared" si="12"/>
        <v/>
      </c>
      <c r="S268" s="19" t="str">
        <f t="shared" si="13"/>
        <v/>
      </c>
      <c r="T268" s="21" t="str">
        <f>IF(A268="","",IF(SUMIFS($M$2:M268,$I$2:I268,I268,$A$2:A268,A268)&lt;=asetukset!$B$2,"",SUMIFS($M$2:M268,$I$2:I268,I268,$A$2:A268,A268)-asetukset!$B$2))</f>
        <v/>
      </c>
    </row>
    <row r="269">
      <c r="A269" s="43"/>
      <c r="B269" s="31"/>
      <c r="C269" s="31"/>
      <c r="D269" s="15">
        <f t="shared" si="2"/>
        <v>0</v>
      </c>
      <c r="E269" s="15">
        <f t="shared" si="3"/>
        <v>0</v>
      </c>
      <c r="F269" s="15">
        <f t="shared" si="4"/>
        <v>0</v>
      </c>
      <c r="G269" s="15">
        <f t="shared" si="5"/>
        <v>0</v>
      </c>
      <c r="H269" s="18" t="str">
        <f t="shared" si="6"/>
        <v/>
      </c>
      <c r="I269" s="18" t="str">
        <f t="shared" si="7"/>
        <v/>
      </c>
      <c r="J269" s="18" t="str">
        <f t="shared" si="8"/>
        <v>-</v>
      </c>
      <c r="K269" s="27" t="str">
        <f t="shared" ref="K269:L269" si="279">IF(A269="","",WEEKDAY(B269,2))</f>
        <v/>
      </c>
      <c r="L269" s="27" t="str">
        <f t="shared" si="279"/>
        <v/>
      </c>
      <c r="M269" s="19">
        <f t="shared" si="10"/>
        <v>0</v>
      </c>
      <c r="N269" s="20">
        <f t="shared" si="11"/>
        <v>0</v>
      </c>
      <c r="O269" s="21" t="str">
        <f>IF(A269="","",IF(G269&gt;=asetukset!$B$3,G269-asetukset!$B$3,IF(AND(G269-E269&lt;=asetukset!$B$4,E269&gt;=asetukset!$B$3),1-E269,IF(AND(G269-E269&lt;=asetukset!$B$4,E269&lt;=asetukset!$B$3),asetukset!$B$6,0))))</f>
        <v/>
      </c>
      <c r="P269" s="20">
        <f>IF(F269&gt;D269,G269-asetukset!$B$5,IF(AND(D269=F269,E269&lt;=asetukset!$B$6),G269-E269,0))</f>
        <v>0</v>
      </c>
      <c r="Q269" s="19" t="str">
        <f>IF(and(K269=6,E269&gt;asetukset!$B$7),"", IF(and(K269&lt;&gt;6,L269=6,G269&lt;asetukset!$B$7),G269,IF(K269=6,asetukset!$B$7-E269,IF(K269=6,asetukset!$B$7-E269,IF(K269=6,asetukset!$B$7-E269,"")))))</f>
        <v/>
      </c>
      <c r="R269" s="19" t="str">
        <f t="shared" si="12"/>
        <v/>
      </c>
      <c r="S269" s="19" t="str">
        <f t="shared" si="13"/>
        <v/>
      </c>
      <c r="T269" s="21" t="str">
        <f>IF(A269="","",IF(SUMIFS($M$2:M269,$I$2:I269,I269,$A$2:A269,A269)&lt;=asetukset!$B$2,"",SUMIFS($M$2:M269,$I$2:I269,I269,$A$2:A269,A269)-asetukset!$B$2))</f>
        <v/>
      </c>
    </row>
    <row r="270">
      <c r="A270" s="43"/>
      <c r="B270" s="31"/>
      <c r="C270" s="31"/>
      <c r="D270" s="15">
        <f t="shared" si="2"/>
        <v>0</v>
      </c>
      <c r="E270" s="15">
        <f t="shared" si="3"/>
        <v>0</v>
      </c>
      <c r="F270" s="15">
        <f t="shared" si="4"/>
        <v>0</v>
      </c>
      <c r="G270" s="15">
        <f t="shared" si="5"/>
        <v>0</v>
      </c>
      <c r="H270" s="18" t="str">
        <f t="shared" si="6"/>
        <v/>
      </c>
      <c r="I270" s="18" t="str">
        <f t="shared" si="7"/>
        <v/>
      </c>
      <c r="J270" s="18" t="str">
        <f t="shared" si="8"/>
        <v>-</v>
      </c>
      <c r="K270" s="27" t="str">
        <f t="shared" ref="K270:L270" si="280">IF(A270="","",WEEKDAY(B270,2))</f>
        <v/>
      </c>
      <c r="L270" s="27" t="str">
        <f t="shared" si="280"/>
        <v/>
      </c>
      <c r="M270" s="19">
        <f t="shared" si="10"/>
        <v>0</v>
      </c>
      <c r="N270" s="20">
        <f t="shared" si="11"/>
        <v>0</v>
      </c>
      <c r="O270" s="21" t="str">
        <f>IF(A270="","",IF(G270&gt;=asetukset!$B$3,G270-asetukset!$B$3,IF(AND(G270-E270&lt;=asetukset!$B$4,E270&gt;=asetukset!$B$3),1-E270,IF(AND(G270-E270&lt;=asetukset!$B$4,E270&lt;=asetukset!$B$3),asetukset!$B$6,0))))</f>
        <v/>
      </c>
      <c r="P270" s="20">
        <f>IF(F270&gt;D270,G270-asetukset!$B$5,IF(AND(D270=F270,E270&lt;=asetukset!$B$6),G270-E270,0))</f>
        <v>0</v>
      </c>
      <c r="Q270" s="19" t="str">
        <f>IF(and(K270=6,E270&gt;asetukset!$B$7),"", IF(and(K270&lt;&gt;6,L270=6,G270&lt;asetukset!$B$7),G270,IF(K270=6,asetukset!$B$7-E270,IF(K270=6,asetukset!$B$7-E270,IF(K270=6,asetukset!$B$7-E270,"")))))</f>
        <v/>
      </c>
      <c r="R270" s="19" t="str">
        <f t="shared" si="12"/>
        <v/>
      </c>
      <c r="S270" s="19" t="str">
        <f t="shared" si="13"/>
        <v/>
      </c>
      <c r="T270" s="21" t="str">
        <f>IF(A270="","",IF(SUMIFS($M$2:M270,$I$2:I270,I270,$A$2:A270,A270)&lt;=asetukset!$B$2,"",SUMIFS($M$2:M270,$I$2:I270,I270,$A$2:A270,A270)-asetukset!$B$2))</f>
        <v/>
      </c>
    </row>
    <row r="271">
      <c r="A271" s="43"/>
      <c r="B271" s="31"/>
      <c r="C271" s="31"/>
      <c r="D271" s="15">
        <f t="shared" si="2"/>
        <v>0</v>
      </c>
      <c r="E271" s="15">
        <f t="shared" si="3"/>
        <v>0</v>
      </c>
      <c r="F271" s="15">
        <f t="shared" si="4"/>
        <v>0</v>
      </c>
      <c r="G271" s="15">
        <f t="shared" si="5"/>
        <v>0</v>
      </c>
      <c r="H271" s="18" t="str">
        <f t="shared" si="6"/>
        <v/>
      </c>
      <c r="I271" s="18" t="str">
        <f t="shared" si="7"/>
        <v/>
      </c>
      <c r="J271" s="18" t="str">
        <f t="shared" si="8"/>
        <v>-</v>
      </c>
      <c r="K271" s="27" t="str">
        <f t="shared" ref="K271:L271" si="281">IF(A271="","",WEEKDAY(B271,2))</f>
        <v/>
      </c>
      <c r="L271" s="27" t="str">
        <f t="shared" si="281"/>
        <v/>
      </c>
      <c r="M271" s="19">
        <f t="shared" si="10"/>
        <v>0</v>
      </c>
      <c r="N271" s="20">
        <f t="shared" si="11"/>
        <v>0</v>
      </c>
      <c r="O271" s="21" t="str">
        <f>IF(A271="","",IF(G271&gt;=asetukset!$B$3,G271-asetukset!$B$3,IF(AND(G271-E271&lt;=asetukset!$B$4,E271&gt;=asetukset!$B$3),1-E271,IF(AND(G271-E271&lt;=asetukset!$B$4,E271&lt;=asetukset!$B$3),asetukset!$B$6,0))))</f>
        <v/>
      </c>
      <c r="P271" s="20">
        <f>IF(F271&gt;D271,G271-asetukset!$B$5,IF(AND(D271=F271,E271&lt;=asetukset!$B$6),G271-E271,0))</f>
        <v>0</v>
      </c>
      <c r="Q271" s="19" t="str">
        <f>IF(and(K271=6,E271&gt;asetukset!$B$7),"", IF(and(K271&lt;&gt;6,L271=6,G271&lt;asetukset!$B$7),G271,IF(K271=6,asetukset!$B$7-E271,IF(K271=6,asetukset!$B$7-E271,IF(K271=6,asetukset!$B$7-E271,"")))))</f>
        <v/>
      </c>
      <c r="R271" s="19" t="str">
        <f t="shared" si="12"/>
        <v/>
      </c>
      <c r="S271" s="19" t="str">
        <f t="shared" si="13"/>
        <v/>
      </c>
      <c r="T271" s="21" t="str">
        <f>IF(A271="","",IF(SUMIFS($M$2:M271,$I$2:I271,I271,$A$2:A271,A271)&lt;=asetukset!$B$2,"",SUMIFS($M$2:M271,$I$2:I271,I271,$A$2:A271,A271)-asetukset!$B$2))</f>
        <v/>
      </c>
    </row>
    <row r="272">
      <c r="A272" s="43"/>
      <c r="B272" s="31"/>
      <c r="C272" s="31"/>
      <c r="D272" s="15">
        <f t="shared" si="2"/>
        <v>0</v>
      </c>
      <c r="E272" s="15">
        <f t="shared" si="3"/>
        <v>0</v>
      </c>
      <c r="F272" s="15">
        <f t="shared" si="4"/>
        <v>0</v>
      </c>
      <c r="G272" s="15">
        <f t="shared" si="5"/>
        <v>0</v>
      </c>
      <c r="H272" s="18" t="str">
        <f t="shared" si="6"/>
        <v/>
      </c>
      <c r="I272" s="18" t="str">
        <f t="shared" si="7"/>
        <v/>
      </c>
      <c r="J272" s="18" t="str">
        <f t="shared" si="8"/>
        <v>-</v>
      </c>
      <c r="K272" s="27" t="str">
        <f t="shared" ref="K272:L272" si="282">IF(A272="","",WEEKDAY(B272,2))</f>
        <v/>
      </c>
      <c r="L272" s="27" t="str">
        <f t="shared" si="282"/>
        <v/>
      </c>
      <c r="M272" s="19">
        <f t="shared" si="10"/>
        <v>0</v>
      </c>
      <c r="N272" s="20">
        <f t="shared" si="11"/>
        <v>0</v>
      </c>
      <c r="O272" s="21" t="str">
        <f>IF(A272="","",IF(G272&gt;=asetukset!$B$3,G272-asetukset!$B$3,IF(AND(G272-E272&lt;=asetukset!$B$4,E272&gt;=asetukset!$B$3),1-E272,IF(AND(G272-E272&lt;=asetukset!$B$4,E272&lt;=asetukset!$B$3),asetukset!$B$6,0))))</f>
        <v/>
      </c>
      <c r="P272" s="20">
        <f>IF(F272&gt;D272,G272-asetukset!$B$5,IF(AND(D272=F272,E272&lt;=asetukset!$B$6),G272-E272,0))</f>
        <v>0</v>
      </c>
      <c r="Q272" s="19" t="str">
        <f>IF(and(K272=6,E272&gt;asetukset!$B$7),"", IF(and(K272&lt;&gt;6,L272=6,G272&lt;asetukset!$B$7),G272,IF(K272=6,asetukset!$B$7-E272,IF(K272=6,asetukset!$B$7-E272,IF(K272=6,asetukset!$B$7-E272,"")))))</f>
        <v/>
      </c>
      <c r="R272" s="19" t="str">
        <f t="shared" si="12"/>
        <v/>
      </c>
      <c r="S272" s="19" t="str">
        <f t="shared" si="13"/>
        <v/>
      </c>
      <c r="T272" s="21" t="str">
        <f>IF(A272="","",IF(SUMIFS($M$2:M272,$I$2:I272,I272,$A$2:A272,A272)&lt;=asetukset!$B$2,"",SUMIFS($M$2:M272,$I$2:I272,I272,$A$2:A272,A272)-asetukset!$B$2))</f>
        <v/>
      </c>
    </row>
    <row r="273">
      <c r="A273" s="43"/>
      <c r="B273" s="31"/>
      <c r="C273" s="31"/>
      <c r="D273" s="15">
        <f t="shared" si="2"/>
        <v>0</v>
      </c>
      <c r="E273" s="15">
        <f t="shared" si="3"/>
        <v>0</v>
      </c>
      <c r="F273" s="15">
        <f t="shared" si="4"/>
        <v>0</v>
      </c>
      <c r="G273" s="15">
        <f t="shared" si="5"/>
        <v>0</v>
      </c>
      <c r="H273" s="18" t="str">
        <f t="shared" si="6"/>
        <v/>
      </c>
      <c r="I273" s="18" t="str">
        <f t="shared" si="7"/>
        <v/>
      </c>
      <c r="J273" s="18" t="str">
        <f t="shared" si="8"/>
        <v>-</v>
      </c>
      <c r="K273" s="27" t="str">
        <f t="shared" ref="K273:L273" si="283">IF(A273="","",WEEKDAY(B273,2))</f>
        <v/>
      </c>
      <c r="L273" s="27" t="str">
        <f t="shared" si="283"/>
        <v/>
      </c>
      <c r="M273" s="19">
        <f t="shared" si="10"/>
        <v>0</v>
      </c>
      <c r="N273" s="20">
        <f t="shared" si="11"/>
        <v>0</v>
      </c>
      <c r="O273" s="21" t="str">
        <f>IF(A273="","",IF(G273&gt;=asetukset!$B$3,G273-asetukset!$B$3,IF(AND(G273-E273&lt;=asetukset!$B$4,E273&gt;=asetukset!$B$3),1-E273,IF(AND(G273-E273&lt;=asetukset!$B$4,E273&lt;=asetukset!$B$3),asetukset!$B$6,0))))</f>
        <v/>
      </c>
      <c r="P273" s="20">
        <f>IF(F273&gt;D273,G273-asetukset!$B$5,IF(AND(D273=F273,E273&lt;=asetukset!$B$6),G273-E273,0))</f>
        <v>0</v>
      </c>
      <c r="Q273" s="19" t="str">
        <f>IF(and(K273=6,E273&gt;asetukset!$B$7),"", IF(and(K273&lt;&gt;6,L273=6,G273&lt;asetukset!$B$7),G273,IF(K273=6,asetukset!$B$7-E273,IF(K273=6,asetukset!$B$7-E273,IF(K273=6,asetukset!$B$7-E273,"")))))</f>
        <v/>
      </c>
      <c r="R273" s="19" t="str">
        <f t="shared" si="12"/>
        <v/>
      </c>
      <c r="S273" s="19" t="str">
        <f t="shared" si="13"/>
        <v/>
      </c>
      <c r="T273" s="21" t="str">
        <f>IF(A273="","",IF(SUMIFS($M$2:M273,$I$2:I273,I273,$A$2:A273,A273)&lt;=asetukset!$B$2,"",SUMIFS($M$2:M273,$I$2:I273,I273,$A$2:A273,A273)-asetukset!$B$2))</f>
        <v/>
      </c>
    </row>
    <row r="274">
      <c r="A274" s="43"/>
      <c r="B274" s="31"/>
      <c r="C274" s="31"/>
      <c r="D274" s="15">
        <f t="shared" si="2"/>
        <v>0</v>
      </c>
      <c r="E274" s="15">
        <f t="shared" si="3"/>
        <v>0</v>
      </c>
      <c r="F274" s="15">
        <f t="shared" si="4"/>
        <v>0</v>
      </c>
      <c r="G274" s="15">
        <f t="shared" si="5"/>
        <v>0</v>
      </c>
      <c r="H274" s="18" t="str">
        <f t="shared" si="6"/>
        <v/>
      </c>
      <c r="I274" s="18" t="str">
        <f t="shared" si="7"/>
        <v/>
      </c>
      <c r="J274" s="18" t="str">
        <f t="shared" si="8"/>
        <v>-</v>
      </c>
      <c r="K274" s="27" t="str">
        <f t="shared" ref="K274:L274" si="284">IF(A274="","",WEEKDAY(B274,2))</f>
        <v/>
      </c>
      <c r="L274" s="27" t="str">
        <f t="shared" si="284"/>
        <v/>
      </c>
      <c r="M274" s="19">
        <f t="shared" si="10"/>
        <v>0</v>
      </c>
      <c r="N274" s="20">
        <f t="shared" si="11"/>
        <v>0</v>
      </c>
      <c r="O274" s="21" t="str">
        <f>IF(A274="","",IF(G274&gt;=asetukset!$B$3,G274-asetukset!$B$3,IF(AND(G274-E274&lt;=asetukset!$B$4,E274&gt;=asetukset!$B$3),1-E274,IF(AND(G274-E274&lt;=asetukset!$B$4,E274&lt;=asetukset!$B$3),asetukset!$B$6,0))))</f>
        <v/>
      </c>
      <c r="P274" s="20">
        <f>IF(F274&gt;D274,G274-asetukset!$B$5,IF(AND(D274=F274,E274&lt;=asetukset!$B$6),G274-E274,0))</f>
        <v>0</v>
      </c>
      <c r="Q274" s="19" t="str">
        <f>IF(and(K274=6,E274&gt;asetukset!$B$7),"", IF(and(K274&lt;&gt;6,L274=6,G274&lt;asetukset!$B$7),G274,IF(K274=6,asetukset!$B$7-E274,IF(K274=6,asetukset!$B$7-E274,IF(K274=6,asetukset!$B$7-E274,"")))))</f>
        <v/>
      </c>
      <c r="R274" s="19" t="str">
        <f t="shared" si="12"/>
        <v/>
      </c>
      <c r="S274" s="19" t="str">
        <f t="shared" si="13"/>
        <v/>
      </c>
      <c r="T274" s="21" t="str">
        <f>IF(A274="","",IF(SUMIFS($M$2:M274,$I$2:I274,I274,$A$2:A274,A274)&lt;=asetukset!$B$2,"",SUMIFS($M$2:M274,$I$2:I274,I274,$A$2:A274,A274)-asetukset!$B$2))</f>
        <v/>
      </c>
    </row>
    <row r="275">
      <c r="A275" s="43"/>
      <c r="B275" s="31"/>
      <c r="C275" s="31"/>
      <c r="D275" s="15">
        <f t="shared" si="2"/>
        <v>0</v>
      </c>
      <c r="E275" s="15">
        <f t="shared" si="3"/>
        <v>0</v>
      </c>
      <c r="F275" s="15">
        <f t="shared" si="4"/>
        <v>0</v>
      </c>
      <c r="G275" s="15">
        <f t="shared" si="5"/>
        <v>0</v>
      </c>
      <c r="H275" s="18" t="str">
        <f t="shared" si="6"/>
        <v/>
      </c>
      <c r="I275" s="18" t="str">
        <f t="shared" si="7"/>
        <v/>
      </c>
      <c r="J275" s="18" t="str">
        <f t="shared" si="8"/>
        <v>-</v>
      </c>
      <c r="K275" s="27" t="str">
        <f t="shared" ref="K275:L275" si="285">IF(A275="","",WEEKDAY(B275,2))</f>
        <v/>
      </c>
      <c r="L275" s="27" t="str">
        <f t="shared" si="285"/>
        <v/>
      </c>
      <c r="M275" s="19">
        <f t="shared" si="10"/>
        <v>0</v>
      </c>
      <c r="N275" s="20">
        <f t="shared" si="11"/>
        <v>0</v>
      </c>
      <c r="O275" s="21" t="str">
        <f>IF(A275="","",IF(G275&gt;=asetukset!$B$3,G275-asetukset!$B$3,IF(AND(G275-E275&lt;=asetukset!$B$4,E275&gt;=asetukset!$B$3),1-E275,IF(AND(G275-E275&lt;=asetukset!$B$4,E275&lt;=asetukset!$B$3),asetukset!$B$6,0))))</f>
        <v/>
      </c>
      <c r="P275" s="20">
        <f>IF(F275&gt;D275,G275-asetukset!$B$5,IF(AND(D275=F275,E275&lt;=asetukset!$B$6),G275-E275,0))</f>
        <v>0</v>
      </c>
      <c r="Q275" s="19" t="str">
        <f>IF(and(K275=6,E275&gt;asetukset!$B$7),"", IF(and(K275&lt;&gt;6,L275=6,G275&lt;asetukset!$B$7),G275,IF(K275=6,asetukset!$B$7-E275,IF(K275=6,asetukset!$B$7-E275,IF(K275=6,asetukset!$B$7-E275,"")))))</f>
        <v/>
      </c>
      <c r="R275" s="19" t="str">
        <f t="shared" si="12"/>
        <v/>
      </c>
      <c r="S275" s="19" t="str">
        <f t="shared" si="13"/>
        <v/>
      </c>
      <c r="T275" s="21" t="str">
        <f>IF(A275="","",IF(SUMIFS($M$2:M275,$I$2:I275,I275,$A$2:A275,A275)&lt;=asetukset!$B$2,"",SUMIFS($M$2:M275,$I$2:I275,I275,$A$2:A275,A275)-asetukset!$B$2))</f>
        <v/>
      </c>
    </row>
    <row r="276">
      <c r="A276" s="43"/>
      <c r="B276" s="31"/>
      <c r="C276" s="31"/>
      <c r="D276" s="15">
        <f t="shared" si="2"/>
        <v>0</v>
      </c>
      <c r="E276" s="15">
        <f t="shared" si="3"/>
        <v>0</v>
      </c>
      <c r="F276" s="15">
        <f t="shared" si="4"/>
        <v>0</v>
      </c>
      <c r="G276" s="15">
        <f t="shared" si="5"/>
        <v>0</v>
      </c>
      <c r="H276" s="18" t="str">
        <f t="shared" si="6"/>
        <v/>
      </c>
      <c r="I276" s="18" t="str">
        <f t="shared" si="7"/>
        <v/>
      </c>
      <c r="J276" s="18" t="str">
        <f t="shared" si="8"/>
        <v>-</v>
      </c>
      <c r="K276" s="27" t="str">
        <f t="shared" ref="K276:L276" si="286">IF(A276="","",WEEKDAY(B276,2))</f>
        <v/>
      </c>
      <c r="L276" s="27" t="str">
        <f t="shared" si="286"/>
        <v/>
      </c>
      <c r="M276" s="19">
        <f t="shared" si="10"/>
        <v>0</v>
      </c>
      <c r="N276" s="20">
        <f t="shared" si="11"/>
        <v>0</v>
      </c>
      <c r="O276" s="21" t="str">
        <f>IF(A276="","",IF(G276&gt;=asetukset!$B$3,G276-asetukset!$B$3,IF(AND(G276-E276&lt;=asetukset!$B$4,E276&gt;=asetukset!$B$3),1-E276,IF(AND(G276-E276&lt;=asetukset!$B$4,E276&lt;=asetukset!$B$3),asetukset!$B$6,0))))</f>
        <v/>
      </c>
      <c r="P276" s="20">
        <f>IF(F276&gt;D276,G276-asetukset!$B$5,IF(AND(D276=F276,E276&lt;=asetukset!$B$6),G276-E276,0))</f>
        <v>0</v>
      </c>
      <c r="Q276" s="19" t="str">
        <f>IF(and(K276=6,E276&gt;asetukset!$B$7),"", IF(and(K276&lt;&gt;6,L276=6,G276&lt;asetukset!$B$7),G276,IF(K276=6,asetukset!$B$7-E276,IF(K276=6,asetukset!$B$7-E276,IF(K276=6,asetukset!$B$7-E276,"")))))</f>
        <v/>
      </c>
      <c r="R276" s="19" t="str">
        <f t="shared" si="12"/>
        <v/>
      </c>
      <c r="S276" s="19" t="str">
        <f t="shared" si="13"/>
        <v/>
      </c>
      <c r="T276" s="21" t="str">
        <f>IF(A276="","",IF(SUMIFS($M$2:M276,$I$2:I276,I276,$A$2:A276,A276)&lt;=asetukset!$B$2,"",SUMIFS($M$2:M276,$I$2:I276,I276,$A$2:A276,A276)-asetukset!$B$2))</f>
        <v/>
      </c>
    </row>
    <row r="277">
      <c r="A277" s="43"/>
      <c r="B277" s="31"/>
      <c r="C277" s="31"/>
      <c r="D277" s="15">
        <f t="shared" si="2"/>
        <v>0</v>
      </c>
      <c r="E277" s="15">
        <f t="shared" si="3"/>
        <v>0</v>
      </c>
      <c r="F277" s="15">
        <f t="shared" si="4"/>
        <v>0</v>
      </c>
      <c r="G277" s="15">
        <f t="shared" si="5"/>
        <v>0</v>
      </c>
      <c r="H277" s="18" t="str">
        <f t="shared" si="6"/>
        <v/>
      </c>
      <c r="I277" s="18" t="str">
        <f t="shared" si="7"/>
        <v/>
      </c>
      <c r="J277" s="18" t="str">
        <f t="shared" si="8"/>
        <v>-</v>
      </c>
      <c r="K277" s="27" t="str">
        <f t="shared" ref="K277:L277" si="287">IF(A277="","",WEEKDAY(B277,2))</f>
        <v/>
      </c>
      <c r="L277" s="27" t="str">
        <f t="shared" si="287"/>
        <v/>
      </c>
      <c r="M277" s="19">
        <f t="shared" si="10"/>
        <v>0</v>
      </c>
      <c r="N277" s="20">
        <f t="shared" si="11"/>
        <v>0</v>
      </c>
      <c r="O277" s="21" t="str">
        <f>IF(A277="","",IF(G277&gt;=asetukset!$B$3,G277-asetukset!$B$3,IF(AND(G277-E277&lt;=asetukset!$B$4,E277&gt;=asetukset!$B$3),1-E277,IF(AND(G277-E277&lt;=asetukset!$B$4,E277&lt;=asetukset!$B$3),asetukset!$B$6,0))))</f>
        <v/>
      </c>
      <c r="P277" s="20">
        <f>IF(F277&gt;D277,G277-asetukset!$B$5,IF(AND(D277=F277,E277&lt;=asetukset!$B$6),G277-E277,0))</f>
        <v>0</v>
      </c>
      <c r="Q277" s="19" t="str">
        <f>IF(and(K277=6,E277&gt;asetukset!$B$7),"", IF(and(K277&lt;&gt;6,L277=6,G277&lt;asetukset!$B$7),G277,IF(K277=6,asetukset!$B$7-E277,IF(K277=6,asetukset!$B$7-E277,IF(K277=6,asetukset!$B$7-E277,"")))))</f>
        <v/>
      </c>
      <c r="R277" s="19" t="str">
        <f t="shared" si="12"/>
        <v/>
      </c>
      <c r="S277" s="19" t="str">
        <f t="shared" si="13"/>
        <v/>
      </c>
      <c r="T277" s="21" t="str">
        <f>IF(A277="","",IF(SUMIFS($M$2:M277,$I$2:I277,I277,$A$2:A277,A277)&lt;=asetukset!$B$2,"",SUMIFS($M$2:M277,$I$2:I277,I277,$A$2:A277,A277)-asetukset!$B$2))</f>
        <v/>
      </c>
    </row>
    <row r="278">
      <c r="A278" s="43"/>
      <c r="B278" s="31"/>
      <c r="C278" s="31"/>
      <c r="D278" s="15">
        <f t="shared" si="2"/>
        <v>0</v>
      </c>
      <c r="E278" s="15">
        <f t="shared" si="3"/>
        <v>0</v>
      </c>
      <c r="F278" s="15">
        <f t="shared" si="4"/>
        <v>0</v>
      </c>
      <c r="G278" s="15">
        <f t="shared" si="5"/>
        <v>0</v>
      </c>
      <c r="H278" s="18" t="str">
        <f t="shared" si="6"/>
        <v/>
      </c>
      <c r="I278" s="18" t="str">
        <f t="shared" si="7"/>
        <v/>
      </c>
      <c r="J278" s="18" t="str">
        <f t="shared" si="8"/>
        <v>-</v>
      </c>
      <c r="K278" s="27" t="str">
        <f t="shared" ref="K278:L278" si="288">IF(A278="","",WEEKDAY(B278,2))</f>
        <v/>
      </c>
      <c r="L278" s="27" t="str">
        <f t="shared" si="288"/>
        <v/>
      </c>
      <c r="M278" s="19">
        <f t="shared" si="10"/>
        <v>0</v>
      </c>
      <c r="N278" s="20">
        <f t="shared" si="11"/>
        <v>0</v>
      </c>
      <c r="O278" s="21" t="str">
        <f>IF(A278="","",IF(G278&gt;=asetukset!$B$3,G278-asetukset!$B$3,IF(AND(G278-E278&lt;=asetukset!$B$4,E278&gt;=asetukset!$B$3),1-E278,IF(AND(G278-E278&lt;=asetukset!$B$4,E278&lt;=asetukset!$B$3),asetukset!$B$6,0))))</f>
        <v/>
      </c>
      <c r="P278" s="20">
        <f>IF(F278&gt;D278,G278-asetukset!$B$5,IF(AND(D278=F278,E278&lt;=asetukset!$B$6),G278-E278,0))</f>
        <v>0</v>
      </c>
      <c r="Q278" s="19" t="str">
        <f>IF(and(K278=6,E278&gt;asetukset!$B$7),"", IF(and(K278&lt;&gt;6,L278=6,G278&lt;asetukset!$B$7),G278,IF(K278=6,asetukset!$B$7-E278,IF(K278=6,asetukset!$B$7-E278,IF(K278=6,asetukset!$B$7-E278,"")))))</f>
        <v/>
      </c>
      <c r="R278" s="19" t="str">
        <f t="shared" si="12"/>
        <v/>
      </c>
      <c r="S278" s="19" t="str">
        <f t="shared" si="13"/>
        <v/>
      </c>
      <c r="T278" s="21" t="str">
        <f>IF(A278="","",IF(SUMIFS($M$2:M278,$I$2:I278,I278,$A$2:A278,A278)&lt;=asetukset!$B$2,"",SUMIFS($M$2:M278,$I$2:I278,I278,$A$2:A278,A278)-asetukset!$B$2))</f>
        <v/>
      </c>
    </row>
    <row r="279">
      <c r="A279" s="43"/>
      <c r="B279" s="31"/>
      <c r="C279" s="31"/>
      <c r="D279" s="15">
        <f t="shared" si="2"/>
        <v>0</v>
      </c>
      <c r="E279" s="15">
        <f t="shared" si="3"/>
        <v>0</v>
      </c>
      <c r="F279" s="15">
        <f t="shared" si="4"/>
        <v>0</v>
      </c>
      <c r="G279" s="15">
        <f t="shared" si="5"/>
        <v>0</v>
      </c>
      <c r="H279" s="18" t="str">
        <f t="shared" si="6"/>
        <v/>
      </c>
      <c r="I279" s="18" t="str">
        <f t="shared" si="7"/>
        <v/>
      </c>
      <c r="J279" s="18" t="str">
        <f t="shared" si="8"/>
        <v>-</v>
      </c>
      <c r="K279" s="27" t="str">
        <f t="shared" ref="K279:L279" si="289">IF(A279="","",WEEKDAY(B279,2))</f>
        <v/>
      </c>
      <c r="L279" s="27" t="str">
        <f t="shared" si="289"/>
        <v/>
      </c>
      <c r="M279" s="19">
        <f t="shared" si="10"/>
        <v>0</v>
      </c>
      <c r="N279" s="20">
        <f t="shared" si="11"/>
        <v>0</v>
      </c>
      <c r="O279" s="21" t="str">
        <f>IF(A279="","",IF(G279&gt;=asetukset!$B$3,G279-asetukset!$B$3,IF(AND(G279-E279&lt;=asetukset!$B$4,E279&gt;=asetukset!$B$3),1-E279,IF(AND(G279-E279&lt;=asetukset!$B$4,E279&lt;=asetukset!$B$3),asetukset!$B$6,0))))</f>
        <v/>
      </c>
      <c r="P279" s="20">
        <f>IF(F279&gt;D279,G279-asetukset!$B$5,IF(AND(D279=F279,E279&lt;=asetukset!$B$6),G279-E279,0))</f>
        <v>0</v>
      </c>
      <c r="Q279" s="19" t="str">
        <f>IF(and(K279=6,E279&gt;asetukset!$B$7),"", IF(and(K279&lt;&gt;6,L279=6,G279&lt;asetukset!$B$7),G279,IF(K279=6,asetukset!$B$7-E279,IF(K279=6,asetukset!$B$7-E279,IF(K279=6,asetukset!$B$7-E279,"")))))</f>
        <v/>
      </c>
      <c r="R279" s="19" t="str">
        <f t="shared" si="12"/>
        <v/>
      </c>
      <c r="S279" s="19" t="str">
        <f t="shared" si="13"/>
        <v/>
      </c>
      <c r="T279" s="21" t="str">
        <f>IF(A279="","",IF(SUMIFS($M$2:M279,$I$2:I279,I279,$A$2:A279,A279)&lt;=asetukset!$B$2,"",SUMIFS($M$2:M279,$I$2:I279,I279,$A$2:A279,A279)-asetukset!$B$2))</f>
        <v/>
      </c>
    </row>
    <row r="280">
      <c r="A280" s="43"/>
      <c r="B280" s="31"/>
      <c r="C280" s="31"/>
      <c r="D280" s="15">
        <f t="shared" si="2"/>
        <v>0</v>
      </c>
      <c r="E280" s="15">
        <f t="shared" si="3"/>
        <v>0</v>
      </c>
      <c r="F280" s="15">
        <f t="shared" si="4"/>
        <v>0</v>
      </c>
      <c r="G280" s="15">
        <f t="shared" si="5"/>
        <v>0</v>
      </c>
      <c r="H280" s="18" t="str">
        <f t="shared" si="6"/>
        <v/>
      </c>
      <c r="I280" s="18" t="str">
        <f t="shared" si="7"/>
        <v/>
      </c>
      <c r="J280" s="18" t="str">
        <f t="shared" si="8"/>
        <v>-</v>
      </c>
      <c r="K280" s="27" t="str">
        <f t="shared" ref="K280:L280" si="290">IF(A280="","",WEEKDAY(B280,2))</f>
        <v/>
      </c>
      <c r="L280" s="27" t="str">
        <f t="shared" si="290"/>
        <v/>
      </c>
      <c r="M280" s="19">
        <f t="shared" si="10"/>
        <v>0</v>
      </c>
      <c r="N280" s="20">
        <f t="shared" si="11"/>
        <v>0</v>
      </c>
      <c r="O280" s="21" t="str">
        <f>IF(A280="","",IF(G280&gt;=asetukset!$B$3,G280-asetukset!$B$3,IF(AND(G280-E280&lt;=asetukset!$B$4,E280&gt;=asetukset!$B$3),1-E280,IF(AND(G280-E280&lt;=asetukset!$B$4,E280&lt;=asetukset!$B$3),asetukset!$B$6,0))))</f>
        <v/>
      </c>
      <c r="P280" s="20">
        <f>IF(F280&gt;D280,G280-asetukset!$B$5,IF(AND(D280=F280,E280&lt;=asetukset!$B$6),G280-E280,0))</f>
        <v>0</v>
      </c>
      <c r="Q280" s="19" t="str">
        <f>IF(and(K280=6,E280&gt;asetukset!$B$7),"", IF(and(K280&lt;&gt;6,L280=6,G280&lt;asetukset!$B$7),G280,IF(K280=6,asetukset!$B$7-E280,IF(K280=6,asetukset!$B$7-E280,IF(K280=6,asetukset!$B$7-E280,"")))))</f>
        <v/>
      </c>
      <c r="R280" s="19" t="str">
        <f t="shared" si="12"/>
        <v/>
      </c>
      <c r="S280" s="19" t="str">
        <f t="shared" si="13"/>
        <v/>
      </c>
      <c r="T280" s="21" t="str">
        <f>IF(A280="","",IF(SUMIFS($M$2:M280,$I$2:I280,I280,$A$2:A280,A280)&lt;=asetukset!$B$2,"",SUMIFS($M$2:M280,$I$2:I280,I280,$A$2:A280,A280)-asetukset!$B$2))</f>
        <v/>
      </c>
    </row>
    <row r="281">
      <c r="A281" s="43"/>
      <c r="B281" s="31"/>
      <c r="C281" s="31"/>
      <c r="D281" s="15">
        <f t="shared" si="2"/>
        <v>0</v>
      </c>
      <c r="E281" s="15">
        <f t="shared" si="3"/>
        <v>0</v>
      </c>
      <c r="F281" s="15">
        <f t="shared" si="4"/>
        <v>0</v>
      </c>
      <c r="G281" s="15">
        <f t="shared" si="5"/>
        <v>0</v>
      </c>
      <c r="H281" s="18" t="str">
        <f t="shared" si="6"/>
        <v/>
      </c>
      <c r="I281" s="18" t="str">
        <f t="shared" si="7"/>
        <v/>
      </c>
      <c r="J281" s="18" t="str">
        <f t="shared" si="8"/>
        <v>-</v>
      </c>
      <c r="K281" s="27" t="str">
        <f t="shared" ref="K281:L281" si="291">IF(A281="","",WEEKDAY(B281,2))</f>
        <v/>
      </c>
      <c r="L281" s="27" t="str">
        <f t="shared" si="291"/>
        <v/>
      </c>
      <c r="M281" s="19">
        <f t="shared" si="10"/>
        <v>0</v>
      </c>
      <c r="N281" s="20">
        <f t="shared" si="11"/>
        <v>0</v>
      </c>
      <c r="O281" s="21" t="str">
        <f>IF(A281="","",IF(G281&gt;=asetukset!$B$3,G281-asetukset!$B$3,IF(AND(G281-E281&lt;=asetukset!$B$4,E281&gt;=asetukset!$B$3),1-E281,IF(AND(G281-E281&lt;=asetukset!$B$4,E281&lt;=asetukset!$B$3),asetukset!$B$6,0))))</f>
        <v/>
      </c>
      <c r="P281" s="20">
        <f>IF(F281&gt;D281,G281-asetukset!$B$5,IF(AND(D281=F281,E281&lt;=asetukset!$B$6),G281-E281,0))</f>
        <v>0</v>
      </c>
      <c r="Q281" s="19" t="str">
        <f>IF(and(K281=6,E281&gt;asetukset!$B$7),"", IF(and(K281&lt;&gt;6,L281=6,G281&lt;asetukset!$B$7),G281,IF(K281=6,asetukset!$B$7-E281,IF(K281=6,asetukset!$B$7-E281,IF(K281=6,asetukset!$B$7-E281,"")))))</f>
        <v/>
      </c>
      <c r="R281" s="19" t="str">
        <f t="shared" si="12"/>
        <v/>
      </c>
      <c r="S281" s="19" t="str">
        <f t="shared" si="13"/>
        <v/>
      </c>
      <c r="T281" s="21" t="str">
        <f>IF(A281="","",IF(SUMIFS($M$2:M281,$I$2:I281,I281,$A$2:A281,A281)&lt;=asetukset!$B$2,"",SUMIFS($M$2:M281,$I$2:I281,I281,$A$2:A281,A281)-asetukset!$B$2))</f>
        <v/>
      </c>
    </row>
    <row r="282">
      <c r="A282" s="43"/>
      <c r="B282" s="31"/>
      <c r="C282" s="31"/>
      <c r="D282" s="15">
        <f t="shared" si="2"/>
        <v>0</v>
      </c>
      <c r="E282" s="15">
        <f t="shared" si="3"/>
        <v>0</v>
      </c>
      <c r="F282" s="15">
        <f t="shared" si="4"/>
        <v>0</v>
      </c>
      <c r="G282" s="15">
        <f t="shared" si="5"/>
        <v>0</v>
      </c>
      <c r="H282" s="18" t="str">
        <f t="shared" si="6"/>
        <v/>
      </c>
      <c r="I282" s="18" t="str">
        <f t="shared" si="7"/>
        <v/>
      </c>
      <c r="J282" s="18" t="str">
        <f t="shared" si="8"/>
        <v>-</v>
      </c>
      <c r="K282" s="27" t="str">
        <f t="shared" ref="K282:L282" si="292">IF(A282="","",WEEKDAY(B282,2))</f>
        <v/>
      </c>
      <c r="L282" s="27" t="str">
        <f t="shared" si="292"/>
        <v/>
      </c>
      <c r="M282" s="19">
        <f t="shared" si="10"/>
        <v>0</v>
      </c>
      <c r="N282" s="20">
        <f t="shared" si="11"/>
        <v>0</v>
      </c>
      <c r="O282" s="21" t="str">
        <f>IF(A282="","",IF(G282&gt;=asetukset!$B$3,G282-asetukset!$B$3,IF(AND(G282-E282&lt;=asetukset!$B$4,E282&gt;=asetukset!$B$3),1-E282,IF(AND(G282-E282&lt;=asetukset!$B$4,E282&lt;=asetukset!$B$3),asetukset!$B$6,0))))</f>
        <v/>
      </c>
      <c r="P282" s="20">
        <f>IF(F282&gt;D282,G282-asetukset!$B$5,IF(AND(D282=F282,E282&lt;=asetukset!$B$6),G282-E282,0))</f>
        <v>0</v>
      </c>
      <c r="Q282" s="19" t="str">
        <f>IF(and(K282=6,E282&gt;asetukset!$B$7),"", IF(and(K282&lt;&gt;6,L282=6,G282&lt;asetukset!$B$7),G282,IF(K282=6,asetukset!$B$7-E282,IF(K282=6,asetukset!$B$7-E282,IF(K282=6,asetukset!$B$7-E282,"")))))</f>
        <v/>
      </c>
      <c r="R282" s="19" t="str">
        <f t="shared" si="12"/>
        <v/>
      </c>
      <c r="S282" s="19" t="str">
        <f t="shared" si="13"/>
        <v/>
      </c>
      <c r="T282" s="21" t="str">
        <f>IF(A282="","",IF(SUMIFS($M$2:M282,$I$2:I282,I282,$A$2:A282,A282)&lt;=asetukset!$B$2,"",SUMIFS($M$2:M282,$I$2:I282,I282,$A$2:A282,A282)-asetukset!$B$2))</f>
        <v/>
      </c>
    </row>
    <row r="283">
      <c r="A283" s="43"/>
      <c r="B283" s="31"/>
      <c r="C283" s="31"/>
      <c r="D283" s="15">
        <f t="shared" si="2"/>
        <v>0</v>
      </c>
      <c r="E283" s="15">
        <f t="shared" si="3"/>
        <v>0</v>
      </c>
      <c r="F283" s="15">
        <f t="shared" si="4"/>
        <v>0</v>
      </c>
      <c r="G283" s="15">
        <f t="shared" si="5"/>
        <v>0</v>
      </c>
      <c r="H283" s="18" t="str">
        <f t="shared" si="6"/>
        <v/>
      </c>
      <c r="I283" s="18" t="str">
        <f t="shared" si="7"/>
        <v/>
      </c>
      <c r="J283" s="18" t="str">
        <f t="shared" si="8"/>
        <v>-</v>
      </c>
      <c r="K283" s="27" t="str">
        <f t="shared" ref="K283:L283" si="293">IF(A283="","",WEEKDAY(B283,2))</f>
        <v/>
      </c>
      <c r="L283" s="27" t="str">
        <f t="shared" si="293"/>
        <v/>
      </c>
      <c r="M283" s="19">
        <f t="shared" si="10"/>
        <v>0</v>
      </c>
      <c r="N283" s="20">
        <f t="shared" si="11"/>
        <v>0</v>
      </c>
      <c r="O283" s="21" t="str">
        <f>IF(A283="","",IF(G283&gt;=asetukset!$B$3,G283-asetukset!$B$3,IF(AND(G283-E283&lt;=asetukset!$B$4,E283&gt;=asetukset!$B$3),1-E283,IF(AND(G283-E283&lt;=asetukset!$B$4,E283&lt;=asetukset!$B$3),asetukset!$B$6,0))))</f>
        <v/>
      </c>
      <c r="P283" s="20">
        <f>IF(F283&gt;D283,G283-asetukset!$B$5,IF(AND(D283=F283,E283&lt;=asetukset!$B$6),G283-E283,0))</f>
        <v>0</v>
      </c>
      <c r="Q283" s="19" t="str">
        <f>IF(and(K283=6,E283&gt;asetukset!$B$7),"", IF(and(K283&lt;&gt;6,L283=6,G283&lt;asetukset!$B$7),G283,IF(K283=6,asetukset!$B$7-E283,IF(K283=6,asetukset!$B$7-E283,IF(K283=6,asetukset!$B$7-E283,"")))))</f>
        <v/>
      </c>
      <c r="R283" s="19" t="str">
        <f t="shared" si="12"/>
        <v/>
      </c>
      <c r="S283" s="19" t="str">
        <f t="shared" si="13"/>
        <v/>
      </c>
      <c r="T283" s="21" t="str">
        <f>IF(A283="","",IF(SUMIFS($M$2:M283,$I$2:I283,I283,$A$2:A283,A283)&lt;=asetukset!$B$2,"",SUMIFS($M$2:M283,$I$2:I283,I283,$A$2:A283,A283)-asetukset!$B$2))</f>
        <v/>
      </c>
    </row>
    <row r="284">
      <c r="A284" s="43"/>
      <c r="B284" s="31"/>
      <c r="C284" s="31"/>
      <c r="D284" s="15">
        <f t="shared" si="2"/>
        <v>0</v>
      </c>
      <c r="E284" s="15">
        <f t="shared" si="3"/>
        <v>0</v>
      </c>
      <c r="F284" s="15">
        <f t="shared" si="4"/>
        <v>0</v>
      </c>
      <c r="G284" s="15">
        <f t="shared" si="5"/>
        <v>0</v>
      </c>
      <c r="H284" s="18" t="str">
        <f t="shared" si="6"/>
        <v/>
      </c>
      <c r="I284" s="18" t="str">
        <f t="shared" si="7"/>
        <v/>
      </c>
      <c r="J284" s="18" t="str">
        <f t="shared" si="8"/>
        <v>-</v>
      </c>
      <c r="K284" s="27" t="str">
        <f t="shared" ref="K284:L284" si="294">IF(A284="","",WEEKDAY(B284,2))</f>
        <v/>
      </c>
      <c r="L284" s="27" t="str">
        <f t="shared" si="294"/>
        <v/>
      </c>
      <c r="M284" s="19">
        <f t="shared" si="10"/>
        <v>0</v>
      </c>
      <c r="N284" s="20">
        <f t="shared" si="11"/>
        <v>0</v>
      </c>
      <c r="O284" s="21" t="str">
        <f>IF(A284="","",IF(G284&gt;=asetukset!$B$3,G284-asetukset!$B$3,IF(AND(G284-E284&lt;=asetukset!$B$4,E284&gt;=asetukset!$B$3),1-E284,IF(AND(G284-E284&lt;=asetukset!$B$4,E284&lt;=asetukset!$B$3),asetukset!$B$6,0))))</f>
        <v/>
      </c>
      <c r="P284" s="20">
        <f>IF(F284&gt;D284,G284-asetukset!$B$5,IF(AND(D284=F284,E284&lt;=asetukset!$B$6),G284-E284,0))</f>
        <v>0</v>
      </c>
      <c r="Q284" s="19" t="str">
        <f>IF(and(K284=6,E284&gt;asetukset!$B$7),"", IF(and(K284&lt;&gt;6,L284=6,G284&lt;asetukset!$B$7),G284,IF(K284=6,asetukset!$B$7-E284,IF(K284=6,asetukset!$B$7-E284,IF(K284=6,asetukset!$B$7-E284,"")))))</f>
        <v/>
      </c>
      <c r="R284" s="19" t="str">
        <f t="shared" si="12"/>
        <v/>
      </c>
      <c r="S284" s="19" t="str">
        <f t="shared" si="13"/>
        <v/>
      </c>
      <c r="T284" s="21" t="str">
        <f>IF(A284="","",IF(SUMIFS($M$2:M284,$I$2:I284,I284,$A$2:A284,A284)&lt;=asetukset!$B$2,"",SUMIFS($M$2:M284,$I$2:I284,I284,$A$2:A284,A284)-asetukset!$B$2))</f>
        <v/>
      </c>
    </row>
    <row r="285">
      <c r="A285" s="43"/>
      <c r="B285" s="31"/>
      <c r="C285" s="31"/>
      <c r="D285" s="15">
        <f t="shared" si="2"/>
        <v>0</v>
      </c>
      <c r="E285" s="15">
        <f t="shared" si="3"/>
        <v>0</v>
      </c>
      <c r="F285" s="15">
        <f t="shared" si="4"/>
        <v>0</v>
      </c>
      <c r="G285" s="15">
        <f t="shared" si="5"/>
        <v>0</v>
      </c>
      <c r="H285" s="18" t="str">
        <f t="shared" si="6"/>
        <v/>
      </c>
      <c r="I285" s="18" t="str">
        <f t="shared" si="7"/>
        <v/>
      </c>
      <c r="J285" s="18" t="str">
        <f t="shared" si="8"/>
        <v>-</v>
      </c>
      <c r="K285" s="27" t="str">
        <f t="shared" ref="K285:L285" si="295">IF(A285="","",WEEKDAY(B285,2))</f>
        <v/>
      </c>
      <c r="L285" s="27" t="str">
        <f t="shared" si="295"/>
        <v/>
      </c>
      <c r="M285" s="19">
        <f t="shared" si="10"/>
        <v>0</v>
      </c>
      <c r="N285" s="20">
        <f t="shared" si="11"/>
        <v>0</v>
      </c>
      <c r="O285" s="21" t="str">
        <f>IF(A285="","",IF(G285&gt;=asetukset!$B$3,G285-asetukset!$B$3,IF(AND(G285-E285&lt;=asetukset!$B$4,E285&gt;=asetukset!$B$3),1-E285,IF(AND(G285-E285&lt;=asetukset!$B$4,E285&lt;=asetukset!$B$3),asetukset!$B$6,0))))</f>
        <v/>
      </c>
      <c r="P285" s="20">
        <f>IF(F285&gt;D285,G285-asetukset!$B$5,IF(AND(D285=F285,E285&lt;=asetukset!$B$6),G285-E285,0))</f>
        <v>0</v>
      </c>
      <c r="Q285" s="19" t="str">
        <f>IF(and(K285=6,E285&gt;asetukset!$B$7),"", IF(and(K285&lt;&gt;6,L285=6,G285&lt;asetukset!$B$7),G285,IF(K285=6,asetukset!$B$7-E285,IF(K285=6,asetukset!$B$7-E285,IF(K285=6,asetukset!$B$7-E285,"")))))</f>
        <v/>
      </c>
      <c r="R285" s="19" t="str">
        <f t="shared" si="12"/>
        <v/>
      </c>
      <c r="S285" s="19" t="str">
        <f t="shared" si="13"/>
        <v/>
      </c>
      <c r="T285" s="21" t="str">
        <f>IF(A285="","",IF(SUMIFS($M$2:M285,$I$2:I285,I285,$A$2:A285,A285)&lt;=asetukset!$B$2,"",SUMIFS($M$2:M285,$I$2:I285,I285,$A$2:A285,A285)-asetukset!$B$2))</f>
        <v/>
      </c>
    </row>
    <row r="286">
      <c r="A286" s="43"/>
      <c r="B286" s="31"/>
      <c r="C286" s="31"/>
      <c r="D286" s="15">
        <f t="shared" si="2"/>
        <v>0</v>
      </c>
      <c r="E286" s="15">
        <f t="shared" si="3"/>
        <v>0</v>
      </c>
      <c r="F286" s="15">
        <f t="shared" si="4"/>
        <v>0</v>
      </c>
      <c r="G286" s="15">
        <f t="shared" si="5"/>
        <v>0</v>
      </c>
      <c r="H286" s="18" t="str">
        <f t="shared" si="6"/>
        <v/>
      </c>
      <c r="I286" s="18" t="str">
        <f t="shared" si="7"/>
        <v/>
      </c>
      <c r="J286" s="18" t="str">
        <f t="shared" si="8"/>
        <v>-</v>
      </c>
      <c r="K286" s="27" t="str">
        <f t="shared" ref="K286:L286" si="296">IF(A286="","",WEEKDAY(B286,2))</f>
        <v/>
      </c>
      <c r="L286" s="27" t="str">
        <f t="shared" si="296"/>
        <v/>
      </c>
      <c r="M286" s="19">
        <f t="shared" si="10"/>
        <v>0</v>
      </c>
      <c r="N286" s="20">
        <f t="shared" si="11"/>
        <v>0</v>
      </c>
      <c r="O286" s="21" t="str">
        <f>IF(A286="","",IF(G286&gt;=asetukset!$B$3,G286-asetukset!$B$3,IF(AND(G286-E286&lt;=asetukset!$B$4,E286&gt;=asetukset!$B$3),1-E286,IF(AND(G286-E286&lt;=asetukset!$B$4,E286&lt;=asetukset!$B$3),asetukset!$B$6,0))))</f>
        <v/>
      </c>
      <c r="P286" s="20">
        <f>IF(F286&gt;D286,G286-asetukset!$B$5,IF(AND(D286=F286,E286&lt;=asetukset!$B$6),G286-E286,0))</f>
        <v>0</v>
      </c>
      <c r="Q286" s="19" t="str">
        <f>IF(and(K286=6,E286&gt;asetukset!$B$7),"", IF(and(K286&lt;&gt;6,L286=6,G286&lt;asetukset!$B$7),G286,IF(K286=6,asetukset!$B$7-E286,IF(K286=6,asetukset!$B$7-E286,IF(K286=6,asetukset!$B$7-E286,"")))))</f>
        <v/>
      </c>
      <c r="R286" s="19" t="str">
        <f t="shared" si="12"/>
        <v/>
      </c>
      <c r="S286" s="19" t="str">
        <f t="shared" si="13"/>
        <v/>
      </c>
      <c r="T286" s="21" t="str">
        <f>IF(A286="","",IF(SUMIFS($M$2:M286,$I$2:I286,I286,$A$2:A286,A286)&lt;=asetukset!$B$2,"",SUMIFS($M$2:M286,$I$2:I286,I286,$A$2:A286,A286)-asetukset!$B$2))</f>
        <v/>
      </c>
    </row>
    <row r="287">
      <c r="A287" s="43"/>
      <c r="B287" s="31"/>
      <c r="C287" s="31"/>
      <c r="D287" s="15">
        <f t="shared" si="2"/>
        <v>0</v>
      </c>
      <c r="E287" s="15">
        <f t="shared" si="3"/>
        <v>0</v>
      </c>
      <c r="F287" s="15">
        <f t="shared" si="4"/>
        <v>0</v>
      </c>
      <c r="G287" s="15">
        <f t="shared" si="5"/>
        <v>0</v>
      </c>
      <c r="H287" s="18" t="str">
        <f t="shared" si="6"/>
        <v/>
      </c>
      <c r="I287" s="18" t="str">
        <f t="shared" si="7"/>
        <v/>
      </c>
      <c r="J287" s="18" t="str">
        <f t="shared" si="8"/>
        <v>-</v>
      </c>
      <c r="K287" s="27" t="str">
        <f t="shared" ref="K287:L287" si="297">IF(A287="","",WEEKDAY(B287,2))</f>
        <v/>
      </c>
      <c r="L287" s="27" t="str">
        <f t="shared" si="297"/>
        <v/>
      </c>
      <c r="M287" s="19">
        <f t="shared" si="10"/>
        <v>0</v>
      </c>
      <c r="N287" s="20">
        <f t="shared" si="11"/>
        <v>0</v>
      </c>
      <c r="O287" s="21" t="str">
        <f>IF(A287="","",IF(G287&gt;=asetukset!$B$3,G287-asetukset!$B$3,IF(AND(G287-E287&lt;=asetukset!$B$4,E287&gt;=asetukset!$B$3),1-E287,IF(AND(G287-E287&lt;=asetukset!$B$4,E287&lt;=asetukset!$B$3),asetukset!$B$6,0))))</f>
        <v/>
      </c>
      <c r="P287" s="20">
        <f>IF(F287&gt;D287,G287-asetukset!$B$5,IF(AND(D287=F287,E287&lt;=asetukset!$B$6),G287-E287,0))</f>
        <v>0</v>
      </c>
      <c r="Q287" s="19" t="str">
        <f>IF(and(K287=6,E287&gt;asetukset!$B$7),"", IF(and(K287&lt;&gt;6,L287=6,G287&lt;asetukset!$B$7),G287,IF(K287=6,asetukset!$B$7-E287,IF(K287=6,asetukset!$B$7-E287,IF(K287=6,asetukset!$B$7-E287,"")))))</f>
        <v/>
      </c>
      <c r="R287" s="19" t="str">
        <f t="shared" si="12"/>
        <v/>
      </c>
      <c r="S287" s="19" t="str">
        <f t="shared" si="13"/>
        <v/>
      </c>
      <c r="T287" s="21" t="str">
        <f>IF(A287="","",IF(SUMIFS($M$2:M287,$I$2:I287,I287,$A$2:A287,A287)&lt;=asetukset!$B$2,"",SUMIFS($M$2:M287,$I$2:I287,I287,$A$2:A287,A287)-asetukset!$B$2))</f>
        <v/>
      </c>
    </row>
    <row r="288">
      <c r="A288" s="43"/>
      <c r="B288" s="31"/>
      <c r="C288" s="31"/>
      <c r="D288" s="15">
        <f t="shared" si="2"/>
        <v>0</v>
      </c>
      <c r="E288" s="15">
        <f t="shared" si="3"/>
        <v>0</v>
      </c>
      <c r="F288" s="15">
        <f t="shared" si="4"/>
        <v>0</v>
      </c>
      <c r="G288" s="15">
        <f t="shared" si="5"/>
        <v>0</v>
      </c>
      <c r="H288" s="18" t="str">
        <f t="shared" si="6"/>
        <v/>
      </c>
      <c r="I288" s="18" t="str">
        <f t="shared" si="7"/>
        <v/>
      </c>
      <c r="J288" s="18" t="str">
        <f t="shared" si="8"/>
        <v>-</v>
      </c>
      <c r="K288" s="27" t="str">
        <f t="shared" ref="K288:L288" si="298">IF(A288="","",WEEKDAY(B288,2))</f>
        <v/>
      </c>
      <c r="L288" s="27" t="str">
        <f t="shared" si="298"/>
        <v/>
      </c>
      <c r="M288" s="19">
        <f t="shared" si="10"/>
        <v>0</v>
      </c>
      <c r="N288" s="20">
        <f t="shared" si="11"/>
        <v>0</v>
      </c>
      <c r="O288" s="21" t="str">
        <f>IF(A288="","",IF(G288&gt;=asetukset!$B$3,G288-asetukset!$B$3,IF(AND(G288-E288&lt;=asetukset!$B$4,E288&gt;=asetukset!$B$3),1-E288,IF(AND(G288-E288&lt;=asetukset!$B$4,E288&lt;=asetukset!$B$3),asetukset!$B$6,0))))</f>
        <v/>
      </c>
      <c r="P288" s="20">
        <f>IF(F288&gt;D288,G288-asetukset!$B$5,IF(AND(D288=F288,E288&lt;=asetukset!$B$6),G288-E288,0))</f>
        <v>0</v>
      </c>
      <c r="Q288" s="19" t="str">
        <f>IF(and(K288=6,E288&gt;asetukset!$B$7),"", IF(and(K288&lt;&gt;6,L288=6,G288&lt;asetukset!$B$7),G288,IF(K288=6,asetukset!$B$7-E288,IF(K288=6,asetukset!$B$7-E288,IF(K288=6,asetukset!$B$7-E288,"")))))</f>
        <v/>
      </c>
      <c r="R288" s="19" t="str">
        <f t="shared" si="12"/>
        <v/>
      </c>
      <c r="S288" s="19" t="str">
        <f t="shared" si="13"/>
        <v/>
      </c>
      <c r="T288" s="21" t="str">
        <f>IF(A288="","",IF(SUMIFS($M$2:M288,$I$2:I288,I288,$A$2:A288,A288)&lt;=asetukset!$B$2,"",SUMIFS($M$2:M288,$I$2:I288,I288,$A$2:A288,A288)-asetukset!$B$2))</f>
        <v/>
      </c>
    </row>
    <row r="289">
      <c r="A289" s="43"/>
      <c r="B289" s="31"/>
      <c r="C289" s="31"/>
      <c r="D289" s="15">
        <f t="shared" si="2"/>
        <v>0</v>
      </c>
      <c r="E289" s="15">
        <f t="shared" si="3"/>
        <v>0</v>
      </c>
      <c r="F289" s="15">
        <f t="shared" si="4"/>
        <v>0</v>
      </c>
      <c r="G289" s="15">
        <f t="shared" si="5"/>
        <v>0</v>
      </c>
      <c r="H289" s="18" t="str">
        <f t="shared" si="6"/>
        <v/>
      </c>
      <c r="I289" s="18" t="str">
        <f t="shared" si="7"/>
        <v/>
      </c>
      <c r="J289" s="18" t="str">
        <f t="shared" si="8"/>
        <v>-</v>
      </c>
      <c r="K289" s="27" t="str">
        <f t="shared" ref="K289:L289" si="299">IF(A289="","",WEEKDAY(B289,2))</f>
        <v/>
      </c>
      <c r="L289" s="27" t="str">
        <f t="shared" si="299"/>
        <v/>
      </c>
      <c r="M289" s="19">
        <f t="shared" si="10"/>
        <v>0</v>
      </c>
      <c r="N289" s="20">
        <f t="shared" si="11"/>
        <v>0</v>
      </c>
      <c r="O289" s="21" t="str">
        <f>IF(A289="","",IF(G289&gt;=asetukset!$B$3,G289-asetukset!$B$3,IF(AND(G289-E289&lt;=asetukset!$B$4,E289&gt;=asetukset!$B$3),1-E289,IF(AND(G289-E289&lt;=asetukset!$B$4,E289&lt;=asetukset!$B$3),asetukset!$B$6,0))))</f>
        <v/>
      </c>
      <c r="P289" s="20">
        <f>IF(F289&gt;D289,G289-asetukset!$B$5,IF(AND(D289=F289,E289&lt;=asetukset!$B$6),G289-E289,0))</f>
        <v>0</v>
      </c>
      <c r="Q289" s="19" t="str">
        <f>IF(and(K289=6,E289&gt;asetukset!$B$7),"", IF(and(K289&lt;&gt;6,L289=6,G289&lt;asetukset!$B$7),G289,IF(K289=6,asetukset!$B$7-E289,IF(K289=6,asetukset!$B$7-E289,IF(K289=6,asetukset!$B$7-E289,"")))))</f>
        <v/>
      </c>
      <c r="R289" s="19" t="str">
        <f t="shared" si="12"/>
        <v/>
      </c>
      <c r="S289" s="19" t="str">
        <f t="shared" si="13"/>
        <v/>
      </c>
      <c r="T289" s="21" t="str">
        <f>IF(A289="","",IF(SUMIFS($M$2:M289,$I$2:I289,I289,$A$2:A289,A289)&lt;=asetukset!$B$2,"",SUMIFS($M$2:M289,$I$2:I289,I289,$A$2:A289,A289)-asetukset!$B$2))</f>
        <v/>
      </c>
    </row>
    <row r="290">
      <c r="A290" s="43"/>
      <c r="B290" s="31"/>
      <c r="C290" s="31"/>
      <c r="D290" s="15">
        <f t="shared" si="2"/>
        <v>0</v>
      </c>
      <c r="E290" s="15">
        <f t="shared" si="3"/>
        <v>0</v>
      </c>
      <c r="F290" s="15">
        <f t="shared" si="4"/>
        <v>0</v>
      </c>
      <c r="G290" s="15">
        <f t="shared" si="5"/>
        <v>0</v>
      </c>
      <c r="H290" s="18" t="str">
        <f t="shared" si="6"/>
        <v/>
      </c>
      <c r="I290" s="18" t="str">
        <f t="shared" si="7"/>
        <v/>
      </c>
      <c r="J290" s="18" t="str">
        <f t="shared" si="8"/>
        <v>-</v>
      </c>
      <c r="K290" s="27" t="str">
        <f t="shared" ref="K290:L290" si="300">IF(A290="","",WEEKDAY(B290,2))</f>
        <v/>
      </c>
      <c r="L290" s="27" t="str">
        <f t="shared" si="300"/>
        <v/>
      </c>
      <c r="M290" s="19">
        <f t="shared" si="10"/>
        <v>0</v>
      </c>
      <c r="N290" s="20">
        <f t="shared" si="11"/>
        <v>0</v>
      </c>
      <c r="O290" s="21" t="str">
        <f>IF(A290="","",IF(G290&gt;=asetukset!$B$3,G290-asetukset!$B$3,IF(AND(G290-E290&lt;=asetukset!$B$4,E290&gt;=asetukset!$B$3),1-E290,IF(AND(G290-E290&lt;=asetukset!$B$4,E290&lt;=asetukset!$B$3),asetukset!$B$6,0))))</f>
        <v/>
      </c>
      <c r="P290" s="20">
        <f>IF(F290&gt;D290,G290-asetukset!$B$5,IF(AND(D290=F290,E290&lt;=asetukset!$B$6),G290-E290,0))</f>
        <v>0</v>
      </c>
      <c r="Q290" s="19" t="str">
        <f>IF(and(K290=6,E290&gt;asetukset!$B$7),"", IF(and(K290&lt;&gt;6,L290=6,G290&lt;asetukset!$B$7),G290,IF(K290=6,asetukset!$B$7-E290,IF(K290=6,asetukset!$B$7-E290,IF(K290=6,asetukset!$B$7-E290,"")))))</f>
        <v/>
      </c>
      <c r="R290" s="19" t="str">
        <f t="shared" si="12"/>
        <v/>
      </c>
      <c r="S290" s="19" t="str">
        <f t="shared" si="13"/>
        <v/>
      </c>
      <c r="T290" s="21" t="str">
        <f>IF(A290="","",IF(SUMIFS($M$2:M290,$I$2:I290,I290,$A$2:A290,A290)&lt;=asetukset!$B$2,"",SUMIFS($M$2:M290,$I$2:I290,I290,$A$2:A290,A290)-asetukset!$B$2))</f>
        <v/>
      </c>
    </row>
    <row r="291">
      <c r="A291" s="43"/>
      <c r="B291" s="31"/>
      <c r="C291" s="31"/>
      <c r="D291" s="15">
        <f t="shared" si="2"/>
        <v>0</v>
      </c>
      <c r="E291" s="15">
        <f t="shared" si="3"/>
        <v>0</v>
      </c>
      <c r="F291" s="15">
        <f t="shared" si="4"/>
        <v>0</v>
      </c>
      <c r="G291" s="15">
        <f t="shared" si="5"/>
        <v>0</v>
      </c>
      <c r="H291" s="18" t="str">
        <f t="shared" si="6"/>
        <v/>
      </c>
      <c r="I291" s="18" t="str">
        <f t="shared" si="7"/>
        <v/>
      </c>
      <c r="J291" s="18" t="str">
        <f t="shared" si="8"/>
        <v>-</v>
      </c>
      <c r="K291" s="27" t="str">
        <f t="shared" ref="K291:L291" si="301">IF(A291="","",WEEKDAY(B291,2))</f>
        <v/>
      </c>
      <c r="L291" s="27" t="str">
        <f t="shared" si="301"/>
        <v/>
      </c>
      <c r="M291" s="19">
        <f t="shared" si="10"/>
        <v>0</v>
      </c>
      <c r="N291" s="20">
        <f t="shared" si="11"/>
        <v>0</v>
      </c>
      <c r="O291" s="21" t="str">
        <f>IF(A291="","",IF(G291&gt;=asetukset!$B$3,G291-asetukset!$B$3,IF(AND(G291-E291&lt;=asetukset!$B$4,E291&gt;=asetukset!$B$3),1-E291,IF(AND(G291-E291&lt;=asetukset!$B$4,E291&lt;=asetukset!$B$3),asetukset!$B$6,0))))</f>
        <v/>
      </c>
      <c r="P291" s="20">
        <f>IF(F291&gt;D291,G291-asetukset!$B$5,IF(AND(D291=F291,E291&lt;=asetukset!$B$6),G291-E291,0))</f>
        <v>0</v>
      </c>
      <c r="Q291" s="19" t="str">
        <f>IF(and(K291=6,E291&gt;asetukset!$B$7),"", IF(and(K291&lt;&gt;6,L291=6,G291&lt;asetukset!$B$7),G291,IF(K291=6,asetukset!$B$7-E291,IF(K291=6,asetukset!$B$7-E291,IF(K291=6,asetukset!$B$7-E291,"")))))</f>
        <v/>
      </c>
      <c r="R291" s="19" t="str">
        <f t="shared" si="12"/>
        <v/>
      </c>
      <c r="S291" s="19" t="str">
        <f t="shared" si="13"/>
        <v/>
      </c>
      <c r="T291" s="21" t="str">
        <f>IF(A291="","",IF(SUMIFS($M$2:M291,$I$2:I291,I291,$A$2:A291,A291)&lt;=asetukset!$B$2,"",SUMIFS($M$2:M291,$I$2:I291,I291,$A$2:A291,A291)-asetukset!$B$2))</f>
        <v/>
      </c>
    </row>
    <row r="292">
      <c r="A292" s="43"/>
      <c r="B292" s="31"/>
      <c r="C292" s="31"/>
      <c r="D292" s="15">
        <f t="shared" si="2"/>
        <v>0</v>
      </c>
      <c r="E292" s="15">
        <f t="shared" si="3"/>
        <v>0</v>
      </c>
      <c r="F292" s="15">
        <f t="shared" si="4"/>
        <v>0</v>
      </c>
      <c r="G292" s="15">
        <f t="shared" si="5"/>
        <v>0</v>
      </c>
      <c r="H292" s="18" t="str">
        <f t="shared" si="6"/>
        <v/>
      </c>
      <c r="I292" s="18" t="str">
        <f t="shared" si="7"/>
        <v/>
      </c>
      <c r="J292" s="18" t="str">
        <f t="shared" si="8"/>
        <v>-</v>
      </c>
      <c r="K292" s="27" t="str">
        <f t="shared" ref="K292:L292" si="302">IF(A292="","",WEEKDAY(B292,2))</f>
        <v/>
      </c>
      <c r="L292" s="27" t="str">
        <f t="shared" si="302"/>
        <v/>
      </c>
      <c r="M292" s="19">
        <f t="shared" si="10"/>
        <v>0</v>
      </c>
      <c r="N292" s="20">
        <f t="shared" si="11"/>
        <v>0</v>
      </c>
      <c r="O292" s="21" t="str">
        <f>IF(A292="","",IF(G292&gt;=asetukset!$B$3,G292-asetukset!$B$3,IF(AND(G292-E292&lt;=asetukset!$B$4,E292&gt;=asetukset!$B$3),1-E292,IF(AND(G292-E292&lt;=asetukset!$B$4,E292&lt;=asetukset!$B$3),asetukset!$B$6,0))))</f>
        <v/>
      </c>
      <c r="P292" s="20">
        <f>IF(F292&gt;D292,G292-asetukset!$B$5,IF(AND(D292=F292,E292&lt;=asetukset!$B$6),G292-E292,0))</f>
        <v>0</v>
      </c>
      <c r="Q292" s="19" t="str">
        <f>IF(and(K292=6,E292&gt;asetukset!$B$7),"", IF(and(K292&lt;&gt;6,L292=6,G292&lt;asetukset!$B$7),G292,IF(K292=6,asetukset!$B$7-E292,IF(K292=6,asetukset!$B$7-E292,IF(K292=6,asetukset!$B$7-E292,"")))))</f>
        <v/>
      </c>
      <c r="R292" s="19" t="str">
        <f t="shared" si="12"/>
        <v/>
      </c>
      <c r="S292" s="19" t="str">
        <f t="shared" si="13"/>
        <v/>
      </c>
      <c r="T292" s="21" t="str">
        <f>IF(A292="","",IF(SUMIFS($M$2:M292,$I$2:I292,I292,$A$2:A292,A292)&lt;=asetukset!$B$2,"",SUMIFS($M$2:M292,$I$2:I292,I292,$A$2:A292,A292)-asetukset!$B$2))</f>
        <v/>
      </c>
    </row>
    <row r="293">
      <c r="A293" s="43"/>
      <c r="B293" s="31"/>
      <c r="C293" s="31"/>
      <c r="D293" s="15">
        <f t="shared" si="2"/>
        <v>0</v>
      </c>
      <c r="E293" s="15">
        <f t="shared" si="3"/>
        <v>0</v>
      </c>
      <c r="F293" s="15">
        <f t="shared" si="4"/>
        <v>0</v>
      </c>
      <c r="G293" s="15">
        <f t="shared" si="5"/>
        <v>0</v>
      </c>
      <c r="H293" s="18" t="str">
        <f t="shared" si="6"/>
        <v/>
      </c>
      <c r="I293" s="18" t="str">
        <f t="shared" si="7"/>
        <v/>
      </c>
      <c r="J293" s="18" t="str">
        <f t="shared" si="8"/>
        <v>-</v>
      </c>
      <c r="K293" s="27" t="str">
        <f t="shared" ref="K293:L293" si="303">IF(A293="","",WEEKDAY(B293,2))</f>
        <v/>
      </c>
      <c r="L293" s="27" t="str">
        <f t="shared" si="303"/>
        <v/>
      </c>
      <c r="M293" s="19">
        <f t="shared" si="10"/>
        <v>0</v>
      </c>
      <c r="N293" s="20">
        <f t="shared" si="11"/>
        <v>0</v>
      </c>
      <c r="O293" s="21" t="str">
        <f>IF(A293="","",IF(G293&gt;=asetukset!$B$3,G293-asetukset!$B$3,IF(AND(G293-E293&lt;=asetukset!$B$4,E293&gt;=asetukset!$B$3),1-E293,IF(AND(G293-E293&lt;=asetukset!$B$4,E293&lt;=asetukset!$B$3),asetukset!$B$6,0))))</f>
        <v/>
      </c>
      <c r="P293" s="20">
        <f>IF(F293&gt;D293,G293-asetukset!$B$5,IF(AND(D293=F293,E293&lt;=asetukset!$B$6),G293-E293,0))</f>
        <v>0</v>
      </c>
      <c r="Q293" s="19" t="str">
        <f>IF(and(K293=6,E293&gt;asetukset!$B$7),"", IF(and(K293&lt;&gt;6,L293=6,G293&lt;asetukset!$B$7),G293,IF(K293=6,asetukset!$B$7-E293,IF(K293=6,asetukset!$B$7-E293,IF(K293=6,asetukset!$B$7-E293,"")))))</f>
        <v/>
      </c>
      <c r="R293" s="19" t="str">
        <f t="shared" si="12"/>
        <v/>
      </c>
      <c r="S293" s="19" t="str">
        <f t="shared" si="13"/>
        <v/>
      </c>
      <c r="T293" s="21" t="str">
        <f>IF(A293="","",IF(SUMIFS($M$2:M293,$I$2:I293,I293,$A$2:A293,A293)&lt;=asetukset!$B$2,"",SUMIFS($M$2:M293,$I$2:I293,I293,$A$2:A293,A293)-asetukset!$B$2))</f>
        <v/>
      </c>
    </row>
    <row r="294">
      <c r="A294" s="43"/>
      <c r="B294" s="31"/>
      <c r="C294" s="31"/>
      <c r="D294" s="15">
        <f t="shared" si="2"/>
        <v>0</v>
      </c>
      <c r="E294" s="15">
        <f t="shared" si="3"/>
        <v>0</v>
      </c>
      <c r="F294" s="15">
        <f t="shared" si="4"/>
        <v>0</v>
      </c>
      <c r="G294" s="15">
        <f t="shared" si="5"/>
        <v>0</v>
      </c>
      <c r="H294" s="18" t="str">
        <f t="shared" si="6"/>
        <v/>
      </c>
      <c r="I294" s="18" t="str">
        <f t="shared" si="7"/>
        <v/>
      </c>
      <c r="J294" s="18" t="str">
        <f t="shared" si="8"/>
        <v>-</v>
      </c>
      <c r="K294" s="27" t="str">
        <f t="shared" ref="K294:L294" si="304">IF(A294="","",WEEKDAY(B294,2))</f>
        <v/>
      </c>
      <c r="L294" s="27" t="str">
        <f t="shared" si="304"/>
        <v/>
      </c>
      <c r="M294" s="19">
        <f t="shared" si="10"/>
        <v>0</v>
      </c>
      <c r="N294" s="20">
        <f t="shared" si="11"/>
        <v>0</v>
      </c>
      <c r="O294" s="21" t="str">
        <f>IF(A294="","",IF(G294&gt;=asetukset!$B$3,G294-asetukset!$B$3,IF(AND(G294-E294&lt;=asetukset!$B$4,E294&gt;=asetukset!$B$3),1-E294,IF(AND(G294-E294&lt;=asetukset!$B$4,E294&lt;=asetukset!$B$3),asetukset!$B$6,0))))</f>
        <v/>
      </c>
      <c r="P294" s="20">
        <f>IF(F294&gt;D294,G294-asetukset!$B$5,IF(AND(D294=F294,E294&lt;=asetukset!$B$6),G294-E294,0))</f>
        <v>0</v>
      </c>
      <c r="Q294" s="19" t="str">
        <f>IF(and(K294=6,E294&gt;asetukset!$B$7),"", IF(and(K294&lt;&gt;6,L294=6,G294&lt;asetukset!$B$7),G294,IF(K294=6,asetukset!$B$7-E294,IF(K294=6,asetukset!$B$7-E294,IF(K294=6,asetukset!$B$7-E294,"")))))</f>
        <v/>
      </c>
      <c r="R294" s="19" t="str">
        <f t="shared" si="12"/>
        <v/>
      </c>
      <c r="S294" s="19" t="str">
        <f t="shared" si="13"/>
        <v/>
      </c>
      <c r="T294" s="21" t="str">
        <f>IF(A294="","",IF(SUMIFS($M$2:M294,$I$2:I294,I294,$A$2:A294,A294)&lt;=asetukset!$B$2,"",SUMIFS($M$2:M294,$I$2:I294,I294,$A$2:A294,A294)-asetukset!$B$2))</f>
        <v/>
      </c>
    </row>
    <row r="295">
      <c r="A295" s="43"/>
      <c r="B295" s="31"/>
      <c r="C295" s="31"/>
      <c r="D295" s="15">
        <f t="shared" si="2"/>
        <v>0</v>
      </c>
      <c r="E295" s="15">
        <f t="shared" si="3"/>
        <v>0</v>
      </c>
      <c r="F295" s="15">
        <f t="shared" si="4"/>
        <v>0</v>
      </c>
      <c r="G295" s="15">
        <f t="shared" si="5"/>
        <v>0</v>
      </c>
      <c r="H295" s="18" t="str">
        <f t="shared" si="6"/>
        <v/>
      </c>
      <c r="I295" s="18" t="str">
        <f t="shared" si="7"/>
        <v/>
      </c>
      <c r="J295" s="18" t="str">
        <f t="shared" si="8"/>
        <v>-</v>
      </c>
      <c r="K295" s="27" t="str">
        <f t="shared" ref="K295:L295" si="305">IF(A295="","",WEEKDAY(B295,2))</f>
        <v/>
      </c>
      <c r="L295" s="27" t="str">
        <f t="shared" si="305"/>
        <v/>
      </c>
      <c r="M295" s="19">
        <f t="shared" si="10"/>
        <v>0</v>
      </c>
      <c r="N295" s="20">
        <f t="shared" si="11"/>
        <v>0</v>
      </c>
      <c r="O295" s="21" t="str">
        <f>IF(A295="","",IF(G295&gt;=asetukset!$B$3,G295-asetukset!$B$3,IF(AND(G295-E295&lt;=asetukset!$B$4,E295&gt;=asetukset!$B$3),1-E295,IF(AND(G295-E295&lt;=asetukset!$B$4,E295&lt;=asetukset!$B$3),asetukset!$B$6,0))))</f>
        <v/>
      </c>
      <c r="P295" s="20">
        <f>IF(F295&gt;D295,G295-asetukset!$B$5,IF(AND(D295=F295,E295&lt;=asetukset!$B$6),G295-E295,0))</f>
        <v>0</v>
      </c>
      <c r="Q295" s="19" t="str">
        <f>IF(and(K295=6,E295&gt;asetukset!$B$7),"", IF(and(K295&lt;&gt;6,L295=6,G295&lt;asetukset!$B$7),G295,IF(K295=6,asetukset!$B$7-E295,IF(K295=6,asetukset!$B$7-E295,IF(K295=6,asetukset!$B$7-E295,"")))))</f>
        <v/>
      </c>
      <c r="R295" s="19" t="str">
        <f t="shared" si="12"/>
        <v/>
      </c>
      <c r="S295" s="19" t="str">
        <f t="shared" si="13"/>
        <v/>
      </c>
      <c r="T295" s="21" t="str">
        <f>IF(A295="","",IF(SUMIFS($M$2:M295,$I$2:I295,I295,$A$2:A295,A295)&lt;=asetukset!$B$2,"",SUMIFS($M$2:M295,$I$2:I295,I295,$A$2:A295,A295)-asetukset!$B$2))</f>
        <v/>
      </c>
    </row>
    <row r="296">
      <c r="A296" s="43"/>
      <c r="B296" s="31"/>
      <c r="C296" s="31"/>
      <c r="D296" s="15">
        <f t="shared" si="2"/>
        <v>0</v>
      </c>
      <c r="E296" s="15">
        <f t="shared" si="3"/>
        <v>0</v>
      </c>
      <c r="F296" s="15">
        <f t="shared" si="4"/>
        <v>0</v>
      </c>
      <c r="G296" s="15">
        <f t="shared" si="5"/>
        <v>0</v>
      </c>
      <c r="H296" s="18" t="str">
        <f t="shared" si="6"/>
        <v/>
      </c>
      <c r="I296" s="18" t="str">
        <f t="shared" si="7"/>
        <v/>
      </c>
      <c r="J296" s="18" t="str">
        <f t="shared" si="8"/>
        <v>-</v>
      </c>
      <c r="K296" s="27" t="str">
        <f t="shared" ref="K296:L296" si="306">IF(A296="","",WEEKDAY(B296,2))</f>
        <v/>
      </c>
      <c r="L296" s="27" t="str">
        <f t="shared" si="306"/>
        <v/>
      </c>
      <c r="M296" s="19">
        <f t="shared" si="10"/>
        <v>0</v>
      </c>
      <c r="N296" s="20">
        <f t="shared" si="11"/>
        <v>0</v>
      </c>
      <c r="O296" s="21" t="str">
        <f>IF(A296="","",IF(G296&gt;=asetukset!$B$3,G296-asetukset!$B$3,IF(AND(G296-E296&lt;=asetukset!$B$4,E296&gt;=asetukset!$B$3),1-E296,IF(AND(G296-E296&lt;=asetukset!$B$4,E296&lt;=asetukset!$B$3),asetukset!$B$6,0))))</f>
        <v/>
      </c>
      <c r="P296" s="20">
        <f>IF(F296&gt;D296,G296-asetukset!$B$5,IF(AND(D296=F296,E296&lt;=asetukset!$B$6),G296-E296,0))</f>
        <v>0</v>
      </c>
      <c r="Q296" s="19" t="str">
        <f>IF(and(K296=6,E296&gt;asetukset!$B$7),"", IF(and(K296&lt;&gt;6,L296=6,G296&lt;asetukset!$B$7),G296,IF(K296=6,asetukset!$B$7-E296,IF(K296=6,asetukset!$B$7-E296,IF(K296=6,asetukset!$B$7-E296,"")))))</f>
        <v/>
      </c>
      <c r="R296" s="19" t="str">
        <f t="shared" si="12"/>
        <v/>
      </c>
      <c r="S296" s="19" t="str">
        <f t="shared" si="13"/>
        <v/>
      </c>
      <c r="T296" s="21" t="str">
        <f>IF(A296="","",IF(SUMIFS($M$2:M296,$I$2:I296,I296,$A$2:A296,A296)&lt;=asetukset!$B$2,"",SUMIFS($M$2:M296,$I$2:I296,I296,$A$2:A296,A296)-asetukset!$B$2))</f>
        <v/>
      </c>
    </row>
    <row r="297">
      <c r="A297" s="43"/>
      <c r="B297" s="31"/>
      <c r="C297" s="31"/>
      <c r="D297" s="15">
        <f t="shared" si="2"/>
        <v>0</v>
      </c>
      <c r="E297" s="15">
        <f t="shared" si="3"/>
        <v>0</v>
      </c>
      <c r="F297" s="15">
        <f t="shared" si="4"/>
        <v>0</v>
      </c>
      <c r="G297" s="15">
        <f t="shared" si="5"/>
        <v>0</v>
      </c>
      <c r="H297" s="18" t="str">
        <f t="shared" si="6"/>
        <v/>
      </c>
      <c r="I297" s="18" t="str">
        <f t="shared" si="7"/>
        <v/>
      </c>
      <c r="J297" s="18" t="str">
        <f t="shared" si="8"/>
        <v>-</v>
      </c>
      <c r="K297" s="27" t="str">
        <f t="shared" ref="K297:L297" si="307">IF(A297="","",WEEKDAY(B297,2))</f>
        <v/>
      </c>
      <c r="L297" s="27" t="str">
        <f t="shared" si="307"/>
        <v/>
      </c>
      <c r="M297" s="19">
        <f t="shared" si="10"/>
        <v>0</v>
      </c>
      <c r="N297" s="20">
        <f t="shared" si="11"/>
        <v>0</v>
      </c>
      <c r="O297" s="21" t="str">
        <f>IF(A297="","",IF(G297&gt;=asetukset!$B$3,G297-asetukset!$B$3,IF(AND(G297-E297&lt;=asetukset!$B$4,E297&gt;=asetukset!$B$3),1-E297,IF(AND(G297-E297&lt;=asetukset!$B$4,E297&lt;=asetukset!$B$3),asetukset!$B$6,0))))</f>
        <v/>
      </c>
      <c r="P297" s="20">
        <f>IF(F297&gt;D297,G297-asetukset!$B$5,IF(AND(D297=F297,E297&lt;=asetukset!$B$6),G297-E297,0))</f>
        <v>0</v>
      </c>
      <c r="Q297" s="19" t="str">
        <f>IF(and(K297=6,E297&gt;asetukset!$B$7),"", IF(and(K297&lt;&gt;6,L297=6,G297&lt;asetukset!$B$7),G297,IF(K297=6,asetukset!$B$7-E297,IF(K297=6,asetukset!$B$7-E297,IF(K297=6,asetukset!$B$7-E297,"")))))</f>
        <v/>
      </c>
      <c r="R297" s="19" t="str">
        <f t="shared" si="12"/>
        <v/>
      </c>
      <c r="S297" s="19" t="str">
        <f t="shared" si="13"/>
        <v/>
      </c>
      <c r="T297" s="21" t="str">
        <f>IF(A297="","",IF(SUMIFS($M$2:M297,$I$2:I297,I297,$A$2:A297,A297)&lt;=asetukset!$B$2,"",SUMIFS($M$2:M297,$I$2:I297,I297,$A$2:A297,A297)-asetukset!$B$2))</f>
        <v/>
      </c>
    </row>
    <row r="298">
      <c r="A298" s="43"/>
      <c r="B298" s="31"/>
      <c r="C298" s="31"/>
      <c r="D298" s="15">
        <f t="shared" si="2"/>
        <v>0</v>
      </c>
      <c r="E298" s="15">
        <f t="shared" si="3"/>
        <v>0</v>
      </c>
      <c r="F298" s="15">
        <f t="shared" si="4"/>
        <v>0</v>
      </c>
      <c r="G298" s="15">
        <f t="shared" si="5"/>
        <v>0</v>
      </c>
      <c r="H298" s="18" t="str">
        <f t="shared" si="6"/>
        <v/>
      </c>
      <c r="I298" s="18" t="str">
        <f t="shared" si="7"/>
        <v/>
      </c>
      <c r="J298" s="18" t="str">
        <f t="shared" si="8"/>
        <v>-</v>
      </c>
      <c r="K298" s="27" t="str">
        <f t="shared" ref="K298:L298" si="308">IF(A298="","",WEEKDAY(B298,2))</f>
        <v/>
      </c>
      <c r="L298" s="27" t="str">
        <f t="shared" si="308"/>
        <v/>
      </c>
      <c r="M298" s="19">
        <f t="shared" si="10"/>
        <v>0</v>
      </c>
      <c r="N298" s="20">
        <f t="shared" si="11"/>
        <v>0</v>
      </c>
      <c r="O298" s="21" t="str">
        <f>IF(A298="","",IF(G298&gt;=asetukset!$B$3,G298-asetukset!$B$3,IF(AND(G298-E298&lt;=asetukset!$B$4,E298&gt;=asetukset!$B$3),1-E298,IF(AND(G298-E298&lt;=asetukset!$B$4,E298&lt;=asetukset!$B$3),asetukset!$B$6,0))))</f>
        <v/>
      </c>
      <c r="P298" s="20">
        <f>IF(F298&gt;D298,G298-asetukset!$B$5,IF(AND(D298=F298,E298&lt;=asetukset!$B$6),G298-E298,0))</f>
        <v>0</v>
      </c>
      <c r="Q298" s="19" t="str">
        <f>IF(and(K298=6,E298&gt;asetukset!$B$7),"", IF(and(K298&lt;&gt;6,L298=6,G298&lt;asetukset!$B$7),G298,IF(K298=6,asetukset!$B$7-E298,IF(K298=6,asetukset!$B$7-E298,IF(K298=6,asetukset!$B$7-E298,"")))))</f>
        <v/>
      </c>
      <c r="R298" s="19" t="str">
        <f t="shared" si="12"/>
        <v/>
      </c>
      <c r="S298" s="19" t="str">
        <f t="shared" si="13"/>
        <v/>
      </c>
      <c r="T298" s="21" t="str">
        <f>IF(A298="","",IF(SUMIFS($M$2:M298,$I$2:I298,I298,$A$2:A298,A298)&lt;=asetukset!$B$2,"",SUMIFS($M$2:M298,$I$2:I298,I298,$A$2:A298,A298)-asetukset!$B$2))</f>
        <v/>
      </c>
    </row>
    <row r="299">
      <c r="A299" s="43"/>
      <c r="B299" s="31"/>
      <c r="C299" s="31"/>
      <c r="D299" s="15">
        <f t="shared" si="2"/>
        <v>0</v>
      </c>
      <c r="E299" s="15">
        <f t="shared" si="3"/>
        <v>0</v>
      </c>
      <c r="F299" s="15">
        <f t="shared" si="4"/>
        <v>0</v>
      </c>
      <c r="G299" s="15">
        <f t="shared" si="5"/>
        <v>0</v>
      </c>
      <c r="H299" s="18" t="str">
        <f t="shared" si="6"/>
        <v/>
      </c>
      <c r="I299" s="18" t="str">
        <f t="shared" si="7"/>
        <v/>
      </c>
      <c r="J299" s="18" t="str">
        <f t="shared" si="8"/>
        <v>-</v>
      </c>
      <c r="K299" s="27" t="str">
        <f t="shared" ref="K299:L299" si="309">IF(A299="","",WEEKDAY(B299,2))</f>
        <v/>
      </c>
      <c r="L299" s="27" t="str">
        <f t="shared" si="309"/>
        <v/>
      </c>
      <c r="M299" s="19">
        <f t="shared" si="10"/>
        <v>0</v>
      </c>
      <c r="N299" s="20">
        <f t="shared" si="11"/>
        <v>0</v>
      </c>
      <c r="O299" s="21" t="str">
        <f>IF(A299="","",IF(G299&gt;=asetukset!$B$3,G299-asetukset!$B$3,IF(AND(G299-E299&lt;=asetukset!$B$4,E299&gt;=asetukset!$B$3),1-E299,IF(AND(G299-E299&lt;=asetukset!$B$4,E299&lt;=asetukset!$B$3),asetukset!$B$6,0))))</f>
        <v/>
      </c>
      <c r="P299" s="20">
        <f>IF(F299&gt;D299,G299-asetukset!$B$5,IF(AND(D299=F299,E299&lt;=asetukset!$B$6),G299-E299,0))</f>
        <v>0</v>
      </c>
      <c r="Q299" s="19" t="str">
        <f>IF(and(K299=6,E299&gt;asetukset!$B$7),"", IF(and(K299&lt;&gt;6,L299=6,G299&lt;asetukset!$B$7),G299,IF(K299=6,asetukset!$B$7-E299,IF(K299=6,asetukset!$B$7-E299,IF(K299=6,asetukset!$B$7-E299,"")))))</f>
        <v/>
      </c>
      <c r="R299" s="19" t="str">
        <f t="shared" si="12"/>
        <v/>
      </c>
      <c r="S299" s="19" t="str">
        <f t="shared" si="13"/>
        <v/>
      </c>
      <c r="T299" s="21" t="str">
        <f>IF(A299="","",IF(SUMIFS($M$2:M299,$I$2:I299,I299,$A$2:A299,A299)&lt;=asetukset!$B$2,"",SUMIFS($M$2:M299,$I$2:I299,I299,$A$2:A299,A299)-asetukset!$B$2))</f>
        <v/>
      </c>
    </row>
    <row r="300">
      <c r="A300" s="43"/>
      <c r="B300" s="31"/>
      <c r="C300" s="31"/>
      <c r="D300" s="15">
        <f t="shared" si="2"/>
        <v>0</v>
      </c>
      <c r="E300" s="15">
        <f t="shared" si="3"/>
        <v>0</v>
      </c>
      <c r="F300" s="15">
        <f t="shared" si="4"/>
        <v>0</v>
      </c>
      <c r="G300" s="15">
        <f t="shared" si="5"/>
        <v>0</v>
      </c>
      <c r="H300" s="18" t="str">
        <f t="shared" si="6"/>
        <v/>
      </c>
      <c r="I300" s="18" t="str">
        <f t="shared" si="7"/>
        <v/>
      </c>
      <c r="J300" s="18" t="str">
        <f t="shared" si="8"/>
        <v>-</v>
      </c>
      <c r="K300" s="27" t="str">
        <f t="shared" ref="K300:L300" si="310">IF(A300="","",WEEKDAY(B300,2))</f>
        <v/>
      </c>
      <c r="L300" s="27" t="str">
        <f t="shared" si="310"/>
        <v/>
      </c>
      <c r="M300" s="19">
        <f t="shared" si="10"/>
        <v>0</v>
      </c>
      <c r="N300" s="20">
        <f t="shared" si="11"/>
        <v>0</v>
      </c>
      <c r="O300" s="21" t="str">
        <f>IF(A300="","",IF(G300&gt;=asetukset!$B$3,G300-asetukset!$B$3,IF(AND(G300-E300&lt;=asetukset!$B$4,E300&gt;=asetukset!$B$3),1-E300,IF(AND(G300-E300&lt;=asetukset!$B$4,E300&lt;=asetukset!$B$3),asetukset!$B$6,0))))</f>
        <v/>
      </c>
      <c r="P300" s="20">
        <f>IF(F300&gt;D300,G300-asetukset!$B$5,IF(AND(D300=F300,E300&lt;=asetukset!$B$6),G300-E300,0))</f>
        <v>0</v>
      </c>
      <c r="Q300" s="19" t="str">
        <f>IF(and(K300=6,E300&gt;asetukset!$B$7),"", IF(and(K300&lt;&gt;6,L300=6,G300&lt;asetukset!$B$7),G300,IF(K300=6,asetukset!$B$7-E300,IF(K300=6,asetukset!$B$7-E300,IF(K300=6,asetukset!$B$7-E300,"")))))</f>
        <v/>
      </c>
      <c r="R300" s="19" t="str">
        <f t="shared" si="12"/>
        <v/>
      </c>
      <c r="S300" s="19" t="str">
        <f t="shared" si="13"/>
        <v/>
      </c>
      <c r="T300" s="21" t="str">
        <f>IF(A300="","",IF(SUMIFS($M$2:M300,$I$2:I300,I300,$A$2:A300,A300)&lt;=asetukset!$B$2,"",SUMIFS($M$2:M300,$I$2:I300,I300,$A$2:A300,A300)-asetukset!$B$2))</f>
        <v/>
      </c>
    </row>
    <row r="301">
      <c r="A301" s="43"/>
      <c r="B301" s="31"/>
      <c r="C301" s="31"/>
      <c r="D301" s="15">
        <f t="shared" si="2"/>
        <v>0</v>
      </c>
      <c r="E301" s="15">
        <f t="shared" si="3"/>
        <v>0</v>
      </c>
      <c r="F301" s="15">
        <f t="shared" si="4"/>
        <v>0</v>
      </c>
      <c r="G301" s="15">
        <f t="shared" si="5"/>
        <v>0</v>
      </c>
      <c r="H301" s="18" t="str">
        <f t="shared" si="6"/>
        <v/>
      </c>
      <c r="I301" s="18" t="str">
        <f t="shared" si="7"/>
        <v/>
      </c>
      <c r="J301" s="18" t="str">
        <f t="shared" si="8"/>
        <v>-</v>
      </c>
      <c r="K301" s="27" t="str">
        <f t="shared" ref="K301:L301" si="311">IF(A301="","",WEEKDAY(B301,2))</f>
        <v/>
      </c>
      <c r="L301" s="27" t="str">
        <f t="shared" si="311"/>
        <v/>
      </c>
      <c r="M301" s="19">
        <f t="shared" si="10"/>
        <v>0</v>
      </c>
      <c r="N301" s="20">
        <f t="shared" si="11"/>
        <v>0</v>
      </c>
      <c r="O301" s="21" t="str">
        <f>IF(A301="","",IF(G301&gt;=asetukset!$B$3,G301-asetukset!$B$3,IF(AND(G301-E301&lt;=asetukset!$B$4,E301&gt;=asetukset!$B$3),1-E301,IF(AND(G301-E301&lt;=asetukset!$B$4,E301&lt;=asetukset!$B$3),asetukset!$B$6,0))))</f>
        <v/>
      </c>
      <c r="P301" s="20">
        <f>IF(F301&gt;D301,G301-asetukset!$B$5,IF(AND(D301=F301,E301&lt;=asetukset!$B$6),G301-E301,0))</f>
        <v>0</v>
      </c>
      <c r="Q301" s="19" t="str">
        <f>IF(and(K301=6,E301&gt;asetukset!$B$7),"", IF(and(K301&lt;&gt;6,L301=6,G301&lt;asetukset!$B$7),G301,IF(K301=6,asetukset!$B$7-E301,IF(K301=6,asetukset!$B$7-E301,IF(K301=6,asetukset!$B$7-E301,"")))))</f>
        <v/>
      </c>
      <c r="R301" s="19" t="str">
        <f t="shared" si="12"/>
        <v/>
      </c>
      <c r="S301" s="19" t="str">
        <f t="shared" si="13"/>
        <v/>
      </c>
      <c r="T301" s="21" t="str">
        <f>IF(A301="","",IF(SUMIFS($M$2:M301,$I$2:I301,I301,$A$2:A301,A301)&lt;=asetukset!$B$2,"",SUMIFS($M$2:M301,$I$2:I301,I301,$A$2:A301,A301)-asetukset!$B$2))</f>
        <v/>
      </c>
    </row>
    <row r="302">
      <c r="A302" s="43"/>
      <c r="B302" s="31"/>
      <c r="C302" s="31"/>
      <c r="D302" s="15">
        <f t="shared" si="2"/>
        <v>0</v>
      </c>
      <c r="E302" s="15">
        <f t="shared" si="3"/>
        <v>0</v>
      </c>
      <c r="F302" s="15">
        <f t="shared" si="4"/>
        <v>0</v>
      </c>
      <c r="G302" s="15">
        <f t="shared" si="5"/>
        <v>0</v>
      </c>
      <c r="H302" s="18" t="str">
        <f t="shared" si="6"/>
        <v/>
      </c>
      <c r="I302" s="18" t="str">
        <f t="shared" si="7"/>
        <v/>
      </c>
      <c r="J302" s="18" t="str">
        <f t="shared" si="8"/>
        <v>-</v>
      </c>
      <c r="K302" s="27" t="str">
        <f t="shared" ref="K302:L302" si="312">IF(A302="","",WEEKDAY(B302,2))</f>
        <v/>
      </c>
      <c r="L302" s="27" t="str">
        <f t="shared" si="312"/>
        <v/>
      </c>
      <c r="M302" s="19">
        <f t="shared" si="10"/>
        <v>0</v>
      </c>
      <c r="N302" s="20">
        <f t="shared" si="11"/>
        <v>0</v>
      </c>
      <c r="O302" s="21" t="str">
        <f>IF(A302="","",IF(G302&gt;=asetukset!$B$3,G302-asetukset!$B$3,IF(AND(G302-E302&lt;=asetukset!$B$4,E302&gt;=asetukset!$B$3),1-E302,IF(AND(G302-E302&lt;=asetukset!$B$4,E302&lt;=asetukset!$B$3),asetukset!$B$6,0))))</f>
        <v/>
      </c>
      <c r="P302" s="20">
        <f>IF(F302&gt;D302,G302-asetukset!$B$5,IF(AND(D302=F302,E302&lt;=asetukset!$B$6),G302-E302,0))</f>
        <v>0</v>
      </c>
      <c r="Q302" s="19" t="str">
        <f>IF(and(K302=6,E302&gt;asetukset!$B$7),"", IF(and(K302&lt;&gt;6,L302=6,G302&lt;asetukset!$B$7),G302,IF(K302=6,asetukset!$B$7-E302,IF(K302=6,asetukset!$B$7-E302,IF(K302=6,asetukset!$B$7-E302,"")))))</f>
        <v/>
      </c>
      <c r="R302" s="19" t="str">
        <f t="shared" si="12"/>
        <v/>
      </c>
      <c r="S302" s="19" t="str">
        <f t="shared" si="13"/>
        <v/>
      </c>
      <c r="T302" s="21" t="str">
        <f>IF(A302="","",IF(SUMIFS($M$2:M302,$I$2:I302,I302,$A$2:A302,A302)&lt;=asetukset!$B$2,"",SUMIFS($M$2:M302,$I$2:I302,I302,$A$2:A302,A302)-asetukset!$B$2))</f>
        <v/>
      </c>
    </row>
    <row r="303">
      <c r="A303" s="43"/>
      <c r="B303" s="31"/>
      <c r="C303" s="31"/>
      <c r="D303" s="15">
        <f t="shared" si="2"/>
        <v>0</v>
      </c>
      <c r="E303" s="15">
        <f t="shared" si="3"/>
        <v>0</v>
      </c>
      <c r="F303" s="15">
        <f t="shared" si="4"/>
        <v>0</v>
      </c>
      <c r="G303" s="15">
        <f t="shared" si="5"/>
        <v>0</v>
      </c>
      <c r="H303" s="18" t="str">
        <f t="shared" si="6"/>
        <v/>
      </c>
      <c r="I303" s="18" t="str">
        <f t="shared" si="7"/>
        <v/>
      </c>
      <c r="J303" s="18" t="str">
        <f t="shared" si="8"/>
        <v>-</v>
      </c>
      <c r="K303" s="27" t="str">
        <f t="shared" ref="K303:L303" si="313">IF(A303="","",WEEKDAY(B303,2))</f>
        <v/>
      </c>
      <c r="L303" s="27" t="str">
        <f t="shared" si="313"/>
        <v/>
      </c>
      <c r="M303" s="19">
        <f t="shared" si="10"/>
        <v>0</v>
      </c>
      <c r="N303" s="20">
        <f t="shared" si="11"/>
        <v>0</v>
      </c>
      <c r="O303" s="21" t="str">
        <f>IF(A303="","",IF(G303&gt;=asetukset!$B$3,G303-asetukset!$B$3,IF(AND(G303-E303&lt;=asetukset!$B$4,E303&gt;=asetukset!$B$3),1-E303,IF(AND(G303-E303&lt;=asetukset!$B$4,E303&lt;=asetukset!$B$3),asetukset!$B$6,0))))</f>
        <v/>
      </c>
      <c r="P303" s="20">
        <f>IF(F303&gt;D303,G303-asetukset!$B$5,IF(AND(D303=F303,E303&lt;=asetukset!$B$6),G303-E303,0))</f>
        <v>0</v>
      </c>
      <c r="Q303" s="19" t="str">
        <f>IF(and(K303=6,E303&gt;asetukset!$B$7),"", IF(and(K303&lt;&gt;6,L303=6,G303&lt;asetukset!$B$7),G303,IF(K303=6,asetukset!$B$7-E303,IF(K303=6,asetukset!$B$7-E303,IF(K303=6,asetukset!$B$7-E303,"")))))</f>
        <v/>
      </c>
      <c r="R303" s="19" t="str">
        <f t="shared" si="12"/>
        <v/>
      </c>
      <c r="S303" s="19" t="str">
        <f t="shared" si="13"/>
        <v/>
      </c>
      <c r="T303" s="21" t="str">
        <f>IF(A303="","",IF(SUMIFS($M$2:M303,$I$2:I303,I303,$A$2:A303,A303)&lt;=asetukset!$B$2,"",SUMIFS($M$2:M303,$I$2:I303,I303,$A$2:A303,A303)-asetukset!$B$2))</f>
        <v/>
      </c>
    </row>
    <row r="304">
      <c r="A304" s="43"/>
      <c r="B304" s="31"/>
      <c r="C304" s="31"/>
      <c r="D304" s="15">
        <f t="shared" si="2"/>
        <v>0</v>
      </c>
      <c r="E304" s="15">
        <f t="shared" si="3"/>
        <v>0</v>
      </c>
      <c r="F304" s="15">
        <f t="shared" si="4"/>
        <v>0</v>
      </c>
      <c r="G304" s="15">
        <f t="shared" si="5"/>
        <v>0</v>
      </c>
      <c r="H304" s="18" t="str">
        <f t="shared" si="6"/>
        <v/>
      </c>
      <c r="I304" s="18" t="str">
        <f t="shared" si="7"/>
        <v/>
      </c>
      <c r="J304" s="18" t="str">
        <f t="shared" si="8"/>
        <v>-</v>
      </c>
      <c r="K304" s="27" t="str">
        <f t="shared" ref="K304:L304" si="314">IF(A304="","",WEEKDAY(B304,2))</f>
        <v/>
      </c>
      <c r="L304" s="27" t="str">
        <f t="shared" si="314"/>
        <v/>
      </c>
      <c r="M304" s="19">
        <f t="shared" si="10"/>
        <v>0</v>
      </c>
      <c r="N304" s="20">
        <f t="shared" si="11"/>
        <v>0</v>
      </c>
      <c r="O304" s="21" t="str">
        <f>IF(A304="","",IF(G304&gt;=asetukset!$B$3,G304-asetukset!$B$3,IF(AND(G304-E304&lt;=asetukset!$B$4,E304&gt;=asetukset!$B$3),1-E304,IF(AND(G304-E304&lt;=asetukset!$B$4,E304&lt;=asetukset!$B$3),asetukset!$B$6,0))))</f>
        <v/>
      </c>
      <c r="P304" s="20">
        <f>IF(F304&gt;D304,G304-asetukset!$B$5,IF(AND(D304=F304,E304&lt;=asetukset!$B$6),G304-E304,0))</f>
        <v>0</v>
      </c>
      <c r="Q304" s="19" t="str">
        <f>IF(and(K304=6,E304&gt;asetukset!$B$7),"", IF(and(K304&lt;&gt;6,L304=6,G304&lt;asetukset!$B$7),G304,IF(K304=6,asetukset!$B$7-E304,IF(K304=6,asetukset!$B$7-E304,IF(K304=6,asetukset!$B$7-E304,"")))))</f>
        <v/>
      </c>
      <c r="R304" s="19" t="str">
        <f t="shared" si="12"/>
        <v/>
      </c>
      <c r="S304" s="19" t="str">
        <f t="shared" si="13"/>
        <v/>
      </c>
      <c r="T304" s="21" t="str">
        <f>IF(A304="","",IF(SUMIFS($M$2:M304,$I$2:I304,I304,$A$2:A304,A304)&lt;=asetukset!$B$2,"",SUMIFS($M$2:M304,$I$2:I304,I304,$A$2:A304,A304)-asetukset!$B$2))</f>
        <v/>
      </c>
    </row>
    <row r="305">
      <c r="A305" s="43"/>
      <c r="B305" s="31"/>
      <c r="C305" s="31"/>
      <c r="D305" s="15">
        <f t="shared" si="2"/>
        <v>0</v>
      </c>
      <c r="E305" s="15">
        <f t="shared" si="3"/>
        <v>0</v>
      </c>
      <c r="F305" s="15">
        <f t="shared" si="4"/>
        <v>0</v>
      </c>
      <c r="G305" s="15">
        <f t="shared" si="5"/>
        <v>0</v>
      </c>
      <c r="H305" s="18" t="str">
        <f t="shared" si="6"/>
        <v/>
      </c>
      <c r="I305" s="18" t="str">
        <f t="shared" si="7"/>
        <v/>
      </c>
      <c r="J305" s="18" t="str">
        <f t="shared" si="8"/>
        <v>-</v>
      </c>
      <c r="K305" s="27" t="str">
        <f t="shared" ref="K305:L305" si="315">IF(A305="","",WEEKDAY(B305,2))</f>
        <v/>
      </c>
      <c r="L305" s="27" t="str">
        <f t="shared" si="315"/>
        <v/>
      </c>
      <c r="M305" s="19">
        <f t="shared" si="10"/>
        <v>0</v>
      </c>
      <c r="N305" s="20">
        <f t="shared" si="11"/>
        <v>0</v>
      </c>
      <c r="O305" s="21" t="str">
        <f>IF(A305="","",IF(G305&gt;=asetukset!$B$3,G305-asetukset!$B$3,IF(AND(G305-E305&lt;=asetukset!$B$4,E305&gt;=asetukset!$B$3),1-E305,IF(AND(G305-E305&lt;=asetukset!$B$4,E305&lt;=asetukset!$B$3),asetukset!$B$6,0))))</f>
        <v/>
      </c>
      <c r="P305" s="20">
        <f>IF(F305&gt;D305,G305-asetukset!$B$5,IF(AND(D305=F305,E305&lt;=asetukset!$B$6),G305-E305,0))</f>
        <v>0</v>
      </c>
      <c r="Q305" s="19" t="str">
        <f>IF(and(K305=6,E305&gt;asetukset!$B$7),"", IF(and(K305&lt;&gt;6,L305=6,G305&lt;asetukset!$B$7),G305,IF(K305=6,asetukset!$B$7-E305,IF(K305=6,asetukset!$B$7-E305,IF(K305=6,asetukset!$B$7-E305,"")))))</f>
        <v/>
      </c>
      <c r="R305" s="19" t="str">
        <f t="shared" si="12"/>
        <v/>
      </c>
      <c r="S305" s="19" t="str">
        <f t="shared" si="13"/>
        <v/>
      </c>
      <c r="T305" s="21" t="str">
        <f>IF(A305="","",IF(SUMIFS($M$2:M305,$I$2:I305,I305,$A$2:A305,A305)&lt;=asetukset!$B$2,"",SUMIFS($M$2:M305,$I$2:I305,I305,$A$2:A305,A305)-asetukset!$B$2))</f>
        <v/>
      </c>
    </row>
    <row r="306">
      <c r="A306" s="43"/>
      <c r="B306" s="31"/>
      <c r="C306" s="31"/>
      <c r="D306" s="15">
        <f t="shared" si="2"/>
        <v>0</v>
      </c>
      <c r="E306" s="15">
        <f t="shared" si="3"/>
        <v>0</v>
      </c>
      <c r="F306" s="15">
        <f t="shared" si="4"/>
        <v>0</v>
      </c>
      <c r="G306" s="15">
        <f t="shared" si="5"/>
        <v>0</v>
      </c>
      <c r="H306" s="18" t="str">
        <f t="shared" si="6"/>
        <v/>
      </c>
      <c r="I306" s="18" t="str">
        <f t="shared" si="7"/>
        <v/>
      </c>
      <c r="J306" s="18" t="str">
        <f t="shared" si="8"/>
        <v>-</v>
      </c>
      <c r="K306" s="27" t="str">
        <f t="shared" ref="K306:L306" si="316">IF(A306="","",WEEKDAY(B306,2))</f>
        <v/>
      </c>
      <c r="L306" s="27" t="str">
        <f t="shared" si="316"/>
        <v/>
      </c>
      <c r="M306" s="19">
        <f t="shared" si="10"/>
        <v>0</v>
      </c>
      <c r="N306" s="20">
        <f t="shared" si="11"/>
        <v>0</v>
      </c>
      <c r="O306" s="21" t="str">
        <f>IF(A306="","",IF(G306&gt;=asetukset!$B$3,G306-asetukset!$B$3,IF(AND(G306-E306&lt;=asetukset!$B$4,E306&gt;=asetukset!$B$3),1-E306,IF(AND(G306-E306&lt;=asetukset!$B$4,E306&lt;=asetukset!$B$3),asetukset!$B$6,0))))</f>
        <v/>
      </c>
      <c r="P306" s="20">
        <f>IF(F306&gt;D306,G306-asetukset!$B$5,IF(AND(D306=F306,E306&lt;=asetukset!$B$6),G306-E306,0))</f>
        <v>0</v>
      </c>
      <c r="Q306" s="19" t="str">
        <f>IF(and(K306=6,E306&gt;asetukset!$B$7),"", IF(and(K306&lt;&gt;6,L306=6,G306&lt;asetukset!$B$7),G306,IF(K306=6,asetukset!$B$7-E306,IF(K306=6,asetukset!$B$7-E306,IF(K306=6,asetukset!$B$7-E306,"")))))</f>
        <v/>
      </c>
      <c r="R306" s="19" t="str">
        <f t="shared" si="12"/>
        <v/>
      </c>
      <c r="S306" s="19" t="str">
        <f t="shared" si="13"/>
        <v/>
      </c>
      <c r="T306" s="21" t="str">
        <f>IF(A306="","",IF(SUMIFS($M$2:M306,$I$2:I306,I306,$A$2:A306,A306)&lt;=asetukset!$B$2,"",SUMIFS($M$2:M306,$I$2:I306,I306,$A$2:A306,A306)-asetukset!$B$2))</f>
        <v/>
      </c>
    </row>
    <row r="307">
      <c r="A307" s="43"/>
      <c r="B307" s="31"/>
      <c r="C307" s="31"/>
      <c r="D307" s="15">
        <f t="shared" si="2"/>
        <v>0</v>
      </c>
      <c r="E307" s="15">
        <f t="shared" si="3"/>
        <v>0</v>
      </c>
      <c r="F307" s="15">
        <f t="shared" si="4"/>
        <v>0</v>
      </c>
      <c r="G307" s="15">
        <f t="shared" si="5"/>
        <v>0</v>
      </c>
      <c r="H307" s="18" t="str">
        <f t="shared" si="6"/>
        <v/>
      </c>
      <c r="I307" s="18" t="str">
        <f t="shared" si="7"/>
        <v/>
      </c>
      <c r="J307" s="18" t="str">
        <f t="shared" si="8"/>
        <v>-</v>
      </c>
      <c r="K307" s="27" t="str">
        <f t="shared" ref="K307:L307" si="317">IF(A307="","",WEEKDAY(B307,2))</f>
        <v/>
      </c>
      <c r="L307" s="27" t="str">
        <f t="shared" si="317"/>
        <v/>
      </c>
      <c r="M307" s="19">
        <f t="shared" si="10"/>
        <v>0</v>
      </c>
      <c r="N307" s="20">
        <f t="shared" si="11"/>
        <v>0</v>
      </c>
      <c r="O307" s="21" t="str">
        <f>IF(A307="","",IF(G307&gt;=asetukset!$B$3,G307-asetukset!$B$3,IF(AND(G307-E307&lt;=asetukset!$B$4,E307&gt;=asetukset!$B$3),1-E307,IF(AND(G307-E307&lt;=asetukset!$B$4,E307&lt;=asetukset!$B$3),asetukset!$B$6,0))))</f>
        <v/>
      </c>
      <c r="P307" s="20">
        <f>IF(F307&gt;D307,G307-asetukset!$B$5,IF(AND(D307=F307,E307&lt;=asetukset!$B$6),G307-E307,0))</f>
        <v>0</v>
      </c>
      <c r="Q307" s="19" t="str">
        <f>IF(and(K307=6,E307&gt;asetukset!$B$7),"", IF(and(K307&lt;&gt;6,L307=6,G307&lt;asetukset!$B$7),G307,IF(K307=6,asetukset!$B$7-E307,IF(K307=6,asetukset!$B$7-E307,IF(K307=6,asetukset!$B$7-E307,"")))))</f>
        <v/>
      </c>
      <c r="R307" s="19" t="str">
        <f t="shared" si="12"/>
        <v/>
      </c>
      <c r="S307" s="19" t="str">
        <f t="shared" si="13"/>
        <v/>
      </c>
      <c r="T307" s="21" t="str">
        <f>IF(A307="","",IF(SUMIFS($M$2:M307,$I$2:I307,I307,$A$2:A307,A307)&lt;=asetukset!$B$2,"",SUMIFS($M$2:M307,$I$2:I307,I307,$A$2:A307,A307)-asetukset!$B$2))</f>
        <v/>
      </c>
    </row>
    <row r="308">
      <c r="A308" s="43"/>
      <c r="B308" s="31"/>
      <c r="C308" s="31"/>
      <c r="D308" s="15">
        <f t="shared" si="2"/>
        <v>0</v>
      </c>
      <c r="E308" s="15">
        <f t="shared" si="3"/>
        <v>0</v>
      </c>
      <c r="F308" s="15">
        <f t="shared" si="4"/>
        <v>0</v>
      </c>
      <c r="G308" s="15">
        <f t="shared" si="5"/>
        <v>0</v>
      </c>
      <c r="H308" s="18" t="str">
        <f t="shared" si="6"/>
        <v/>
      </c>
      <c r="I308" s="18" t="str">
        <f t="shared" si="7"/>
        <v/>
      </c>
      <c r="J308" s="18" t="str">
        <f t="shared" si="8"/>
        <v>-</v>
      </c>
      <c r="K308" s="27" t="str">
        <f t="shared" ref="K308:L308" si="318">IF(A308="","",WEEKDAY(B308,2))</f>
        <v/>
      </c>
      <c r="L308" s="27" t="str">
        <f t="shared" si="318"/>
        <v/>
      </c>
      <c r="M308" s="19">
        <f t="shared" si="10"/>
        <v>0</v>
      </c>
      <c r="N308" s="20">
        <f t="shared" si="11"/>
        <v>0</v>
      </c>
      <c r="O308" s="21" t="str">
        <f>IF(A308="","",IF(G308&gt;=asetukset!$B$3,G308-asetukset!$B$3,IF(AND(G308-E308&lt;=asetukset!$B$4,E308&gt;=asetukset!$B$3),1-E308,IF(AND(G308-E308&lt;=asetukset!$B$4,E308&lt;=asetukset!$B$3),asetukset!$B$6,0))))</f>
        <v/>
      </c>
      <c r="P308" s="20">
        <f>IF(F308&gt;D308,G308-asetukset!$B$5,IF(AND(D308=F308,E308&lt;=asetukset!$B$6),G308-E308,0))</f>
        <v>0</v>
      </c>
      <c r="Q308" s="19" t="str">
        <f>IF(and(K308=6,E308&gt;asetukset!$B$7),"", IF(and(K308&lt;&gt;6,L308=6,G308&lt;asetukset!$B$7),G308,IF(K308=6,asetukset!$B$7-E308,IF(K308=6,asetukset!$B$7-E308,IF(K308=6,asetukset!$B$7-E308,"")))))</f>
        <v/>
      </c>
      <c r="R308" s="19" t="str">
        <f t="shared" si="12"/>
        <v/>
      </c>
      <c r="S308" s="19" t="str">
        <f t="shared" si="13"/>
        <v/>
      </c>
      <c r="T308" s="21" t="str">
        <f>IF(A308="","",IF(SUMIFS($M$2:M308,$I$2:I308,I308,$A$2:A308,A308)&lt;=asetukset!$B$2,"",SUMIFS($M$2:M308,$I$2:I308,I308,$A$2:A308,A308)-asetukset!$B$2))</f>
        <v/>
      </c>
    </row>
    <row r="309">
      <c r="A309" s="43"/>
      <c r="B309" s="31"/>
      <c r="C309" s="31"/>
      <c r="D309" s="15">
        <f t="shared" si="2"/>
        <v>0</v>
      </c>
      <c r="E309" s="15">
        <f t="shared" si="3"/>
        <v>0</v>
      </c>
      <c r="F309" s="15">
        <f t="shared" si="4"/>
        <v>0</v>
      </c>
      <c r="G309" s="15">
        <f t="shared" si="5"/>
        <v>0</v>
      </c>
      <c r="H309" s="18" t="str">
        <f t="shared" si="6"/>
        <v/>
      </c>
      <c r="I309" s="18" t="str">
        <f t="shared" si="7"/>
        <v/>
      </c>
      <c r="J309" s="18" t="str">
        <f t="shared" si="8"/>
        <v>-</v>
      </c>
      <c r="K309" s="27" t="str">
        <f t="shared" ref="K309:L309" si="319">IF(A309="","",WEEKDAY(B309,2))</f>
        <v/>
      </c>
      <c r="L309" s="27" t="str">
        <f t="shared" si="319"/>
        <v/>
      </c>
      <c r="M309" s="19">
        <f t="shared" si="10"/>
        <v>0</v>
      </c>
      <c r="N309" s="20">
        <f t="shared" si="11"/>
        <v>0</v>
      </c>
      <c r="O309" s="21" t="str">
        <f>IF(A309="","",IF(G309&gt;=asetukset!$B$3,G309-asetukset!$B$3,IF(AND(G309-E309&lt;=asetukset!$B$4,E309&gt;=asetukset!$B$3),1-E309,IF(AND(G309-E309&lt;=asetukset!$B$4,E309&lt;=asetukset!$B$3),asetukset!$B$6,0))))</f>
        <v/>
      </c>
      <c r="P309" s="20">
        <f>IF(F309&gt;D309,G309-asetukset!$B$5,IF(AND(D309=F309,E309&lt;=asetukset!$B$6),G309-E309,0))</f>
        <v>0</v>
      </c>
      <c r="Q309" s="19" t="str">
        <f>IF(and(K309=6,E309&gt;asetukset!$B$7),"", IF(and(K309&lt;&gt;6,L309=6,G309&lt;asetukset!$B$7),G309,IF(K309=6,asetukset!$B$7-E309,IF(K309=6,asetukset!$B$7-E309,IF(K309=6,asetukset!$B$7-E309,"")))))</f>
        <v/>
      </c>
      <c r="R309" s="19" t="str">
        <f t="shared" si="12"/>
        <v/>
      </c>
      <c r="S309" s="19" t="str">
        <f t="shared" si="13"/>
        <v/>
      </c>
      <c r="T309" s="21" t="str">
        <f>IF(A309="","",IF(SUMIFS($M$2:M309,$I$2:I309,I309,$A$2:A309,A309)&lt;=asetukset!$B$2,"",SUMIFS($M$2:M309,$I$2:I309,I309,$A$2:A309,A309)-asetukset!$B$2))</f>
        <v/>
      </c>
    </row>
    <row r="310">
      <c r="A310" s="43"/>
      <c r="B310" s="31"/>
      <c r="C310" s="31"/>
      <c r="D310" s="15">
        <f t="shared" si="2"/>
        <v>0</v>
      </c>
      <c r="E310" s="15">
        <f t="shared" si="3"/>
        <v>0</v>
      </c>
      <c r="F310" s="15">
        <f t="shared" si="4"/>
        <v>0</v>
      </c>
      <c r="G310" s="15">
        <f t="shared" si="5"/>
        <v>0</v>
      </c>
      <c r="H310" s="18" t="str">
        <f t="shared" si="6"/>
        <v/>
      </c>
      <c r="I310" s="18" t="str">
        <f t="shared" si="7"/>
        <v/>
      </c>
      <c r="J310" s="18" t="str">
        <f t="shared" si="8"/>
        <v>-</v>
      </c>
      <c r="K310" s="27" t="str">
        <f t="shared" ref="K310:L310" si="320">IF(A310="","",WEEKDAY(B310,2))</f>
        <v/>
      </c>
      <c r="L310" s="27" t="str">
        <f t="shared" si="320"/>
        <v/>
      </c>
      <c r="M310" s="19">
        <f t="shared" si="10"/>
        <v>0</v>
      </c>
      <c r="N310" s="20">
        <f t="shared" si="11"/>
        <v>0</v>
      </c>
      <c r="O310" s="21" t="str">
        <f>IF(A310="","",IF(G310&gt;=asetukset!$B$3,G310-asetukset!$B$3,IF(AND(G310-E310&lt;=asetukset!$B$4,E310&gt;=asetukset!$B$3),1-E310,IF(AND(G310-E310&lt;=asetukset!$B$4,E310&lt;=asetukset!$B$3),asetukset!$B$6,0))))</f>
        <v/>
      </c>
      <c r="P310" s="20">
        <f>IF(F310&gt;D310,G310-asetukset!$B$5,IF(AND(D310=F310,E310&lt;=asetukset!$B$6),G310-E310,0))</f>
        <v>0</v>
      </c>
      <c r="Q310" s="19" t="str">
        <f>IF(and(K310=6,E310&gt;asetukset!$B$7),"", IF(and(K310&lt;&gt;6,L310=6,G310&lt;asetukset!$B$7),G310,IF(K310=6,asetukset!$B$7-E310,IF(K310=6,asetukset!$B$7-E310,IF(K310=6,asetukset!$B$7-E310,"")))))</f>
        <v/>
      </c>
      <c r="R310" s="19" t="str">
        <f t="shared" si="12"/>
        <v/>
      </c>
      <c r="S310" s="19" t="str">
        <f t="shared" si="13"/>
        <v/>
      </c>
      <c r="T310" s="21" t="str">
        <f>IF(A310="","",IF(SUMIFS($M$2:M310,$I$2:I310,I310,$A$2:A310,A310)&lt;=asetukset!$B$2,"",SUMIFS($M$2:M310,$I$2:I310,I310,$A$2:A310,A310)-asetukset!$B$2))</f>
        <v/>
      </c>
    </row>
    <row r="311">
      <c r="A311" s="43"/>
      <c r="B311" s="31"/>
      <c r="C311" s="31"/>
      <c r="D311" s="15">
        <f t="shared" si="2"/>
        <v>0</v>
      </c>
      <c r="E311" s="15">
        <f t="shared" si="3"/>
        <v>0</v>
      </c>
      <c r="F311" s="15">
        <f t="shared" si="4"/>
        <v>0</v>
      </c>
      <c r="G311" s="15">
        <f t="shared" si="5"/>
        <v>0</v>
      </c>
      <c r="H311" s="18" t="str">
        <f t="shared" si="6"/>
        <v/>
      </c>
      <c r="I311" s="18" t="str">
        <f t="shared" si="7"/>
        <v/>
      </c>
      <c r="J311" s="18" t="str">
        <f t="shared" si="8"/>
        <v>-</v>
      </c>
      <c r="K311" s="27" t="str">
        <f t="shared" ref="K311:L311" si="321">IF(A311="","",WEEKDAY(B311,2))</f>
        <v/>
      </c>
      <c r="L311" s="27" t="str">
        <f t="shared" si="321"/>
        <v/>
      </c>
      <c r="M311" s="19">
        <f t="shared" si="10"/>
        <v>0</v>
      </c>
      <c r="N311" s="20">
        <f t="shared" si="11"/>
        <v>0</v>
      </c>
      <c r="O311" s="21" t="str">
        <f>IF(A311="","",IF(G311&gt;=asetukset!$B$3,G311-asetukset!$B$3,IF(AND(G311-E311&lt;=asetukset!$B$4,E311&gt;=asetukset!$B$3),1-E311,IF(AND(G311-E311&lt;=asetukset!$B$4,E311&lt;=asetukset!$B$3),asetukset!$B$6,0))))</f>
        <v/>
      </c>
      <c r="P311" s="20">
        <f>IF(F311&gt;D311,G311-asetukset!$B$5,IF(AND(D311=F311,E311&lt;=asetukset!$B$6),G311-E311,0))</f>
        <v>0</v>
      </c>
      <c r="Q311" s="19" t="str">
        <f>IF(and(K311=6,E311&gt;asetukset!$B$7),"", IF(and(K311&lt;&gt;6,L311=6,G311&lt;asetukset!$B$7),G311,IF(K311=6,asetukset!$B$7-E311,IF(K311=6,asetukset!$B$7-E311,IF(K311=6,asetukset!$B$7-E311,"")))))</f>
        <v/>
      </c>
      <c r="R311" s="19" t="str">
        <f t="shared" si="12"/>
        <v/>
      </c>
      <c r="S311" s="19" t="str">
        <f t="shared" si="13"/>
        <v/>
      </c>
      <c r="T311" s="21" t="str">
        <f>IF(A311="","",IF(SUMIFS($M$2:M311,$I$2:I311,I311,$A$2:A311,A311)&lt;=asetukset!$B$2,"",SUMIFS($M$2:M311,$I$2:I311,I311,$A$2:A311,A311)-asetukset!$B$2))</f>
        <v/>
      </c>
    </row>
    <row r="312">
      <c r="A312" s="43"/>
      <c r="B312" s="31"/>
      <c r="C312" s="31"/>
      <c r="D312" s="15">
        <f t="shared" si="2"/>
        <v>0</v>
      </c>
      <c r="E312" s="15">
        <f t="shared" si="3"/>
        <v>0</v>
      </c>
      <c r="F312" s="15">
        <f t="shared" si="4"/>
        <v>0</v>
      </c>
      <c r="G312" s="15">
        <f t="shared" si="5"/>
        <v>0</v>
      </c>
      <c r="H312" s="18" t="str">
        <f t="shared" si="6"/>
        <v/>
      </c>
      <c r="I312" s="18" t="str">
        <f t="shared" si="7"/>
        <v/>
      </c>
      <c r="J312" s="18" t="str">
        <f t="shared" si="8"/>
        <v>-</v>
      </c>
      <c r="K312" s="27" t="str">
        <f t="shared" ref="K312:L312" si="322">IF(A312="","",WEEKDAY(B312,2))</f>
        <v/>
      </c>
      <c r="L312" s="27" t="str">
        <f t="shared" si="322"/>
        <v/>
      </c>
      <c r="M312" s="19">
        <f t="shared" si="10"/>
        <v>0</v>
      </c>
      <c r="N312" s="20">
        <f t="shared" si="11"/>
        <v>0</v>
      </c>
      <c r="O312" s="21" t="str">
        <f>IF(A312="","",IF(G312&gt;=asetukset!$B$3,G312-asetukset!$B$3,IF(AND(G312-E312&lt;=asetukset!$B$4,E312&gt;=asetukset!$B$3),1-E312,IF(AND(G312-E312&lt;=asetukset!$B$4,E312&lt;=asetukset!$B$3),asetukset!$B$6,0))))</f>
        <v/>
      </c>
      <c r="P312" s="20">
        <f>IF(F312&gt;D312,G312-asetukset!$B$5,IF(AND(D312=F312,E312&lt;=asetukset!$B$6),G312-E312,0))</f>
        <v>0</v>
      </c>
      <c r="Q312" s="19" t="str">
        <f>IF(and(K312=6,E312&gt;asetukset!$B$7),"", IF(and(K312&lt;&gt;6,L312=6,G312&lt;asetukset!$B$7),G312,IF(K312=6,asetukset!$B$7-E312,IF(K312=6,asetukset!$B$7-E312,IF(K312=6,asetukset!$B$7-E312,"")))))</f>
        <v/>
      </c>
      <c r="R312" s="19" t="str">
        <f t="shared" si="12"/>
        <v/>
      </c>
      <c r="S312" s="19" t="str">
        <f t="shared" si="13"/>
        <v/>
      </c>
      <c r="T312" s="21" t="str">
        <f>IF(A312="","",IF(SUMIFS($M$2:M312,$I$2:I312,I312,$A$2:A312,A312)&lt;=asetukset!$B$2,"",SUMIFS($M$2:M312,$I$2:I312,I312,$A$2:A312,A312)-asetukset!$B$2))</f>
        <v/>
      </c>
    </row>
    <row r="313">
      <c r="A313" s="43"/>
      <c r="B313" s="31"/>
      <c r="C313" s="31"/>
      <c r="D313" s="15">
        <f t="shared" si="2"/>
        <v>0</v>
      </c>
      <c r="E313" s="15">
        <f t="shared" si="3"/>
        <v>0</v>
      </c>
      <c r="F313" s="15">
        <f t="shared" si="4"/>
        <v>0</v>
      </c>
      <c r="G313" s="15">
        <f t="shared" si="5"/>
        <v>0</v>
      </c>
      <c r="H313" s="18" t="str">
        <f t="shared" si="6"/>
        <v/>
      </c>
      <c r="I313" s="18" t="str">
        <f t="shared" si="7"/>
        <v/>
      </c>
      <c r="J313" s="18" t="str">
        <f t="shared" si="8"/>
        <v>-</v>
      </c>
      <c r="K313" s="27" t="str">
        <f t="shared" ref="K313:L313" si="323">IF(A313="","",WEEKDAY(B313,2))</f>
        <v/>
      </c>
      <c r="L313" s="27" t="str">
        <f t="shared" si="323"/>
        <v/>
      </c>
      <c r="M313" s="19">
        <f t="shared" si="10"/>
        <v>0</v>
      </c>
      <c r="N313" s="20">
        <f t="shared" si="11"/>
        <v>0</v>
      </c>
      <c r="O313" s="21" t="str">
        <f>IF(A313="","",IF(G313&gt;=asetukset!$B$3,G313-asetukset!$B$3,IF(AND(G313-E313&lt;=asetukset!$B$4,E313&gt;=asetukset!$B$3),1-E313,IF(AND(G313-E313&lt;=asetukset!$B$4,E313&lt;=asetukset!$B$3),asetukset!$B$6,0))))</f>
        <v/>
      </c>
      <c r="P313" s="20">
        <f>IF(F313&gt;D313,G313-asetukset!$B$5,IF(AND(D313=F313,E313&lt;=asetukset!$B$6),G313-E313,0))</f>
        <v>0</v>
      </c>
      <c r="Q313" s="19" t="str">
        <f>IF(and(K313=6,E313&gt;asetukset!$B$7),"", IF(and(K313&lt;&gt;6,L313=6,G313&lt;asetukset!$B$7),G313,IF(K313=6,asetukset!$B$7-E313,IF(K313=6,asetukset!$B$7-E313,IF(K313=6,asetukset!$B$7-E313,"")))))</f>
        <v/>
      </c>
      <c r="R313" s="19" t="str">
        <f t="shared" si="12"/>
        <v/>
      </c>
      <c r="S313" s="19" t="str">
        <f t="shared" si="13"/>
        <v/>
      </c>
      <c r="T313" s="21" t="str">
        <f>IF(A313="","",IF(SUMIFS($M$2:M313,$I$2:I313,I313,$A$2:A313,A313)&lt;=asetukset!$B$2,"",SUMIFS($M$2:M313,$I$2:I313,I313,$A$2:A313,A313)-asetukset!$B$2))</f>
        <v/>
      </c>
    </row>
    <row r="314">
      <c r="A314" s="43"/>
      <c r="B314" s="31"/>
      <c r="C314" s="31"/>
      <c r="D314" s="15">
        <f t="shared" si="2"/>
        <v>0</v>
      </c>
      <c r="E314" s="15">
        <f t="shared" si="3"/>
        <v>0</v>
      </c>
      <c r="F314" s="15">
        <f t="shared" si="4"/>
        <v>0</v>
      </c>
      <c r="G314" s="15">
        <f t="shared" si="5"/>
        <v>0</v>
      </c>
      <c r="H314" s="18" t="str">
        <f t="shared" si="6"/>
        <v/>
      </c>
      <c r="I314" s="18" t="str">
        <f t="shared" si="7"/>
        <v/>
      </c>
      <c r="J314" s="18" t="str">
        <f t="shared" si="8"/>
        <v>-</v>
      </c>
      <c r="K314" s="27" t="str">
        <f t="shared" ref="K314:L314" si="324">IF(A314="","",WEEKDAY(B314,2))</f>
        <v/>
      </c>
      <c r="L314" s="27" t="str">
        <f t="shared" si="324"/>
        <v/>
      </c>
      <c r="M314" s="19">
        <f t="shared" si="10"/>
        <v>0</v>
      </c>
      <c r="N314" s="20">
        <f t="shared" si="11"/>
        <v>0</v>
      </c>
      <c r="O314" s="21" t="str">
        <f>IF(A314="","",IF(G314&gt;=asetukset!$B$3,G314-asetukset!$B$3,IF(AND(G314-E314&lt;=asetukset!$B$4,E314&gt;=asetukset!$B$3),1-E314,IF(AND(G314-E314&lt;=asetukset!$B$4,E314&lt;=asetukset!$B$3),asetukset!$B$6,0))))</f>
        <v/>
      </c>
      <c r="P314" s="20">
        <f>IF(F314&gt;D314,G314-asetukset!$B$5,IF(AND(D314=F314,E314&lt;=asetukset!$B$6),G314-E314,0))</f>
        <v>0</v>
      </c>
      <c r="Q314" s="19" t="str">
        <f>IF(and(K314=6,E314&gt;asetukset!$B$7),"", IF(and(K314&lt;&gt;6,L314=6,G314&lt;asetukset!$B$7),G314,IF(K314=6,asetukset!$B$7-E314,IF(K314=6,asetukset!$B$7-E314,IF(K314=6,asetukset!$B$7-E314,"")))))</f>
        <v/>
      </c>
      <c r="R314" s="19" t="str">
        <f t="shared" si="12"/>
        <v/>
      </c>
      <c r="S314" s="19" t="str">
        <f t="shared" si="13"/>
        <v/>
      </c>
      <c r="T314" s="21" t="str">
        <f>IF(A314="","",IF(SUMIFS($M$2:M314,$I$2:I314,I314,$A$2:A314,A314)&lt;=asetukset!$B$2,"",SUMIFS($M$2:M314,$I$2:I314,I314,$A$2:A314,A314)-asetukset!$B$2))</f>
        <v/>
      </c>
    </row>
    <row r="315">
      <c r="A315" s="43"/>
      <c r="B315" s="31"/>
      <c r="C315" s="31"/>
      <c r="D315" s="15">
        <f t="shared" si="2"/>
        <v>0</v>
      </c>
      <c r="E315" s="15">
        <f t="shared" si="3"/>
        <v>0</v>
      </c>
      <c r="F315" s="15">
        <f t="shared" si="4"/>
        <v>0</v>
      </c>
      <c r="G315" s="15">
        <f t="shared" si="5"/>
        <v>0</v>
      </c>
      <c r="H315" s="18" t="str">
        <f t="shared" si="6"/>
        <v/>
      </c>
      <c r="I315" s="18" t="str">
        <f t="shared" si="7"/>
        <v/>
      </c>
      <c r="J315" s="18" t="str">
        <f t="shared" si="8"/>
        <v>-</v>
      </c>
      <c r="K315" s="27" t="str">
        <f t="shared" ref="K315:L315" si="325">IF(A315="","",WEEKDAY(B315,2))</f>
        <v/>
      </c>
      <c r="L315" s="27" t="str">
        <f t="shared" si="325"/>
        <v/>
      </c>
      <c r="M315" s="19">
        <f t="shared" si="10"/>
        <v>0</v>
      </c>
      <c r="N315" s="20">
        <f t="shared" si="11"/>
        <v>0</v>
      </c>
      <c r="O315" s="21" t="str">
        <f>IF(A315="","",IF(G315&gt;=asetukset!$B$3,G315-asetukset!$B$3,IF(AND(G315-E315&lt;=asetukset!$B$4,E315&gt;=asetukset!$B$3),1-E315,IF(AND(G315-E315&lt;=asetukset!$B$4,E315&lt;=asetukset!$B$3),asetukset!$B$6,0))))</f>
        <v/>
      </c>
      <c r="P315" s="20">
        <f>IF(F315&gt;D315,G315-asetukset!$B$5,IF(AND(D315=F315,E315&lt;=asetukset!$B$6),G315-E315,0))</f>
        <v>0</v>
      </c>
      <c r="Q315" s="19" t="str">
        <f>IF(and(K315=6,E315&gt;asetukset!$B$7),"", IF(and(K315&lt;&gt;6,L315=6,G315&lt;asetukset!$B$7),G315,IF(K315=6,asetukset!$B$7-E315,IF(K315=6,asetukset!$B$7-E315,IF(K315=6,asetukset!$B$7-E315,"")))))</f>
        <v/>
      </c>
      <c r="R315" s="19" t="str">
        <f t="shared" si="12"/>
        <v/>
      </c>
      <c r="S315" s="19" t="str">
        <f t="shared" si="13"/>
        <v/>
      </c>
      <c r="T315" s="21" t="str">
        <f>IF(A315="","",IF(SUMIFS($M$2:M315,$I$2:I315,I315,$A$2:A315,A315)&lt;=asetukset!$B$2,"",SUMIFS($M$2:M315,$I$2:I315,I315,$A$2:A315,A315)-asetukset!$B$2))</f>
        <v/>
      </c>
    </row>
    <row r="316">
      <c r="A316" s="43"/>
      <c r="B316" s="31"/>
      <c r="C316" s="31"/>
      <c r="D316" s="15">
        <f t="shared" si="2"/>
        <v>0</v>
      </c>
      <c r="E316" s="15">
        <f t="shared" si="3"/>
        <v>0</v>
      </c>
      <c r="F316" s="15">
        <f t="shared" si="4"/>
        <v>0</v>
      </c>
      <c r="G316" s="15">
        <f t="shared" si="5"/>
        <v>0</v>
      </c>
      <c r="H316" s="18" t="str">
        <f t="shared" si="6"/>
        <v/>
      </c>
      <c r="I316" s="18" t="str">
        <f t="shared" si="7"/>
        <v/>
      </c>
      <c r="J316" s="18" t="str">
        <f t="shared" si="8"/>
        <v>-</v>
      </c>
      <c r="K316" s="27" t="str">
        <f t="shared" ref="K316:L316" si="326">IF(A316="","",WEEKDAY(B316,2))</f>
        <v/>
      </c>
      <c r="L316" s="27" t="str">
        <f t="shared" si="326"/>
        <v/>
      </c>
      <c r="M316" s="19">
        <f t="shared" si="10"/>
        <v>0</v>
      </c>
      <c r="N316" s="20">
        <f t="shared" si="11"/>
        <v>0</v>
      </c>
      <c r="O316" s="21" t="str">
        <f>IF(A316="","",IF(G316&gt;=asetukset!$B$3,G316-asetukset!$B$3,IF(AND(G316-E316&lt;=asetukset!$B$4,E316&gt;=asetukset!$B$3),1-E316,IF(AND(G316-E316&lt;=asetukset!$B$4,E316&lt;=asetukset!$B$3),asetukset!$B$6,0))))</f>
        <v/>
      </c>
      <c r="P316" s="20">
        <f>IF(F316&gt;D316,G316-asetukset!$B$5,IF(AND(D316=F316,E316&lt;=asetukset!$B$6),G316-E316,0))</f>
        <v>0</v>
      </c>
      <c r="Q316" s="19" t="str">
        <f>IF(and(K316=6,E316&gt;asetukset!$B$7),"", IF(and(K316&lt;&gt;6,L316=6,G316&lt;asetukset!$B$7),G316,IF(K316=6,asetukset!$B$7-E316,IF(K316=6,asetukset!$B$7-E316,IF(K316=6,asetukset!$B$7-E316,"")))))</f>
        <v/>
      </c>
      <c r="R316" s="19" t="str">
        <f t="shared" si="12"/>
        <v/>
      </c>
      <c r="S316" s="19" t="str">
        <f t="shared" si="13"/>
        <v/>
      </c>
      <c r="T316" s="21" t="str">
        <f>IF(A316="","",IF(SUMIFS($M$2:M316,$I$2:I316,I316,$A$2:A316,A316)&lt;=asetukset!$B$2,"",SUMIFS($M$2:M316,$I$2:I316,I316,$A$2:A316,A316)-asetukset!$B$2))</f>
        <v/>
      </c>
    </row>
    <row r="317">
      <c r="A317" s="43"/>
      <c r="B317" s="31"/>
      <c r="C317" s="31"/>
      <c r="D317" s="15">
        <f t="shared" si="2"/>
        <v>0</v>
      </c>
      <c r="E317" s="15">
        <f t="shared" si="3"/>
        <v>0</v>
      </c>
      <c r="F317" s="15">
        <f t="shared" si="4"/>
        <v>0</v>
      </c>
      <c r="G317" s="15">
        <f t="shared" si="5"/>
        <v>0</v>
      </c>
      <c r="H317" s="18" t="str">
        <f t="shared" si="6"/>
        <v/>
      </c>
      <c r="I317" s="18" t="str">
        <f t="shared" si="7"/>
        <v/>
      </c>
      <c r="J317" s="18" t="str">
        <f t="shared" si="8"/>
        <v>-</v>
      </c>
      <c r="K317" s="27" t="str">
        <f t="shared" ref="K317:L317" si="327">IF(A317="","",WEEKDAY(B317,2))</f>
        <v/>
      </c>
      <c r="L317" s="27" t="str">
        <f t="shared" si="327"/>
        <v/>
      </c>
      <c r="M317" s="19">
        <f t="shared" si="10"/>
        <v>0</v>
      </c>
      <c r="N317" s="20">
        <f t="shared" si="11"/>
        <v>0</v>
      </c>
      <c r="O317" s="21" t="str">
        <f>IF(A317="","",IF(G317&gt;=asetukset!$B$3,G317-asetukset!$B$3,IF(AND(G317-E317&lt;=asetukset!$B$4,E317&gt;=asetukset!$B$3),1-E317,IF(AND(G317-E317&lt;=asetukset!$B$4,E317&lt;=asetukset!$B$3),asetukset!$B$6,0))))</f>
        <v/>
      </c>
      <c r="P317" s="20">
        <f>IF(F317&gt;D317,G317-asetukset!$B$5,IF(AND(D317=F317,E317&lt;=asetukset!$B$6),G317-E317,0))</f>
        <v>0</v>
      </c>
      <c r="Q317" s="19" t="str">
        <f>IF(and(K317=6,E317&gt;asetukset!$B$7),"", IF(and(K317&lt;&gt;6,L317=6,G317&lt;asetukset!$B$7),G317,IF(K317=6,asetukset!$B$7-E317,IF(K317=6,asetukset!$B$7-E317,IF(K317=6,asetukset!$B$7-E317,"")))))</f>
        <v/>
      </c>
      <c r="R317" s="19" t="str">
        <f t="shared" si="12"/>
        <v/>
      </c>
      <c r="S317" s="19" t="str">
        <f t="shared" si="13"/>
        <v/>
      </c>
      <c r="T317" s="21" t="str">
        <f>IF(A317="","",IF(SUMIFS($M$2:M317,$I$2:I317,I317,$A$2:A317,A317)&lt;=asetukset!$B$2,"",SUMIFS($M$2:M317,$I$2:I317,I317,$A$2:A317,A317)-asetukset!$B$2))</f>
        <v/>
      </c>
    </row>
    <row r="318">
      <c r="A318" s="43"/>
      <c r="B318" s="31"/>
      <c r="C318" s="31"/>
      <c r="D318" s="15">
        <f t="shared" si="2"/>
        <v>0</v>
      </c>
      <c r="E318" s="15">
        <f t="shared" si="3"/>
        <v>0</v>
      </c>
      <c r="F318" s="15">
        <f t="shared" si="4"/>
        <v>0</v>
      </c>
      <c r="G318" s="15">
        <f t="shared" si="5"/>
        <v>0</v>
      </c>
      <c r="H318" s="18" t="str">
        <f t="shared" si="6"/>
        <v/>
      </c>
      <c r="I318" s="18" t="str">
        <f t="shared" si="7"/>
        <v/>
      </c>
      <c r="J318" s="18" t="str">
        <f t="shared" si="8"/>
        <v>-</v>
      </c>
      <c r="K318" s="27" t="str">
        <f t="shared" ref="K318:L318" si="328">IF(A318="","",WEEKDAY(B318,2))</f>
        <v/>
      </c>
      <c r="L318" s="27" t="str">
        <f t="shared" si="328"/>
        <v/>
      </c>
      <c r="M318" s="19">
        <f t="shared" si="10"/>
        <v>0</v>
      </c>
      <c r="N318" s="20">
        <f t="shared" si="11"/>
        <v>0</v>
      </c>
      <c r="O318" s="21" t="str">
        <f>IF(A318="","",IF(G318&gt;=asetukset!$B$3,G318-asetukset!$B$3,IF(AND(G318-E318&lt;=asetukset!$B$4,E318&gt;=asetukset!$B$3),1-E318,IF(AND(G318-E318&lt;=asetukset!$B$4,E318&lt;=asetukset!$B$3),asetukset!$B$6,0))))</f>
        <v/>
      </c>
      <c r="P318" s="20">
        <f>IF(F318&gt;D318,G318-asetukset!$B$5,IF(AND(D318=F318,E318&lt;=asetukset!$B$6),G318-E318,0))</f>
        <v>0</v>
      </c>
      <c r="Q318" s="19" t="str">
        <f>IF(and(K318=6,E318&gt;asetukset!$B$7),"", IF(and(K318&lt;&gt;6,L318=6,G318&lt;asetukset!$B$7),G318,IF(K318=6,asetukset!$B$7-E318,IF(K318=6,asetukset!$B$7-E318,IF(K318=6,asetukset!$B$7-E318,"")))))</f>
        <v/>
      </c>
      <c r="R318" s="19" t="str">
        <f t="shared" si="12"/>
        <v/>
      </c>
      <c r="S318" s="19" t="str">
        <f t="shared" si="13"/>
        <v/>
      </c>
      <c r="T318" s="21" t="str">
        <f>IF(A318="","",IF(SUMIFS($M$2:M318,$I$2:I318,I318,$A$2:A318,A318)&lt;=asetukset!$B$2,"",SUMIFS($M$2:M318,$I$2:I318,I318,$A$2:A318,A318)-asetukset!$B$2))</f>
        <v/>
      </c>
    </row>
    <row r="319">
      <c r="A319" s="43"/>
      <c r="B319" s="31"/>
      <c r="C319" s="31"/>
      <c r="D319" s="15">
        <f t="shared" si="2"/>
        <v>0</v>
      </c>
      <c r="E319" s="15">
        <f t="shared" si="3"/>
        <v>0</v>
      </c>
      <c r="F319" s="15">
        <f t="shared" si="4"/>
        <v>0</v>
      </c>
      <c r="G319" s="15">
        <f t="shared" si="5"/>
        <v>0</v>
      </c>
      <c r="H319" s="18" t="str">
        <f t="shared" si="6"/>
        <v/>
      </c>
      <c r="I319" s="18" t="str">
        <f t="shared" si="7"/>
        <v/>
      </c>
      <c r="J319" s="18" t="str">
        <f t="shared" si="8"/>
        <v>-</v>
      </c>
      <c r="K319" s="27" t="str">
        <f t="shared" ref="K319:L319" si="329">IF(A319="","",WEEKDAY(B319,2))</f>
        <v/>
      </c>
      <c r="L319" s="27" t="str">
        <f t="shared" si="329"/>
        <v/>
      </c>
      <c r="M319" s="19">
        <f t="shared" si="10"/>
        <v>0</v>
      </c>
      <c r="N319" s="20">
        <f t="shared" si="11"/>
        <v>0</v>
      </c>
      <c r="O319" s="21" t="str">
        <f>IF(A319="","",IF(G319&gt;=asetukset!$B$3,G319-asetukset!$B$3,IF(AND(G319-E319&lt;=asetukset!$B$4,E319&gt;=asetukset!$B$3),1-E319,IF(AND(G319-E319&lt;=asetukset!$B$4,E319&lt;=asetukset!$B$3),asetukset!$B$6,0))))</f>
        <v/>
      </c>
      <c r="P319" s="20">
        <f>IF(F319&gt;D319,G319-asetukset!$B$5,IF(AND(D319=F319,E319&lt;=asetukset!$B$6),G319-E319,0))</f>
        <v>0</v>
      </c>
      <c r="Q319" s="19" t="str">
        <f>IF(and(K319=6,E319&gt;asetukset!$B$7),"", IF(and(K319&lt;&gt;6,L319=6,G319&lt;asetukset!$B$7),G319,IF(K319=6,asetukset!$B$7-E319,IF(K319=6,asetukset!$B$7-E319,IF(K319=6,asetukset!$B$7-E319,"")))))</f>
        <v/>
      </c>
      <c r="R319" s="19" t="str">
        <f t="shared" si="12"/>
        <v/>
      </c>
      <c r="S319" s="19" t="str">
        <f t="shared" si="13"/>
        <v/>
      </c>
      <c r="T319" s="21" t="str">
        <f>IF(A319="","",IF(SUMIFS($M$2:M319,$I$2:I319,I319,$A$2:A319,A319)&lt;=asetukset!$B$2,"",SUMIFS($M$2:M319,$I$2:I319,I319,$A$2:A319,A319)-asetukset!$B$2))</f>
        <v/>
      </c>
    </row>
    <row r="320">
      <c r="A320" s="43"/>
      <c r="B320" s="31"/>
      <c r="C320" s="31"/>
      <c r="D320" s="15">
        <f t="shared" si="2"/>
        <v>0</v>
      </c>
      <c r="E320" s="15">
        <f t="shared" si="3"/>
        <v>0</v>
      </c>
      <c r="F320" s="15">
        <f t="shared" si="4"/>
        <v>0</v>
      </c>
      <c r="G320" s="15">
        <f t="shared" si="5"/>
        <v>0</v>
      </c>
      <c r="H320" s="18" t="str">
        <f t="shared" si="6"/>
        <v/>
      </c>
      <c r="I320" s="18" t="str">
        <f t="shared" si="7"/>
        <v/>
      </c>
      <c r="J320" s="18" t="str">
        <f t="shared" si="8"/>
        <v>-</v>
      </c>
      <c r="K320" s="27" t="str">
        <f t="shared" ref="K320:L320" si="330">IF(A320="","",WEEKDAY(B320,2))</f>
        <v/>
      </c>
      <c r="L320" s="27" t="str">
        <f t="shared" si="330"/>
        <v/>
      </c>
      <c r="M320" s="19">
        <f t="shared" si="10"/>
        <v>0</v>
      </c>
      <c r="N320" s="20">
        <f t="shared" si="11"/>
        <v>0</v>
      </c>
      <c r="O320" s="21" t="str">
        <f>IF(A320="","",IF(G320&gt;=asetukset!$B$3,G320-asetukset!$B$3,IF(AND(G320-E320&lt;=asetukset!$B$4,E320&gt;=asetukset!$B$3),1-E320,IF(AND(G320-E320&lt;=asetukset!$B$4,E320&lt;=asetukset!$B$3),asetukset!$B$6,0))))</f>
        <v/>
      </c>
      <c r="P320" s="20">
        <f>IF(F320&gt;D320,G320-asetukset!$B$5,IF(AND(D320=F320,E320&lt;=asetukset!$B$6),G320-E320,0))</f>
        <v>0</v>
      </c>
      <c r="Q320" s="19" t="str">
        <f>IF(and(K320=6,E320&gt;asetukset!$B$7),"", IF(and(K320&lt;&gt;6,L320=6,G320&lt;asetukset!$B$7),G320,IF(K320=6,asetukset!$B$7-E320,IF(K320=6,asetukset!$B$7-E320,IF(K320=6,asetukset!$B$7-E320,"")))))</f>
        <v/>
      </c>
      <c r="R320" s="19" t="str">
        <f t="shared" si="12"/>
        <v/>
      </c>
      <c r="S320" s="19" t="str">
        <f t="shared" si="13"/>
        <v/>
      </c>
      <c r="T320" s="21" t="str">
        <f>IF(A320="","",IF(SUMIFS($M$2:M320,$I$2:I320,I320,$A$2:A320,A320)&lt;=asetukset!$B$2,"",SUMIFS($M$2:M320,$I$2:I320,I320,$A$2:A320,A320)-asetukset!$B$2))</f>
        <v/>
      </c>
    </row>
    <row r="321">
      <c r="A321" s="43"/>
      <c r="B321" s="31"/>
      <c r="C321" s="31"/>
      <c r="D321" s="15">
        <f t="shared" si="2"/>
        <v>0</v>
      </c>
      <c r="E321" s="15">
        <f t="shared" si="3"/>
        <v>0</v>
      </c>
      <c r="F321" s="15">
        <f t="shared" si="4"/>
        <v>0</v>
      </c>
      <c r="G321" s="15">
        <f t="shared" si="5"/>
        <v>0</v>
      </c>
      <c r="H321" s="18" t="str">
        <f t="shared" si="6"/>
        <v/>
      </c>
      <c r="I321" s="18" t="str">
        <f t="shared" si="7"/>
        <v/>
      </c>
      <c r="J321" s="18" t="str">
        <f t="shared" si="8"/>
        <v>-</v>
      </c>
      <c r="K321" s="27" t="str">
        <f t="shared" ref="K321:L321" si="331">IF(A321="","",WEEKDAY(B321,2))</f>
        <v/>
      </c>
      <c r="L321" s="27" t="str">
        <f t="shared" si="331"/>
        <v/>
      </c>
      <c r="M321" s="19">
        <f t="shared" si="10"/>
        <v>0</v>
      </c>
      <c r="N321" s="20">
        <f t="shared" si="11"/>
        <v>0</v>
      </c>
      <c r="O321" s="21" t="str">
        <f>IF(A321="","",IF(G321&gt;=asetukset!$B$3,G321-asetukset!$B$3,IF(AND(G321-E321&lt;=asetukset!$B$4,E321&gt;=asetukset!$B$3),1-E321,IF(AND(G321-E321&lt;=asetukset!$B$4,E321&lt;=asetukset!$B$3),asetukset!$B$6,0))))</f>
        <v/>
      </c>
      <c r="P321" s="20">
        <f>IF(F321&gt;D321,G321-asetukset!$B$5,IF(AND(D321=F321,E321&lt;=asetukset!$B$6),G321-E321,0))</f>
        <v>0</v>
      </c>
      <c r="Q321" s="19" t="str">
        <f>IF(and(K321=6,E321&gt;asetukset!$B$7),"", IF(and(K321&lt;&gt;6,L321=6,G321&lt;asetukset!$B$7),G321,IF(K321=6,asetukset!$B$7-E321,IF(K321=6,asetukset!$B$7-E321,IF(K321=6,asetukset!$B$7-E321,"")))))</f>
        <v/>
      </c>
      <c r="R321" s="19" t="str">
        <f t="shared" si="12"/>
        <v/>
      </c>
      <c r="S321" s="19" t="str">
        <f t="shared" si="13"/>
        <v/>
      </c>
      <c r="T321" s="21" t="str">
        <f>IF(A321="","",IF(SUMIFS($M$2:M321,$I$2:I321,I321,$A$2:A321,A321)&lt;=asetukset!$B$2,"",SUMIFS($M$2:M321,$I$2:I321,I321,$A$2:A321,A321)-asetukset!$B$2))</f>
        <v/>
      </c>
    </row>
    <row r="322">
      <c r="A322" s="43"/>
      <c r="B322" s="31"/>
      <c r="C322" s="31"/>
      <c r="D322" s="15">
        <f t="shared" si="2"/>
        <v>0</v>
      </c>
      <c r="E322" s="15">
        <f t="shared" si="3"/>
        <v>0</v>
      </c>
      <c r="F322" s="15">
        <f t="shared" si="4"/>
        <v>0</v>
      </c>
      <c r="G322" s="15">
        <f t="shared" si="5"/>
        <v>0</v>
      </c>
      <c r="H322" s="18" t="str">
        <f t="shared" si="6"/>
        <v/>
      </c>
      <c r="I322" s="18" t="str">
        <f t="shared" si="7"/>
        <v/>
      </c>
      <c r="J322" s="18" t="str">
        <f t="shared" si="8"/>
        <v>-</v>
      </c>
      <c r="K322" s="27" t="str">
        <f t="shared" ref="K322:L322" si="332">IF(A322="","",WEEKDAY(B322,2))</f>
        <v/>
      </c>
      <c r="L322" s="27" t="str">
        <f t="shared" si="332"/>
        <v/>
      </c>
      <c r="M322" s="19">
        <f t="shared" si="10"/>
        <v>0</v>
      </c>
      <c r="N322" s="20">
        <f t="shared" si="11"/>
        <v>0</v>
      </c>
      <c r="O322" s="21" t="str">
        <f>IF(A322="","",IF(G322&gt;=asetukset!$B$3,G322-asetukset!$B$3,IF(AND(G322-E322&lt;=asetukset!$B$4,E322&gt;=asetukset!$B$3),1-E322,IF(AND(G322-E322&lt;=asetukset!$B$4,E322&lt;=asetukset!$B$3),asetukset!$B$6,0))))</f>
        <v/>
      </c>
      <c r="P322" s="20">
        <f>IF(F322&gt;D322,G322-asetukset!$B$5,IF(AND(D322=F322,E322&lt;=asetukset!$B$6),G322-E322,0))</f>
        <v>0</v>
      </c>
      <c r="Q322" s="19" t="str">
        <f>IF(and(K322=6,E322&gt;asetukset!$B$7),"", IF(and(K322&lt;&gt;6,L322=6,G322&lt;asetukset!$B$7),G322,IF(K322=6,asetukset!$B$7-E322,IF(K322=6,asetukset!$B$7-E322,IF(K322=6,asetukset!$B$7-E322,"")))))</f>
        <v/>
      </c>
      <c r="R322" s="19" t="str">
        <f t="shared" si="12"/>
        <v/>
      </c>
      <c r="S322" s="19" t="str">
        <f t="shared" si="13"/>
        <v/>
      </c>
      <c r="T322" s="21" t="str">
        <f>IF(A322="","",IF(SUMIFS($M$2:M322,$I$2:I322,I322,$A$2:A322,A322)&lt;=asetukset!$B$2,"",SUMIFS($M$2:M322,$I$2:I322,I322,$A$2:A322,A322)-asetukset!$B$2))</f>
        <v/>
      </c>
    </row>
    <row r="323">
      <c r="A323" s="43"/>
      <c r="B323" s="31"/>
      <c r="C323" s="31"/>
      <c r="D323" s="15">
        <f t="shared" si="2"/>
        <v>0</v>
      </c>
      <c r="E323" s="15">
        <f t="shared" si="3"/>
        <v>0</v>
      </c>
      <c r="F323" s="15">
        <f t="shared" si="4"/>
        <v>0</v>
      </c>
      <c r="G323" s="15">
        <f t="shared" si="5"/>
        <v>0</v>
      </c>
      <c r="H323" s="18" t="str">
        <f t="shared" si="6"/>
        <v/>
      </c>
      <c r="I323" s="18" t="str">
        <f t="shared" si="7"/>
        <v/>
      </c>
      <c r="J323" s="18" t="str">
        <f t="shared" si="8"/>
        <v>-</v>
      </c>
      <c r="K323" s="27" t="str">
        <f t="shared" ref="K323:L323" si="333">IF(A323="","",WEEKDAY(B323,2))</f>
        <v/>
      </c>
      <c r="L323" s="27" t="str">
        <f t="shared" si="333"/>
        <v/>
      </c>
      <c r="M323" s="19">
        <f t="shared" si="10"/>
        <v>0</v>
      </c>
      <c r="N323" s="20">
        <f t="shared" si="11"/>
        <v>0</v>
      </c>
      <c r="O323" s="21" t="str">
        <f>IF(A323="","",IF(G323&gt;=asetukset!$B$3,G323-asetukset!$B$3,IF(AND(G323-E323&lt;=asetukset!$B$4,E323&gt;=asetukset!$B$3),1-E323,IF(AND(G323-E323&lt;=asetukset!$B$4,E323&lt;=asetukset!$B$3),asetukset!$B$6,0))))</f>
        <v/>
      </c>
      <c r="P323" s="20">
        <f>IF(F323&gt;D323,G323-asetukset!$B$5,IF(AND(D323=F323,E323&lt;=asetukset!$B$6),G323-E323,0))</f>
        <v>0</v>
      </c>
      <c r="Q323" s="19" t="str">
        <f>IF(and(K323=6,E323&gt;asetukset!$B$7),"", IF(and(K323&lt;&gt;6,L323=6,G323&lt;asetukset!$B$7),G323,IF(K323=6,asetukset!$B$7-E323,IF(K323=6,asetukset!$B$7-E323,IF(K323=6,asetukset!$B$7-E323,"")))))</f>
        <v/>
      </c>
      <c r="R323" s="19" t="str">
        <f t="shared" si="12"/>
        <v/>
      </c>
      <c r="S323" s="19" t="str">
        <f t="shared" si="13"/>
        <v/>
      </c>
      <c r="T323" s="21" t="str">
        <f>IF(A323="","",IF(SUMIFS($M$2:M323,$I$2:I323,I323,$A$2:A323,A323)&lt;=asetukset!$B$2,"",SUMIFS($M$2:M323,$I$2:I323,I323,$A$2:A323,A323)-asetukset!$B$2))</f>
        <v/>
      </c>
    </row>
    <row r="324">
      <c r="A324" s="43"/>
      <c r="B324" s="31"/>
      <c r="C324" s="31"/>
      <c r="D324" s="15">
        <f t="shared" si="2"/>
        <v>0</v>
      </c>
      <c r="E324" s="15">
        <f t="shared" si="3"/>
        <v>0</v>
      </c>
      <c r="F324" s="15">
        <f t="shared" si="4"/>
        <v>0</v>
      </c>
      <c r="G324" s="15">
        <f t="shared" si="5"/>
        <v>0</v>
      </c>
      <c r="H324" s="18" t="str">
        <f t="shared" si="6"/>
        <v/>
      </c>
      <c r="I324" s="18" t="str">
        <f t="shared" si="7"/>
        <v/>
      </c>
      <c r="J324" s="18" t="str">
        <f t="shared" si="8"/>
        <v>-</v>
      </c>
      <c r="K324" s="27" t="str">
        <f t="shared" ref="K324:L324" si="334">IF(A324="","",WEEKDAY(B324,2))</f>
        <v/>
      </c>
      <c r="L324" s="27" t="str">
        <f t="shared" si="334"/>
        <v/>
      </c>
      <c r="M324" s="19">
        <f t="shared" si="10"/>
        <v>0</v>
      </c>
      <c r="N324" s="20">
        <f t="shared" si="11"/>
        <v>0</v>
      </c>
      <c r="O324" s="21" t="str">
        <f>IF(A324="","",IF(G324&gt;=asetukset!$B$3,G324-asetukset!$B$3,IF(AND(G324-E324&lt;=asetukset!$B$4,E324&gt;=asetukset!$B$3),1-E324,IF(AND(G324-E324&lt;=asetukset!$B$4,E324&lt;=asetukset!$B$3),asetukset!$B$6,0))))</f>
        <v/>
      </c>
      <c r="P324" s="20">
        <f>IF(F324&gt;D324,G324-asetukset!$B$5,IF(AND(D324=F324,E324&lt;=asetukset!$B$6),G324-E324,0))</f>
        <v>0</v>
      </c>
      <c r="Q324" s="19" t="str">
        <f>IF(and(K324=6,E324&gt;asetukset!$B$7),"", IF(and(K324&lt;&gt;6,L324=6,G324&lt;asetukset!$B$7),G324,IF(K324=6,asetukset!$B$7-E324,IF(K324=6,asetukset!$B$7-E324,IF(K324=6,asetukset!$B$7-E324,"")))))</f>
        <v/>
      </c>
      <c r="R324" s="19" t="str">
        <f t="shared" si="12"/>
        <v/>
      </c>
      <c r="S324" s="19" t="str">
        <f t="shared" si="13"/>
        <v/>
      </c>
      <c r="T324" s="21" t="str">
        <f>IF(A324="","",IF(SUMIFS($M$2:M324,$I$2:I324,I324,$A$2:A324,A324)&lt;=asetukset!$B$2,"",SUMIFS($M$2:M324,$I$2:I324,I324,$A$2:A324,A324)-asetukset!$B$2))</f>
        <v/>
      </c>
    </row>
    <row r="325">
      <c r="A325" s="43"/>
      <c r="B325" s="31"/>
      <c r="C325" s="31"/>
      <c r="D325" s="15">
        <f t="shared" si="2"/>
        <v>0</v>
      </c>
      <c r="E325" s="15">
        <f t="shared" si="3"/>
        <v>0</v>
      </c>
      <c r="F325" s="15">
        <f t="shared" si="4"/>
        <v>0</v>
      </c>
      <c r="G325" s="15">
        <f t="shared" si="5"/>
        <v>0</v>
      </c>
      <c r="H325" s="18" t="str">
        <f t="shared" si="6"/>
        <v/>
      </c>
      <c r="I325" s="18" t="str">
        <f t="shared" si="7"/>
        <v/>
      </c>
      <c r="J325" s="18" t="str">
        <f t="shared" si="8"/>
        <v>-</v>
      </c>
      <c r="K325" s="27" t="str">
        <f t="shared" ref="K325:L325" si="335">IF(A325="","",WEEKDAY(B325,2))</f>
        <v/>
      </c>
      <c r="L325" s="27" t="str">
        <f t="shared" si="335"/>
        <v/>
      </c>
      <c r="M325" s="19">
        <f t="shared" si="10"/>
        <v>0</v>
      </c>
      <c r="N325" s="20">
        <f t="shared" si="11"/>
        <v>0</v>
      </c>
      <c r="O325" s="21" t="str">
        <f>IF(A325="","",IF(G325&gt;=asetukset!$B$3,G325-asetukset!$B$3,IF(AND(G325-E325&lt;=asetukset!$B$4,E325&gt;=asetukset!$B$3),1-E325,IF(AND(G325-E325&lt;=asetukset!$B$4,E325&lt;=asetukset!$B$3),asetukset!$B$6,0))))</f>
        <v/>
      </c>
      <c r="P325" s="20">
        <f>IF(F325&gt;D325,G325-asetukset!$B$5,IF(AND(D325=F325,E325&lt;=asetukset!$B$6),G325-E325,0))</f>
        <v>0</v>
      </c>
      <c r="Q325" s="19" t="str">
        <f>IF(and(K325=6,E325&gt;asetukset!$B$7),"", IF(and(K325&lt;&gt;6,L325=6,G325&lt;asetukset!$B$7),G325,IF(K325=6,asetukset!$B$7-E325,IF(K325=6,asetukset!$B$7-E325,IF(K325=6,asetukset!$B$7-E325,"")))))</f>
        <v/>
      </c>
      <c r="R325" s="19" t="str">
        <f t="shared" si="12"/>
        <v/>
      </c>
      <c r="S325" s="19" t="str">
        <f t="shared" si="13"/>
        <v/>
      </c>
      <c r="T325" s="21" t="str">
        <f>IF(A325="","",IF(SUMIFS($M$2:M325,$I$2:I325,I325,$A$2:A325,A325)&lt;=asetukset!$B$2,"",SUMIFS($M$2:M325,$I$2:I325,I325,$A$2:A325,A325)-asetukset!$B$2))</f>
        <v/>
      </c>
    </row>
    <row r="326">
      <c r="A326" s="43"/>
      <c r="B326" s="31"/>
      <c r="C326" s="31"/>
      <c r="D326" s="15">
        <f t="shared" si="2"/>
        <v>0</v>
      </c>
      <c r="E326" s="15">
        <f t="shared" si="3"/>
        <v>0</v>
      </c>
      <c r="F326" s="15">
        <f t="shared" si="4"/>
        <v>0</v>
      </c>
      <c r="G326" s="15">
        <f t="shared" si="5"/>
        <v>0</v>
      </c>
      <c r="H326" s="18" t="str">
        <f t="shared" si="6"/>
        <v/>
      </c>
      <c r="I326" s="18" t="str">
        <f t="shared" si="7"/>
        <v/>
      </c>
      <c r="J326" s="18" t="str">
        <f t="shared" si="8"/>
        <v>-</v>
      </c>
      <c r="K326" s="27" t="str">
        <f t="shared" ref="K326:L326" si="336">IF(A326="","",WEEKDAY(B326,2))</f>
        <v/>
      </c>
      <c r="L326" s="27" t="str">
        <f t="shared" si="336"/>
        <v/>
      </c>
      <c r="M326" s="19">
        <f t="shared" si="10"/>
        <v>0</v>
      </c>
      <c r="N326" s="20">
        <f t="shared" si="11"/>
        <v>0</v>
      </c>
      <c r="O326" s="21" t="str">
        <f>IF(A326="","",IF(G326&gt;=asetukset!$B$3,G326-asetukset!$B$3,IF(AND(G326-E326&lt;=asetukset!$B$4,E326&gt;=asetukset!$B$3),1-E326,IF(AND(G326-E326&lt;=asetukset!$B$4,E326&lt;=asetukset!$B$3),asetukset!$B$6,0))))</f>
        <v/>
      </c>
      <c r="P326" s="20">
        <f>IF(F326&gt;D326,G326-asetukset!$B$5,IF(AND(D326=F326,E326&lt;=asetukset!$B$6),G326-E326,0))</f>
        <v>0</v>
      </c>
      <c r="Q326" s="19" t="str">
        <f>IF(and(K326=6,E326&gt;asetukset!$B$7),"", IF(and(K326&lt;&gt;6,L326=6,G326&lt;asetukset!$B$7),G326,IF(K326=6,asetukset!$B$7-E326,IF(K326=6,asetukset!$B$7-E326,IF(K326=6,asetukset!$B$7-E326,"")))))</f>
        <v/>
      </c>
      <c r="R326" s="19" t="str">
        <f t="shared" si="12"/>
        <v/>
      </c>
      <c r="S326" s="19" t="str">
        <f t="shared" si="13"/>
        <v/>
      </c>
      <c r="T326" s="21" t="str">
        <f>IF(A326="","",IF(SUMIFS($M$2:M326,$I$2:I326,I326,$A$2:A326,A326)&lt;=asetukset!$B$2,"",SUMIFS($M$2:M326,$I$2:I326,I326,$A$2:A326,A326)-asetukset!$B$2))</f>
        <v/>
      </c>
    </row>
    <row r="327">
      <c r="A327" s="43"/>
      <c r="B327" s="31"/>
      <c r="C327" s="31"/>
      <c r="D327" s="15">
        <f t="shared" si="2"/>
        <v>0</v>
      </c>
      <c r="E327" s="15">
        <f t="shared" si="3"/>
        <v>0</v>
      </c>
      <c r="F327" s="15">
        <f t="shared" si="4"/>
        <v>0</v>
      </c>
      <c r="G327" s="15">
        <f t="shared" si="5"/>
        <v>0</v>
      </c>
      <c r="H327" s="18" t="str">
        <f t="shared" si="6"/>
        <v/>
      </c>
      <c r="I327" s="18" t="str">
        <f t="shared" si="7"/>
        <v/>
      </c>
      <c r="J327" s="18" t="str">
        <f t="shared" si="8"/>
        <v>-</v>
      </c>
      <c r="K327" s="27" t="str">
        <f t="shared" ref="K327:L327" si="337">IF(A327="","",WEEKDAY(B327,2))</f>
        <v/>
      </c>
      <c r="L327" s="27" t="str">
        <f t="shared" si="337"/>
        <v/>
      </c>
      <c r="M327" s="19">
        <f t="shared" si="10"/>
        <v>0</v>
      </c>
      <c r="N327" s="20">
        <f t="shared" si="11"/>
        <v>0</v>
      </c>
      <c r="O327" s="21" t="str">
        <f>IF(A327="","",IF(G327&gt;=asetukset!$B$3,G327-asetukset!$B$3,IF(AND(G327-E327&lt;=asetukset!$B$4,E327&gt;=asetukset!$B$3),1-E327,IF(AND(G327-E327&lt;=asetukset!$B$4,E327&lt;=asetukset!$B$3),asetukset!$B$6,0))))</f>
        <v/>
      </c>
      <c r="P327" s="20">
        <f>IF(F327&gt;D327,G327-asetukset!$B$5,IF(AND(D327=F327,E327&lt;=asetukset!$B$6),G327-E327,0))</f>
        <v>0</v>
      </c>
      <c r="Q327" s="19" t="str">
        <f>IF(and(K327=6,E327&gt;asetukset!$B$7),"", IF(and(K327&lt;&gt;6,L327=6,G327&lt;asetukset!$B$7),G327,IF(K327=6,asetukset!$B$7-E327,IF(K327=6,asetukset!$B$7-E327,IF(K327=6,asetukset!$B$7-E327,"")))))</f>
        <v/>
      </c>
      <c r="R327" s="19" t="str">
        <f t="shared" si="12"/>
        <v/>
      </c>
      <c r="S327" s="19" t="str">
        <f t="shared" si="13"/>
        <v/>
      </c>
      <c r="T327" s="21" t="str">
        <f>IF(A327="","",IF(SUMIFS($M$2:M327,$I$2:I327,I327,$A$2:A327,A327)&lt;=asetukset!$B$2,"",SUMIFS($M$2:M327,$I$2:I327,I327,$A$2:A327,A327)-asetukset!$B$2))</f>
        <v/>
      </c>
    </row>
    <row r="328">
      <c r="A328" s="43"/>
      <c r="B328" s="31"/>
      <c r="C328" s="31"/>
      <c r="D328" s="15">
        <f t="shared" si="2"/>
        <v>0</v>
      </c>
      <c r="E328" s="15">
        <f t="shared" si="3"/>
        <v>0</v>
      </c>
      <c r="F328" s="15">
        <f t="shared" si="4"/>
        <v>0</v>
      </c>
      <c r="G328" s="15">
        <f t="shared" si="5"/>
        <v>0</v>
      </c>
      <c r="H328" s="18" t="str">
        <f t="shared" si="6"/>
        <v/>
      </c>
      <c r="I328" s="18" t="str">
        <f t="shared" si="7"/>
        <v/>
      </c>
      <c r="J328" s="18" t="str">
        <f t="shared" si="8"/>
        <v>-</v>
      </c>
      <c r="K328" s="27" t="str">
        <f t="shared" ref="K328:L328" si="338">IF(A328="","",WEEKDAY(B328,2))</f>
        <v/>
      </c>
      <c r="L328" s="27" t="str">
        <f t="shared" si="338"/>
        <v/>
      </c>
      <c r="M328" s="19">
        <f t="shared" si="10"/>
        <v>0</v>
      </c>
      <c r="N328" s="20">
        <f t="shared" si="11"/>
        <v>0</v>
      </c>
      <c r="O328" s="21" t="str">
        <f>IF(A328="","",IF(G328&gt;=asetukset!$B$3,G328-asetukset!$B$3,IF(AND(G328-E328&lt;=asetukset!$B$4,E328&gt;=asetukset!$B$3),1-E328,IF(AND(G328-E328&lt;=asetukset!$B$4,E328&lt;=asetukset!$B$3),asetukset!$B$6,0))))</f>
        <v/>
      </c>
      <c r="P328" s="20">
        <f>IF(F328&gt;D328,G328-asetukset!$B$5,IF(AND(D328=F328,E328&lt;=asetukset!$B$6),G328-E328,0))</f>
        <v>0</v>
      </c>
      <c r="Q328" s="19" t="str">
        <f>IF(and(K328=6,E328&gt;asetukset!$B$7),"", IF(and(K328&lt;&gt;6,L328=6,G328&lt;asetukset!$B$7),G328,IF(K328=6,asetukset!$B$7-E328,IF(K328=6,asetukset!$B$7-E328,IF(K328=6,asetukset!$B$7-E328,"")))))</f>
        <v/>
      </c>
      <c r="R328" s="19" t="str">
        <f t="shared" si="12"/>
        <v/>
      </c>
      <c r="S328" s="19" t="str">
        <f t="shared" si="13"/>
        <v/>
      </c>
      <c r="T328" s="21" t="str">
        <f>IF(A328="","",IF(SUMIFS($M$2:M328,$I$2:I328,I328,$A$2:A328,A328)&lt;=asetukset!$B$2,"",SUMIFS($M$2:M328,$I$2:I328,I328,$A$2:A328,A328)-asetukset!$B$2))</f>
        <v/>
      </c>
    </row>
    <row r="329">
      <c r="A329" s="43"/>
      <c r="B329" s="31"/>
      <c r="C329" s="31"/>
      <c r="D329" s="15">
        <f t="shared" si="2"/>
        <v>0</v>
      </c>
      <c r="E329" s="15">
        <f t="shared" si="3"/>
        <v>0</v>
      </c>
      <c r="F329" s="15">
        <f t="shared" si="4"/>
        <v>0</v>
      </c>
      <c r="G329" s="15">
        <f t="shared" si="5"/>
        <v>0</v>
      </c>
      <c r="H329" s="18" t="str">
        <f t="shared" si="6"/>
        <v/>
      </c>
      <c r="I329" s="18" t="str">
        <f t="shared" si="7"/>
        <v/>
      </c>
      <c r="J329" s="18" t="str">
        <f t="shared" si="8"/>
        <v>-</v>
      </c>
      <c r="K329" s="27" t="str">
        <f t="shared" ref="K329:L329" si="339">IF(A329="","",WEEKDAY(B329,2))</f>
        <v/>
      </c>
      <c r="L329" s="27" t="str">
        <f t="shared" si="339"/>
        <v/>
      </c>
      <c r="M329" s="19">
        <f t="shared" si="10"/>
        <v>0</v>
      </c>
      <c r="N329" s="20">
        <f t="shared" si="11"/>
        <v>0</v>
      </c>
      <c r="O329" s="21" t="str">
        <f>IF(A329="","",IF(G329&gt;=asetukset!$B$3,G329-asetukset!$B$3,IF(AND(G329-E329&lt;=asetukset!$B$4,E329&gt;=asetukset!$B$3),1-E329,IF(AND(G329-E329&lt;=asetukset!$B$4,E329&lt;=asetukset!$B$3),asetukset!$B$6,0))))</f>
        <v/>
      </c>
      <c r="P329" s="20">
        <f>IF(F329&gt;D329,G329-asetukset!$B$5,IF(AND(D329=F329,E329&lt;=asetukset!$B$6),G329-E329,0))</f>
        <v>0</v>
      </c>
      <c r="Q329" s="19" t="str">
        <f>IF(and(K329=6,E329&gt;asetukset!$B$7),"", IF(and(K329&lt;&gt;6,L329=6,G329&lt;asetukset!$B$7),G329,IF(K329=6,asetukset!$B$7-E329,IF(K329=6,asetukset!$B$7-E329,IF(K329=6,asetukset!$B$7-E329,"")))))</f>
        <v/>
      </c>
      <c r="R329" s="19" t="str">
        <f t="shared" si="12"/>
        <v/>
      </c>
      <c r="S329" s="19" t="str">
        <f t="shared" si="13"/>
        <v/>
      </c>
      <c r="T329" s="21" t="str">
        <f>IF(A329="","",IF(SUMIFS($M$2:M329,$I$2:I329,I329,$A$2:A329,A329)&lt;=asetukset!$B$2,"",SUMIFS($M$2:M329,$I$2:I329,I329,$A$2:A329,A329)-asetukset!$B$2))</f>
        <v/>
      </c>
    </row>
    <row r="330">
      <c r="A330" s="43"/>
      <c r="B330" s="31"/>
      <c r="C330" s="31"/>
      <c r="D330" s="15">
        <f t="shared" si="2"/>
        <v>0</v>
      </c>
      <c r="E330" s="15">
        <f t="shared" si="3"/>
        <v>0</v>
      </c>
      <c r="F330" s="15">
        <f t="shared" si="4"/>
        <v>0</v>
      </c>
      <c r="G330" s="15">
        <f t="shared" si="5"/>
        <v>0</v>
      </c>
      <c r="H330" s="18" t="str">
        <f t="shared" si="6"/>
        <v/>
      </c>
      <c r="I330" s="18" t="str">
        <f t="shared" si="7"/>
        <v/>
      </c>
      <c r="J330" s="18" t="str">
        <f t="shared" si="8"/>
        <v>-</v>
      </c>
      <c r="K330" s="27" t="str">
        <f t="shared" ref="K330:L330" si="340">IF(A330="","",WEEKDAY(B330,2))</f>
        <v/>
      </c>
      <c r="L330" s="27" t="str">
        <f t="shared" si="340"/>
        <v/>
      </c>
      <c r="M330" s="19">
        <f t="shared" si="10"/>
        <v>0</v>
      </c>
      <c r="N330" s="20">
        <f t="shared" si="11"/>
        <v>0</v>
      </c>
      <c r="O330" s="21" t="str">
        <f>IF(A330="","",IF(G330&gt;=asetukset!$B$3,G330-asetukset!$B$3,IF(AND(G330-E330&lt;=asetukset!$B$4,E330&gt;=asetukset!$B$3),1-E330,IF(AND(G330-E330&lt;=asetukset!$B$4,E330&lt;=asetukset!$B$3),asetukset!$B$6,0))))</f>
        <v/>
      </c>
      <c r="P330" s="20">
        <f>IF(F330&gt;D330,G330-asetukset!$B$5,IF(AND(D330=F330,E330&lt;=asetukset!$B$6),G330-E330,0))</f>
        <v>0</v>
      </c>
      <c r="Q330" s="19" t="str">
        <f>IF(and(K330=6,E330&gt;asetukset!$B$7),"", IF(and(K330&lt;&gt;6,L330=6,G330&lt;asetukset!$B$7),G330,IF(K330=6,asetukset!$B$7-E330,IF(K330=6,asetukset!$B$7-E330,IF(K330=6,asetukset!$B$7-E330,"")))))</f>
        <v/>
      </c>
      <c r="R330" s="19" t="str">
        <f t="shared" si="12"/>
        <v/>
      </c>
      <c r="S330" s="19" t="str">
        <f t="shared" si="13"/>
        <v/>
      </c>
      <c r="T330" s="21" t="str">
        <f>IF(A330="","",IF(SUMIFS($M$2:M330,$I$2:I330,I330,$A$2:A330,A330)&lt;=asetukset!$B$2,"",SUMIFS($M$2:M330,$I$2:I330,I330,$A$2:A330,A330)-asetukset!$B$2))</f>
        <v/>
      </c>
    </row>
    <row r="331">
      <c r="A331" s="43"/>
      <c r="B331" s="31"/>
      <c r="C331" s="31"/>
      <c r="D331" s="15">
        <f t="shared" si="2"/>
        <v>0</v>
      </c>
      <c r="E331" s="15">
        <f t="shared" si="3"/>
        <v>0</v>
      </c>
      <c r="F331" s="15">
        <f t="shared" si="4"/>
        <v>0</v>
      </c>
      <c r="G331" s="15">
        <f t="shared" si="5"/>
        <v>0</v>
      </c>
      <c r="H331" s="18" t="str">
        <f t="shared" si="6"/>
        <v/>
      </c>
      <c r="I331" s="18" t="str">
        <f t="shared" si="7"/>
        <v/>
      </c>
      <c r="J331" s="18" t="str">
        <f t="shared" si="8"/>
        <v>-</v>
      </c>
      <c r="K331" s="27" t="str">
        <f t="shared" ref="K331:L331" si="341">IF(A331="","",WEEKDAY(B331,2))</f>
        <v/>
      </c>
      <c r="L331" s="27" t="str">
        <f t="shared" si="341"/>
        <v/>
      </c>
      <c r="M331" s="19">
        <f t="shared" si="10"/>
        <v>0</v>
      </c>
      <c r="N331" s="20">
        <f t="shared" si="11"/>
        <v>0</v>
      </c>
      <c r="O331" s="21" t="str">
        <f>IF(A331="","",IF(G331&gt;=asetukset!$B$3,G331-asetukset!$B$3,IF(AND(G331-E331&lt;=asetukset!$B$4,E331&gt;=asetukset!$B$3),1-E331,IF(AND(G331-E331&lt;=asetukset!$B$4,E331&lt;=asetukset!$B$3),asetukset!$B$6,0))))</f>
        <v/>
      </c>
      <c r="P331" s="20">
        <f>IF(F331&gt;D331,G331-asetukset!$B$5,IF(AND(D331=F331,E331&lt;=asetukset!$B$6),G331-E331,0))</f>
        <v>0</v>
      </c>
      <c r="Q331" s="19" t="str">
        <f>IF(and(K331=6,E331&gt;asetukset!$B$7),"", IF(and(K331&lt;&gt;6,L331=6,G331&lt;asetukset!$B$7),G331,IF(K331=6,asetukset!$B$7-E331,IF(K331=6,asetukset!$B$7-E331,IF(K331=6,asetukset!$B$7-E331,"")))))</f>
        <v/>
      </c>
      <c r="R331" s="19" t="str">
        <f t="shared" si="12"/>
        <v/>
      </c>
      <c r="S331" s="19" t="str">
        <f t="shared" si="13"/>
        <v/>
      </c>
      <c r="T331" s="21" t="str">
        <f>IF(A331="","",IF(SUMIFS($M$2:M331,$I$2:I331,I331,$A$2:A331,A331)&lt;=asetukset!$B$2,"",SUMIFS($M$2:M331,$I$2:I331,I331,$A$2:A331,A331)-asetukset!$B$2))</f>
        <v/>
      </c>
    </row>
    <row r="332">
      <c r="A332" s="43"/>
      <c r="B332" s="31"/>
      <c r="C332" s="31"/>
      <c r="D332" s="15">
        <f t="shared" si="2"/>
        <v>0</v>
      </c>
      <c r="E332" s="15">
        <f t="shared" si="3"/>
        <v>0</v>
      </c>
      <c r="F332" s="15">
        <f t="shared" si="4"/>
        <v>0</v>
      </c>
      <c r="G332" s="15">
        <f t="shared" si="5"/>
        <v>0</v>
      </c>
      <c r="H332" s="18" t="str">
        <f t="shared" si="6"/>
        <v/>
      </c>
      <c r="I332" s="18" t="str">
        <f t="shared" si="7"/>
        <v/>
      </c>
      <c r="J332" s="18" t="str">
        <f t="shared" si="8"/>
        <v>-</v>
      </c>
      <c r="K332" s="27" t="str">
        <f t="shared" ref="K332:L332" si="342">IF(A332="","",WEEKDAY(B332,2))</f>
        <v/>
      </c>
      <c r="L332" s="27" t="str">
        <f t="shared" si="342"/>
        <v/>
      </c>
      <c r="M332" s="19">
        <f t="shared" si="10"/>
        <v>0</v>
      </c>
      <c r="N332" s="20">
        <f t="shared" si="11"/>
        <v>0</v>
      </c>
      <c r="O332" s="21" t="str">
        <f>IF(A332="","",IF(G332&gt;=asetukset!$B$3,G332-asetukset!$B$3,IF(AND(G332-E332&lt;=asetukset!$B$4,E332&gt;=asetukset!$B$3),1-E332,IF(AND(G332-E332&lt;=asetukset!$B$4,E332&lt;=asetukset!$B$3),asetukset!$B$6,0))))</f>
        <v/>
      </c>
      <c r="P332" s="20">
        <f>IF(F332&gt;D332,G332-asetukset!$B$5,IF(AND(D332=F332,E332&lt;=asetukset!$B$6),G332-E332,0))</f>
        <v>0</v>
      </c>
      <c r="Q332" s="19" t="str">
        <f>IF(and(K332=6,E332&gt;asetukset!$B$7),"", IF(and(K332&lt;&gt;6,L332=6,G332&lt;asetukset!$B$7),G332,IF(K332=6,asetukset!$B$7-E332,IF(K332=6,asetukset!$B$7-E332,IF(K332=6,asetukset!$B$7-E332,"")))))</f>
        <v/>
      </c>
      <c r="R332" s="19" t="str">
        <f t="shared" si="12"/>
        <v/>
      </c>
      <c r="S332" s="19" t="str">
        <f t="shared" si="13"/>
        <v/>
      </c>
      <c r="T332" s="21" t="str">
        <f>IF(A332="","",IF(SUMIFS($M$2:M332,$I$2:I332,I332,$A$2:A332,A332)&lt;=asetukset!$B$2,"",SUMIFS($M$2:M332,$I$2:I332,I332,$A$2:A332,A332)-asetukset!$B$2))</f>
        <v/>
      </c>
    </row>
    <row r="333">
      <c r="A333" s="43"/>
      <c r="B333" s="31"/>
      <c r="C333" s="31"/>
      <c r="D333" s="15">
        <f t="shared" si="2"/>
        <v>0</v>
      </c>
      <c r="E333" s="15">
        <f t="shared" si="3"/>
        <v>0</v>
      </c>
      <c r="F333" s="15">
        <f t="shared" si="4"/>
        <v>0</v>
      </c>
      <c r="G333" s="15">
        <f t="shared" si="5"/>
        <v>0</v>
      </c>
      <c r="H333" s="18" t="str">
        <f t="shared" si="6"/>
        <v/>
      </c>
      <c r="I333" s="18" t="str">
        <f t="shared" si="7"/>
        <v/>
      </c>
      <c r="J333" s="18" t="str">
        <f t="shared" si="8"/>
        <v>-</v>
      </c>
      <c r="K333" s="27" t="str">
        <f t="shared" ref="K333:L333" si="343">IF(A333="","",WEEKDAY(B333,2))</f>
        <v/>
      </c>
      <c r="L333" s="27" t="str">
        <f t="shared" si="343"/>
        <v/>
      </c>
      <c r="M333" s="19">
        <f t="shared" si="10"/>
        <v>0</v>
      </c>
      <c r="N333" s="20">
        <f t="shared" si="11"/>
        <v>0</v>
      </c>
      <c r="O333" s="21" t="str">
        <f>IF(A333="","",IF(G333&gt;=asetukset!$B$3,G333-asetukset!$B$3,IF(AND(G333-E333&lt;=asetukset!$B$4,E333&gt;=asetukset!$B$3),1-E333,IF(AND(G333-E333&lt;=asetukset!$B$4,E333&lt;=asetukset!$B$3),asetukset!$B$6,0))))</f>
        <v/>
      </c>
      <c r="P333" s="20">
        <f>IF(F333&gt;D333,G333-asetukset!$B$5,IF(AND(D333=F333,E333&lt;=asetukset!$B$6),G333-E333,0))</f>
        <v>0</v>
      </c>
      <c r="Q333" s="19" t="str">
        <f>IF(and(K333=6,E333&gt;asetukset!$B$7),"", IF(and(K333&lt;&gt;6,L333=6,G333&lt;asetukset!$B$7),G333,IF(K333=6,asetukset!$B$7-E333,IF(K333=6,asetukset!$B$7-E333,IF(K333=6,asetukset!$B$7-E333,"")))))</f>
        <v/>
      </c>
      <c r="R333" s="19" t="str">
        <f t="shared" si="12"/>
        <v/>
      </c>
      <c r="S333" s="19" t="str">
        <f t="shared" si="13"/>
        <v/>
      </c>
      <c r="T333" s="21" t="str">
        <f>IF(A333="","",IF(SUMIFS($M$2:M333,$I$2:I333,I333,$A$2:A333,A333)&lt;=asetukset!$B$2,"",SUMIFS($M$2:M333,$I$2:I333,I333,$A$2:A333,A333)-asetukset!$B$2))</f>
        <v/>
      </c>
    </row>
    <row r="334">
      <c r="A334" s="43"/>
      <c r="B334" s="31"/>
      <c r="C334" s="31"/>
      <c r="D334" s="15">
        <f t="shared" si="2"/>
        <v>0</v>
      </c>
      <c r="E334" s="15">
        <f t="shared" si="3"/>
        <v>0</v>
      </c>
      <c r="F334" s="15">
        <f t="shared" si="4"/>
        <v>0</v>
      </c>
      <c r="G334" s="15">
        <f t="shared" si="5"/>
        <v>0</v>
      </c>
      <c r="H334" s="18" t="str">
        <f t="shared" si="6"/>
        <v/>
      </c>
      <c r="I334" s="18" t="str">
        <f t="shared" si="7"/>
        <v/>
      </c>
      <c r="J334" s="18" t="str">
        <f t="shared" si="8"/>
        <v>-</v>
      </c>
      <c r="K334" s="27" t="str">
        <f t="shared" ref="K334:L334" si="344">IF(A334="","",WEEKDAY(B334,2))</f>
        <v/>
      </c>
      <c r="L334" s="27" t="str">
        <f t="shared" si="344"/>
        <v/>
      </c>
      <c r="M334" s="19">
        <f t="shared" si="10"/>
        <v>0</v>
      </c>
      <c r="N334" s="20">
        <f t="shared" si="11"/>
        <v>0</v>
      </c>
      <c r="O334" s="21" t="str">
        <f>IF(A334="","",IF(G334&gt;=asetukset!$B$3,G334-asetukset!$B$3,IF(AND(G334-E334&lt;=asetukset!$B$4,E334&gt;=asetukset!$B$3),1-E334,IF(AND(G334-E334&lt;=asetukset!$B$4,E334&lt;=asetukset!$B$3),asetukset!$B$6,0))))</f>
        <v/>
      </c>
      <c r="P334" s="20">
        <f>IF(F334&gt;D334,G334-asetukset!$B$5,IF(AND(D334=F334,E334&lt;=asetukset!$B$6),G334-E334,0))</f>
        <v>0</v>
      </c>
      <c r="Q334" s="19" t="str">
        <f>IF(and(K334=6,E334&gt;asetukset!$B$7),"", IF(and(K334&lt;&gt;6,L334=6,G334&lt;asetukset!$B$7),G334,IF(K334=6,asetukset!$B$7-E334,IF(K334=6,asetukset!$B$7-E334,IF(K334=6,asetukset!$B$7-E334,"")))))</f>
        <v/>
      </c>
      <c r="R334" s="19" t="str">
        <f t="shared" si="12"/>
        <v/>
      </c>
      <c r="S334" s="19" t="str">
        <f t="shared" si="13"/>
        <v/>
      </c>
      <c r="T334" s="21" t="str">
        <f>IF(A334="","",IF(SUMIFS($M$2:M334,$I$2:I334,I334,$A$2:A334,A334)&lt;=asetukset!$B$2,"",SUMIFS($M$2:M334,$I$2:I334,I334,$A$2:A334,A334)-asetukset!$B$2))</f>
        <v/>
      </c>
    </row>
    <row r="335">
      <c r="A335" s="43"/>
      <c r="B335" s="31"/>
      <c r="C335" s="31"/>
      <c r="D335" s="15">
        <f t="shared" si="2"/>
        <v>0</v>
      </c>
      <c r="E335" s="15">
        <f t="shared" si="3"/>
        <v>0</v>
      </c>
      <c r="F335" s="15">
        <f t="shared" si="4"/>
        <v>0</v>
      </c>
      <c r="G335" s="15">
        <f t="shared" si="5"/>
        <v>0</v>
      </c>
      <c r="H335" s="18" t="str">
        <f t="shared" si="6"/>
        <v/>
      </c>
      <c r="I335" s="18" t="str">
        <f t="shared" si="7"/>
        <v/>
      </c>
      <c r="J335" s="18" t="str">
        <f t="shared" si="8"/>
        <v>-</v>
      </c>
      <c r="K335" s="27" t="str">
        <f t="shared" ref="K335:L335" si="345">IF(A335="","",WEEKDAY(B335,2))</f>
        <v/>
      </c>
      <c r="L335" s="27" t="str">
        <f t="shared" si="345"/>
        <v/>
      </c>
      <c r="M335" s="19">
        <f t="shared" si="10"/>
        <v>0</v>
      </c>
      <c r="N335" s="20">
        <f t="shared" si="11"/>
        <v>0</v>
      </c>
      <c r="O335" s="21" t="str">
        <f>IF(A335="","",IF(G335&gt;=asetukset!$B$3,G335-asetukset!$B$3,IF(AND(G335-E335&lt;=asetukset!$B$4,E335&gt;=asetukset!$B$3),1-E335,IF(AND(G335-E335&lt;=asetukset!$B$4,E335&lt;=asetukset!$B$3),asetukset!$B$6,0))))</f>
        <v/>
      </c>
      <c r="P335" s="20">
        <f>IF(F335&gt;D335,G335-asetukset!$B$5,IF(AND(D335=F335,E335&lt;=asetukset!$B$6),G335-E335,0))</f>
        <v>0</v>
      </c>
      <c r="Q335" s="19" t="str">
        <f>IF(and(K335=6,E335&gt;asetukset!$B$7),"", IF(and(K335&lt;&gt;6,L335=6,G335&lt;asetukset!$B$7),G335,IF(K335=6,asetukset!$B$7-E335,IF(K335=6,asetukset!$B$7-E335,IF(K335=6,asetukset!$B$7-E335,"")))))</f>
        <v/>
      </c>
      <c r="R335" s="19" t="str">
        <f t="shared" si="12"/>
        <v/>
      </c>
      <c r="S335" s="19" t="str">
        <f t="shared" si="13"/>
        <v/>
      </c>
      <c r="T335" s="21" t="str">
        <f>IF(A335="","",IF(SUMIFS($M$2:M335,$I$2:I335,I335,$A$2:A335,A335)&lt;=asetukset!$B$2,"",SUMIFS($M$2:M335,$I$2:I335,I335,$A$2:A335,A335)-asetukset!$B$2))</f>
        <v/>
      </c>
    </row>
    <row r="336">
      <c r="A336" s="43"/>
      <c r="B336" s="31"/>
      <c r="C336" s="31"/>
      <c r="D336" s="15">
        <f t="shared" si="2"/>
        <v>0</v>
      </c>
      <c r="E336" s="15">
        <f t="shared" si="3"/>
        <v>0</v>
      </c>
      <c r="F336" s="15">
        <f t="shared" si="4"/>
        <v>0</v>
      </c>
      <c r="G336" s="15">
        <f t="shared" si="5"/>
        <v>0</v>
      </c>
      <c r="H336" s="18" t="str">
        <f t="shared" si="6"/>
        <v/>
      </c>
      <c r="I336" s="18" t="str">
        <f t="shared" si="7"/>
        <v/>
      </c>
      <c r="J336" s="18" t="str">
        <f t="shared" si="8"/>
        <v>-</v>
      </c>
      <c r="K336" s="27" t="str">
        <f t="shared" ref="K336:L336" si="346">IF(A336="","",WEEKDAY(B336,2))</f>
        <v/>
      </c>
      <c r="L336" s="27" t="str">
        <f t="shared" si="346"/>
        <v/>
      </c>
      <c r="M336" s="19">
        <f t="shared" si="10"/>
        <v>0</v>
      </c>
      <c r="N336" s="20">
        <f t="shared" si="11"/>
        <v>0</v>
      </c>
      <c r="O336" s="21" t="str">
        <f>IF(A336="","",IF(G336&gt;=asetukset!$B$3,G336-asetukset!$B$3,IF(AND(G336-E336&lt;=asetukset!$B$4,E336&gt;=asetukset!$B$3),1-E336,IF(AND(G336-E336&lt;=asetukset!$B$4,E336&lt;=asetukset!$B$3),asetukset!$B$6,0))))</f>
        <v/>
      </c>
      <c r="P336" s="20">
        <f>IF(F336&gt;D336,G336-asetukset!$B$5,IF(AND(D336=F336,E336&lt;=asetukset!$B$6),G336-E336,0))</f>
        <v>0</v>
      </c>
      <c r="Q336" s="19" t="str">
        <f>IF(and(K336=6,E336&gt;asetukset!$B$7),"", IF(and(K336&lt;&gt;6,L336=6,G336&lt;asetukset!$B$7),G336,IF(K336=6,asetukset!$B$7-E336,IF(K336=6,asetukset!$B$7-E336,IF(K336=6,asetukset!$B$7-E336,"")))))</f>
        <v/>
      </c>
      <c r="R336" s="19" t="str">
        <f t="shared" si="12"/>
        <v/>
      </c>
      <c r="S336" s="19" t="str">
        <f t="shared" si="13"/>
        <v/>
      </c>
      <c r="T336" s="21" t="str">
        <f>IF(A336="","",IF(SUMIFS($M$2:M336,$I$2:I336,I336,$A$2:A336,A336)&lt;=asetukset!$B$2,"",SUMIFS($M$2:M336,$I$2:I336,I336,$A$2:A336,A336)-asetukset!$B$2))</f>
        <v/>
      </c>
    </row>
    <row r="337">
      <c r="A337" s="43"/>
      <c r="B337" s="31"/>
      <c r="C337" s="31"/>
      <c r="D337" s="15">
        <f t="shared" si="2"/>
        <v>0</v>
      </c>
      <c r="E337" s="15">
        <f t="shared" si="3"/>
        <v>0</v>
      </c>
      <c r="F337" s="15">
        <f t="shared" si="4"/>
        <v>0</v>
      </c>
      <c r="G337" s="15">
        <f t="shared" si="5"/>
        <v>0</v>
      </c>
      <c r="H337" s="18" t="str">
        <f t="shared" si="6"/>
        <v/>
      </c>
      <c r="I337" s="18" t="str">
        <f t="shared" si="7"/>
        <v/>
      </c>
      <c r="J337" s="18" t="str">
        <f t="shared" si="8"/>
        <v>-</v>
      </c>
      <c r="K337" s="27" t="str">
        <f t="shared" ref="K337:L337" si="347">IF(A337="","",WEEKDAY(B337,2))</f>
        <v/>
      </c>
      <c r="L337" s="27" t="str">
        <f t="shared" si="347"/>
        <v/>
      </c>
      <c r="M337" s="19">
        <f t="shared" si="10"/>
        <v>0</v>
      </c>
      <c r="N337" s="20">
        <f t="shared" si="11"/>
        <v>0</v>
      </c>
      <c r="O337" s="21" t="str">
        <f>IF(A337="","",IF(G337&gt;=asetukset!$B$3,G337-asetukset!$B$3,IF(AND(G337-E337&lt;=asetukset!$B$4,E337&gt;=asetukset!$B$3),1-E337,IF(AND(G337-E337&lt;=asetukset!$B$4,E337&lt;=asetukset!$B$3),asetukset!$B$6,0))))</f>
        <v/>
      </c>
      <c r="P337" s="20">
        <f>IF(F337&gt;D337,G337-asetukset!$B$5,IF(AND(D337=F337,E337&lt;=asetukset!$B$6),G337-E337,0))</f>
        <v>0</v>
      </c>
      <c r="Q337" s="19" t="str">
        <f>IF(and(K337=6,E337&gt;asetukset!$B$7),"", IF(and(K337&lt;&gt;6,L337=6,G337&lt;asetukset!$B$7),G337,IF(K337=6,asetukset!$B$7-E337,IF(K337=6,asetukset!$B$7-E337,IF(K337=6,asetukset!$B$7-E337,"")))))</f>
        <v/>
      </c>
      <c r="R337" s="19" t="str">
        <f t="shared" si="12"/>
        <v/>
      </c>
      <c r="S337" s="19" t="str">
        <f t="shared" si="13"/>
        <v/>
      </c>
      <c r="T337" s="21" t="str">
        <f>IF(A337="","",IF(SUMIFS($M$2:M337,$I$2:I337,I337,$A$2:A337,A337)&lt;=asetukset!$B$2,"",SUMIFS($M$2:M337,$I$2:I337,I337,$A$2:A337,A337)-asetukset!$B$2))</f>
        <v/>
      </c>
    </row>
    <row r="338">
      <c r="A338" s="43"/>
      <c r="B338" s="31"/>
      <c r="C338" s="31"/>
      <c r="D338" s="15">
        <f t="shared" si="2"/>
        <v>0</v>
      </c>
      <c r="E338" s="15">
        <f t="shared" si="3"/>
        <v>0</v>
      </c>
      <c r="F338" s="15">
        <f t="shared" si="4"/>
        <v>0</v>
      </c>
      <c r="G338" s="15">
        <f t="shared" si="5"/>
        <v>0</v>
      </c>
      <c r="H338" s="18" t="str">
        <f t="shared" si="6"/>
        <v/>
      </c>
      <c r="I338" s="18" t="str">
        <f t="shared" si="7"/>
        <v/>
      </c>
      <c r="J338" s="18" t="str">
        <f t="shared" si="8"/>
        <v>-</v>
      </c>
      <c r="K338" s="27" t="str">
        <f t="shared" ref="K338:L338" si="348">IF(A338="","",WEEKDAY(B338,2))</f>
        <v/>
      </c>
      <c r="L338" s="27" t="str">
        <f t="shared" si="348"/>
        <v/>
      </c>
      <c r="M338" s="19">
        <f t="shared" si="10"/>
        <v>0</v>
      </c>
      <c r="N338" s="20">
        <f t="shared" si="11"/>
        <v>0</v>
      </c>
      <c r="O338" s="21" t="str">
        <f>IF(A338="","",IF(G338&gt;=asetukset!$B$3,G338-asetukset!$B$3,IF(AND(G338-E338&lt;=asetukset!$B$4,E338&gt;=asetukset!$B$3),1-E338,IF(AND(G338-E338&lt;=asetukset!$B$4,E338&lt;=asetukset!$B$3),asetukset!$B$6,0))))</f>
        <v/>
      </c>
      <c r="P338" s="20">
        <f>IF(F338&gt;D338,G338-asetukset!$B$5,IF(AND(D338=F338,E338&lt;=asetukset!$B$6),G338-E338,0))</f>
        <v>0</v>
      </c>
      <c r="Q338" s="19" t="str">
        <f>IF(and(K338=6,E338&gt;asetukset!$B$7),"", IF(and(K338&lt;&gt;6,L338=6,G338&lt;asetukset!$B$7),G338,IF(K338=6,asetukset!$B$7-E338,IF(K338=6,asetukset!$B$7-E338,IF(K338=6,asetukset!$B$7-E338,"")))))</f>
        <v/>
      </c>
      <c r="R338" s="19" t="str">
        <f t="shared" si="12"/>
        <v/>
      </c>
      <c r="S338" s="19" t="str">
        <f t="shared" si="13"/>
        <v/>
      </c>
      <c r="T338" s="21" t="str">
        <f>IF(A338="","",IF(SUMIFS($M$2:M338,$I$2:I338,I338,$A$2:A338,A338)&lt;=asetukset!$B$2,"",SUMIFS($M$2:M338,$I$2:I338,I338,$A$2:A338,A338)-asetukset!$B$2))</f>
        <v/>
      </c>
    </row>
    <row r="339">
      <c r="A339" s="43"/>
      <c r="B339" s="31"/>
      <c r="C339" s="31"/>
      <c r="D339" s="15">
        <f t="shared" si="2"/>
        <v>0</v>
      </c>
      <c r="E339" s="15">
        <f t="shared" si="3"/>
        <v>0</v>
      </c>
      <c r="F339" s="15">
        <f t="shared" si="4"/>
        <v>0</v>
      </c>
      <c r="G339" s="15">
        <f t="shared" si="5"/>
        <v>0</v>
      </c>
      <c r="H339" s="18" t="str">
        <f t="shared" si="6"/>
        <v/>
      </c>
      <c r="I339" s="18" t="str">
        <f t="shared" si="7"/>
        <v/>
      </c>
      <c r="J339" s="18" t="str">
        <f t="shared" si="8"/>
        <v>-</v>
      </c>
      <c r="K339" s="27" t="str">
        <f t="shared" ref="K339:L339" si="349">IF(A339="","",WEEKDAY(B339,2))</f>
        <v/>
      </c>
      <c r="L339" s="27" t="str">
        <f t="shared" si="349"/>
        <v/>
      </c>
      <c r="M339" s="19">
        <f t="shared" si="10"/>
        <v>0</v>
      </c>
      <c r="N339" s="20">
        <f t="shared" si="11"/>
        <v>0</v>
      </c>
      <c r="O339" s="21" t="str">
        <f>IF(A339="","",IF(G339&gt;=asetukset!$B$3,G339-asetukset!$B$3,IF(AND(G339-E339&lt;=asetukset!$B$4,E339&gt;=asetukset!$B$3),1-E339,IF(AND(G339-E339&lt;=asetukset!$B$4,E339&lt;=asetukset!$B$3),asetukset!$B$6,0))))</f>
        <v/>
      </c>
      <c r="P339" s="20">
        <f>IF(F339&gt;D339,G339-asetukset!$B$5,IF(AND(D339=F339,E339&lt;=asetukset!$B$6),G339-E339,0))</f>
        <v>0</v>
      </c>
      <c r="Q339" s="19" t="str">
        <f>IF(and(K339=6,E339&gt;asetukset!$B$7),"", IF(and(K339&lt;&gt;6,L339=6,G339&lt;asetukset!$B$7),G339,IF(K339=6,asetukset!$B$7-E339,IF(K339=6,asetukset!$B$7-E339,IF(K339=6,asetukset!$B$7-E339,"")))))</f>
        <v/>
      </c>
      <c r="R339" s="19" t="str">
        <f t="shared" si="12"/>
        <v/>
      </c>
      <c r="S339" s="19" t="str">
        <f t="shared" si="13"/>
        <v/>
      </c>
      <c r="T339" s="21" t="str">
        <f>IF(A339="","",IF(SUMIFS($M$2:M339,$I$2:I339,I339,$A$2:A339,A339)&lt;=asetukset!$B$2,"",SUMIFS($M$2:M339,$I$2:I339,I339,$A$2:A339,A339)-asetukset!$B$2))</f>
        <v/>
      </c>
    </row>
    <row r="340">
      <c r="A340" s="43"/>
      <c r="B340" s="31"/>
      <c r="C340" s="31"/>
      <c r="D340" s="15">
        <f t="shared" si="2"/>
        <v>0</v>
      </c>
      <c r="E340" s="15">
        <f t="shared" si="3"/>
        <v>0</v>
      </c>
      <c r="F340" s="15">
        <f t="shared" si="4"/>
        <v>0</v>
      </c>
      <c r="G340" s="15">
        <f t="shared" si="5"/>
        <v>0</v>
      </c>
      <c r="H340" s="18" t="str">
        <f t="shared" si="6"/>
        <v/>
      </c>
      <c r="I340" s="18" t="str">
        <f t="shared" si="7"/>
        <v/>
      </c>
      <c r="J340" s="18" t="str">
        <f t="shared" si="8"/>
        <v>-</v>
      </c>
      <c r="K340" s="27" t="str">
        <f t="shared" ref="K340:L340" si="350">IF(A340="","",WEEKDAY(B340,2))</f>
        <v/>
      </c>
      <c r="L340" s="27" t="str">
        <f t="shared" si="350"/>
        <v/>
      </c>
      <c r="M340" s="19">
        <f t="shared" si="10"/>
        <v>0</v>
      </c>
      <c r="N340" s="20">
        <f t="shared" si="11"/>
        <v>0</v>
      </c>
      <c r="O340" s="21" t="str">
        <f>IF(A340="","",IF(G340&gt;=asetukset!$B$3,G340-asetukset!$B$3,IF(AND(G340-E340&lt;=asetukset!$B$4,E340&gt;=asetukset!$B$3),1-E340,IF(AND(G340-E340&lt;=asetukset!$B$4,E340&lt;=asetukset!$B$3),asetukset!$B$6,0))))</f>
        <v/>
      </c>
      <c r="P340" s="20">
        <f>IF(F340&gt;D340,G340-asetukset!$B$5,IF(AND(D340=F340,E340&lt;=asetukset!$B$6),G340-E340,0))</f>
        <v>0</v>
      </c>
      <c r="Q340" s="19" t="str">
        <f>IF(and(K340=6,E340&gt;asetukset!$B$7),"", IF(and(K340&lt;&gt;6,L340=6,G340&lt;asetukset!$B$7),G340,IF(K340=6,asetukset!$B$7-E340,IF(K340=6,asetukset!$B$7-E340,IF(K340=6,asetukset!$B$7-E340,"")))))</f>
        <v/>
      </c>
      <c r="R340" s="19" t="str">
        <f t="shared" si="12"/>
        <v/>
      </c>
      <c r="S340" s="19" t="str">
        <f t="shared" si="13"/>
        <v/>
      </c>
      <c r="T340" s="21" t="str">
        <f>IF(A340="","",IF(SUMIFS($M$2:M340,$I$2:I340,I340,$A$2:A340,A340)&lt;=asetukset!$B$2,"",SUMIFS($M$2:M340,$I$2:I340,I340,$A$2:A340,A340)-asetukset!$B$2))</f>
        <v/>
      </c>
    </row>
    <row r="341">
      <c r="A341" s="43"/>
      <c r="B341" s="31"/>
      <c r="C341" s="31"/>
      <c r="D341" s="15">
        <f t="shared" si="2"/>
        <v>0</v>
      </c>
      <c r="E341" s="15">
        <f t="shared" si="3"/>
        <v>0</v>
      </c>
      <c r="F341" s="15">
        <f t="shared" si="4"/>
        <v>0</v>
      </c>
      <c r="G341" s="15">
        <f t="shared" si="5"/>
        <v>0</v>
      </c>
      <c r="H341" s="18" t="str">
        <f t="shared" si="6"/>
        <v/>
      </c>
      <c r="I341" s="18" t="str">
        <f t="shared" si="7"/>
        <v/>
      </c>
      <c r="J341" s="18" t="str">
        <f t="shared" si="8"/>
        <v>-</v>
      </c>
      <c r="K341" s="27" t="str">
        <f t="shared" ref="K341:L341" si="351">IF(A341="","",WEEKDAY(B341,2))</f>
        <v/>
      </c>
      <c r="L341" s="27" t="str">
        <f t="shared" si="351"/>
        <v/>
      </c>
      <c r="M341" s="19">
        <f t="shared" si="10"/>
        <v>0</v>
      </c>
      <c r="N341" s="20">
        <f t="shared" si="11"/>
        <v>0</v>
      </c>
      <c r="O341" s="21" t="str">
        <f>IF(A341="","",IF(G341&gt;=asetukset!$B$3,G341-asetukset!$B$3,IF(AND(G341-E341&lt;=asetukset!$B$4,E341&gt;=asetukset!$B$3),1-E341,IF(AND(G341-E341&lt;=asetukset!$B$4,E341&lt;=asetukset!$B$3),asetukset!$B$6,0))))</f>
        <v/>
      </c>
      <c r="P341" s="20">
        <f>IF(F341&gt;D341,G341-asetukset!$B$5,IF(AND(D341=F341,E341&lt;=asetukset!$B$6),G341-E341,0))</f>
        <v>0</v>
      </c>
      <c r="Q341" s="19" t="str">
        <f>IF(and(K341=6,E341&gt;asetukset!$B$7),"", IF(and(K341&lt;&gt;6,L341=6,G341&lt;asetukset!$B$7),G341,IF(K341=6,asetukset!$B$7-E341,IF(K341=6,asetukset!$B$7-E341,IF(K341=6,asetukset!$B$7-E341,"")))))</f>
        <v/>
      </c>
      <c r="R341" s="19" t="str">
        <f t="shared" si="12"/>
        <v/>
      </c>
      <c r="S341" s="19" t="str">
        <f t="shared" si="13"/>
        <v/>
      </c>
      <c r="T341" s="21" t="str">
        <f>IF(A341="","",IF(SUMIFS($M$2:M341,$I$2:I341,I341,$A$2:A341,A341)&lt;=asetukset!$B$2,"",SUMIFS($M$2:M341,$I$2:I341,I341,$A$2:A341,A341)-asetukset!$B$2))</f>
        <v/>
      </c>
    </row>
    <row r="342">
      <c r="A342" s="43"/>
      <c r="B342" s="31"/>
      <c r="C342" s="31"/>
      <c r="D342" s="15">
        <f t="shared" si="2"/>
        <v>0</v>
      </c>
      <c r="E342" s="15">
        <f t="shared" si="3"/>
        <v>0</v>
      </c>
      <c r="F342" s="15">
        <f t="shared" si="4"/>
        <v>0</v>
      </c>
      <c r="G342" s="15">
        <f t="shared" si="5"/>
        <v>0</v>
      </c>
      <c r="H342" s="18" t="str">
        <f t="shared" si="6"/>
        <v/>
      </c>
      <c r="I342" s="18" t="str">
        <f t="shared" si="7"/>
        <v/>
      </c>
      <c r="J342" s="18" t="str">
        <f t="shared" si="8"/>
        <v>-</v>
      </c>
      <c r="K342" s="27" t="str">
        <f t="shared" ref="K342:L342" si="352">IF(A342="","",WEEKDAY(B342,2))</f>
        <v/>
      </c>
      <c r="L342" s="27" t="str">
        <f t="shared" si="352"/>
        <v/>
      </c>
      <c r="M342" s="19">
        <f t="shared" si="10"/>
        <v>0</v>
      </c>
      <c r="N342" s="20">
        <f t="shared" si="11"/>
        <v>0</v>
      </c>
      <c r="O342" s="21" t="str">
        <f>IF(A342="","",IF(G342&gt;=asetukset!$B$3,G342-asetukset!$B$3,IF(AND(G342-E342&lt;=asetukset!$B$4,E342&gt;=asetukset!$B$3),1-E342,IF(AND(G342-E342&lt;=asetukset!$B$4,E342&lt;=asetukset!$B$3),asetukset!$B$6,0))))</f>
        <v/>
      </c>
      <c r="P342" s="20">
        <f>IF(F342&gt;D342,G342-asetukset!$B$5,IF(AND(D342=F342,E342&lt;=asetukset!$B$6),G342-E342,0))</f>
        <v>0</v>
      </c>
      <c r="Q342" s="19" t="str">
        <f>IF(and(K342=6,E342&gt;asetukset!$B$7),"", IF(and(K342&lt;&gt;6,L342=6,G342&lt;asetukset!$B$7),G342,IF(K342=6,asetukset!$B$7-E342,IF(K342=6,asetukset!$B$7-E342,IF(K342=6,asetukset!$B$7-E342,"")))))</f>
        <v/>
      </c>
      <c r="R342" s="19" t="str">
        <f t="shared" si="12"/>
        <v/>
      </c>
      <c r="S342" s="19" t="str">
        <f t="shared" si="13"/>
        <v/>
      </c>
      <c r="T342" s="21" t="str">
        <f>IF(A342="","",IF(SUMIFS($M$2:M342,$I$2:I342,I342,$A$2:A342,A342)&lt;=asetukset!$B$2,"",SUMIFS($M$2:M342,$I$2:I342,I342,$A$2:A342,A342)-asetukset!$B$2))</f>
        <v/>
      </c>
    </row>
    <row r="343">
      <c r="A343" s="43"/>
      <c r="B343" s="31"/>
      <c r="C343" s="31"/>
      <c r="D343" s="15">
        <f t="shared" si="2"/>
        <v>0</v>
      </c>
      <c r="E343" s="15">
        <f t="shared" si="3"/>
        <v>0</v>
      </c>
      <c r="F343" s="15">
        <f t="shared" si="4"/>
        <v>0</v>
      </c>
      <c r="G343" s="15">
        <f t="shared" si="5"/>
        <v>0</v>
      </c>
      <c r="H343" s="18" t="str">
        <f t="shared" si="6"/>
        <v/>
      </c>
      <c r="I343" s="18" t="str">
        <f t="shared" si="7"/>
        <v/>
      </c>
      <c r="J343" s="18" t="str">
        <f t="shared" si="8"/>
        <v>-</v>
      </c>
      <c r="K343" s="27" t="str">
        <f t="shared" ref="K343:L343" si="353">IF(A343="","",WEEKDAY(B343,2))</f>
        <v/>
      </c>
      <c r="L343" s="27" t="str">
        <f t="shared" si="353"/>
        <v/>
      </c>
      <c r="M343" s="19">
        <f t="shared" si="10"/>
        <v>0</v>
      </c>
      <c r="N343" s="20">
        <f t="shared" si="11"/>
        <v>0</v>
      </c>
      <c r="O343" s="21" t="str">
        <f>IF(A343="","",IF(G343&gt;=asetukset!$B$3,G343-asetukset!$B$3,IF(AND(G343-E343&lt;=asetukset!$B$4,E343&gt;=asetukset!$B$3),1-E343,IF(AND(G343-E343&lt;=asetukset!$B$4,E343&lt;=asetukset!$B$3),asetukset!$B$6,0))))</f>
        <v/>
      </c>
      <c r="P343" s="20">
        <f>IF(F343&gt;D343,G343-asetukset!$B$5,IF(AND(D343=F343,E343&lt;=asetukset!$B$6),G343-E343,0))</f>
        <v>0</v>
      </c>
      <c r="Q343" s="19" t="str">
        <f>IF(and(K343=6,E343&gt;asetukset!$B$7),"", IF(and(K343&lt;&gt;6,L343=6,G343&lt;asetukset!$B$7),G343,IF(K343=6,asetukset!$B$7-E343,IF(K343=6,asetukset!$B$7-E343,IF(K343=6,asetukset!$B$7-E343,"")))))</f>
        <v/>
      </c>
      <c r="R343" s="19" t="str">
        <f t="shared" si="12"/>
        <v/>
      </c>
      <c r="S343" s="19" t="str">
        <f t="shared" si="13"/>
        <v/>
      </c>
      <c r="T343" s="21" t="str">
        <f>IF(A343="","",IF(SUMIFS($M$2:M343,$I$2:I343,I343,$A$2:A343,A343)&lt;=asetukset!$B$2,"",SUMIFS($M$2:M343,$I$2:I343,I343,$A$2:A343,A343)-asetukset!$B$2))</f>
        <v/>
      </c>
    </row>
    <row r="344">
      <c r="A344" s="43"/>
      <c r="B344" s="31"/>
      <c r="C344" s="31"/>
      <c r="D344" s="15">
        <f t="shared" si="2"/>
        <v>0</v>
      </c>
      <c r="E344" s="15">
        <f t="shared" si="3"/>
        <v>0</v>
      </c>
      <c r="F344" s="15">
        <f t="shared" si="4"/>
        <v>0</v>
      </c>
      <c r="G344" s="15">
        <f t="shared" si="5"/>
        <v>0</v>
      </c>
      <c r="H344" s="18" t="str">
        <f t="shared" si="6"/>
        <v/>
      </c>
      <c r="I344" s="18" t="str">
        <f t="shared" si="7"/>
        <v/>
      </c>
      <c r="J344" s="18" t="str">
        <f t="shared" si="8"/>
        <v>-</v>
      </c>
      <c r="K344" s="27" t="str">
        <f t="shared" ref="K344:L344" si="354">IF(A344="","",WEEKDAY(B344,2))</f>
        <v/>
      </c>
      <c r="L344" s="27" t="str">
        <f t="shared" si="354"/>
        <v/>
      </c>
      <c r="M344" s="19">
        <f t="shared" si="10"/>
        <v>0</v>
      </c>
      <c r="N344" s="20">
        <f t="shared" si="11"/>
        <v>0</v>
      </c>
      <c r="O344" s="21" t="str">
        <f>IF(A344="","",IF(G344&gt;=asetukset!$B$3,G344-asetukset!$B$3,IF(AND(G344-E344&lt;=asetukset!$B$4,E344&gt;=asetukset!$B$3),1-E344,IF(AND(G344-E344&lt;=asetukset!$B$4,E344&lt;=asetukset!$B$3),asetukset!$B$6,0))))</f>
        <v/>
      </c>
      <c r="P344" s="20">
        <f>IF(F344&gt;D344,G344-asetukset!$B$5,IF(AND(D344=F344,E344&lt;=asetukset!$B$6),G344-E344,0))</f>
        <v>0</v>
      </c>
      <c r="Q344" s="19" t="str">
        <f>IF(and(K344=6,E344&gt;asetukset!$B$7),"", IF(and(K344&lt;&gt;6,L344=6,G344&lt;asetukset!$B$7),G344,IF(K344=6,asetukset!$B$7-E344,IF(K344=6,asetukset!$B$7-E344,IF(K344=6,asetukset!$B$7-E344,"")))))</f>
        <v/>
      </c>
      <c r="R344" s="19" t="str">
        <f t="shared" si="12"/>
        <v/>
      </c>
      <c r="S344" s="19" t="str">
        <f t="shared" si="13"/>
        <v/>
      </c>
      <c r="T344" s="21" t="str">
        <f>IF(A344="","",IF(SUMIFS($M$2:M344,$I$2:I344,I344,$A$2:A344,A344)&lt;=asetukset!$B$2,"",SUMIFS($M$2:M344,$I$2:I344,I344,$A$2:A344,A344)-asetukset!$B$2))</f>
        <v/>
      </c>
    </row>
    <row r="345">
      <c r="A345" s="43"/>
      <c r="B345" s="31"/>
      <c r="C345" s="31"/>
      <c r="D345" s="15">
        <f t="shared" si="2"/>
        <v>0</v>
      </c>
      <c r="E345" s="15">
        <f t="shared" si="3"/>
        <v>0</v>
      </c>
      <c r="F345" s="15">
        <f t="shared" si="4"/>
        <v>0</v>
      </c>
      <c r="G345" s="15">
        <f t="shared" si="5"/>
        <v>0</v>
      </c>
      <c r="H345" s="18" t="str">
        <f t="shared" si="6"/>
        <v/>
      </c>
      <c r="I345" s="18" t="str">
        <f t="shared" si="7"/>
        <v/>
      </c>
      <c r="J345" s="18" t="str">
        <f t="shared" si="8"/>
        <v>-</v>
      </c>
      <c r="K345" s="27" t="str">
        <f t="shared" ref="K345:L345" si="355">IF(A345="","",WEEKDAY(B345,2))</f>
        <v/>
      </c>
      <c r="L345" s="27" t="str">
        <f t="shared" si="355"/>
        <v/>
      </c>
      <c r="M345" s="19">
        <f t="shared" si="10"/>
        <v>0</v>
      </c>
      <c r="N345" s="20">
        <f t="shared" si="11"/>
        <v>0</v>
      </c>
      <c r="O345" s="21" t="str">
        <f>IF(A345="","",IF(G345&gt;=asetukset!$B$3,G345-asetukset!$B$3,IF(AND(G345-E345&lt;=asetukset!$B$4,E345&gt;=asetukset!$B$3),1-E345,IF(AND(G345-E345&lt;=asetukset!$B$4,E345&lt;=asetukset!$B$3),asetukset!$B$6,0))))</f>
        <v/>
      </c>
      <c r="P345" s="20">
        <f>IF(F345&gt;D345,G345-asetukset!$B$5,IF(AND(D345=F345,E345&lt;=asetukset!$B$6),G345-E345,0))</f>
        <v>0</v>
      </c>
      <c r="Q345" s="19" t="str">
        <f>IF(and(K345=6,E345&gt;asetukset!$B$7),"", IF(and(K345&lt;&gt;6,L345=6,G345&lt;asetukset!$B$7),G345,IF(K345=6,asetukset!$B$7-E345,IF(K345=6,asetukset!$B$7-E345,IF(K345=6,asetukset!$B$7-E345,"")))))</f>
        <v/>
      </c>
      <c r="R345" s="19" t="str">
        <f t="shared" si="12"/>
        <v/>
      </c>
      <c r="S345" s="19" t="str">
        <f t="shared" si="13"/>
        <v/>
      </c>
      <c r="T345" s="21" t="str">
        <f>IF(A345="","",IF(SUMIFS($M$2:M345,$I$2:I345,I345,$A$2:A345,A345)&lt;=asetukset!$B$2,"",SUMIFS($M$2:M345,$I$2:I345,I345,$A$2:A345,A345)-asetukset!$B$2))</f>
        <v/>
      </c>
    </row>
    <row r="346">
      <c r="A346" s="43"/>
      <c r="B346" s="31"/>
      <c r="C346" s="31"/>
      <c r="D346" s="15">
        <f t="shared" si="2"/>
        <v>0</v>
      </c>
      <c r="E346" s="15">
        <f t="shared" si="3"/>
        <v>0</v>
      </c>
      <c r="F346" s="15">
        <f t="shared" si="4"/>
        <v>0</v>
      </c>
      <c r="G346" s="15">
        <f t="shared" si="5"/>
        <v>0</v>
      </c>
      <c r="H346" s="18" t="str">
        <f t="shared" si="6"/>
        <v/>
      </c>
      <c r="I346" s="18" t="str">
        <f t="shared" si="7"/>
        <v/>
      </c>
      <c r="J346" s="18" t="str">
        <f t="shared" si="8"/>
        <v>-</v>
      </c>
      <c r="K346" s="27" t="str">
        <f t="shared" ref="K346:L346" si="356">IF(A346="","",WEEKDAY(B346,2))</f>
        <v/>
      </c>
      <c r="L346" s="27" t="str">
        <f t="shared" si="356"/>
        <v/>
      </c>
      <c r="M346" s="19">
        <f t="shared" si="10"/>
        <v>0</v>
      </c>
      <c r="N346" s="20">
        <f t="shared" si="11"/>
        <v>0</v>
      </c>
      <c r="O346" s="21" t="str">
        <f>IF(A346="","",IF(G346&gt;=asetukset!$B$3,G346-asetukset!$B$3,IF(AND(G346-E346&lt;=asetukset!$B$4,E346&gt;=asetukset!$B$3),1-E346,IF(AND(G346-E346&lt;=asetukset!$B$4,E346&lt;=asetukset!$B$3),asetukset!$B$6,0))))</f>
        <v/>
      </c>
      <c r="P346" s="20">
        <f>IF(F346&gt;D346,G346-asetukset!$B$5,IF(AND(D346=F346,E346&lt;=asetukset!$B$6),G346-E346,0))</f>
        <v>0</v>
      </c>
      <c r="Q346" s="19" t="str">
        <f>IF(and(K346=6,E346&gt;asetukset!$B$7),"", IF(and(K346&lt;&gt;6,L346=6,G346&lt;asetukset!$B$7),G346,IF(K346=6,asetukset!$B$7-E346,IF(K346=6,asetukset!$B$7-E346,IF(K346=6,asetukset!$B$7-E346,"")))))</f>
        <v/>
      </c>
      <c r="R346" s="19" t="str">
        <f t="shared" si="12"/>
        <v/>
      </c>
      <c r="S346" s="19" t="str">
        <f t="shared" si="13"/>
        <v/>
      </c>
      <c r="T346" s="21" t="str">
        <f>IF(A346="","",IF(SUMIFS($M$2:M346,$I$2:I346,I346,$A$2:A346,A346)&lt;=asetukset!$B$2,"",SUMIFS($M$2:M346,$I$2:I346,I346,$A$2:A346,A346)-asetukset!$B$2))</f>
        <v/>
      </c>
    </row>
    <row r="347">
      <c r="A347" s="43"/>
      <c r="B347" s="31"/>
      <c r="C347" s="31"/>
      <c r="D347" s="15">
        <f t="shared" si="2"/>
        <v>0</v>
      </c>
      <c r="E347" s="15">
        <f t="shared" si="3"/>
        <v>0</v>
      </c>
      <c r="F347" s="15">
        <f t="shared" si="4"/>
        <v>0</v>
      </c>
      <c r="G347" s="15">
        <f t="shared" si="5"/>
        <v>0</v>
      </c>
      <c r="H347" s="18" t="str">
        <f t="shared" si="6"/>
        <v/>
      </c>
      <c r="I347" s="18" t="str">
        <f t="shared" si="7"/>
        <v/>
      </c>
      <c r="J347" s="18" t="str">
        <f t="shared" si="8"/>
        <v>-</v>
      </c>
      <c r="K347" s="27" t="str">
        <f t="shared" ref="K347:L347" si="357">IF(A347="","",WEEKDAY(B347,2))</f>
        <v/>
      </c>
      <c r="L347" s="27" t="str">
        <f t="shared" si="357"/>
        <v/>
      </c>
      <c r="M347" s="19">
        <f t="shared" si="10"/>
        <v>0</v>
      </c>
      <c r="N347" s="20">
        <f t="shared" si="11"/>
        <v>0</v>
      </c>
      <c r="O347" s="21" t="str">
        <f>IF(A347="","",IF(G347&gt;=asetukset!$B$3,G347-asetukset!$B$3,IF(AND(G347-E347&lt;=asetukset!$B$4,E347&gt;=asetukset!$B$3),1-E347,IF(AND(G347-E347&lt;=asetukset!$B$4,E347&lt;=asetukset!$B$3),asetukset!$B$6,0))))</f>
        <v/>
      </c>
      <c r="P347" s="20">
        <f>IF(F347&gt;D347,G347-asetukset!$B$5,IF(AND(D347=F347,E347&lt;=asetukset!$B$6),G347-E347,0))</f>
        <v>0</v>
      </c>
      <c r="Q347" s="19" t="str">
        <f>IF(and(K347=6,E347&gt;asetukset!$B$7),"", IF(and(K347&lt;&gt;6,L347=6,G347&lt;asetukset!$B$7),G347,IF(K347=6,asetukset!$B$7-E347,IF(K347=6,asetukset!$B$7-E347,IF(K347=6,asetukset!$B$7-E347,"")))))</f>
        <v/>
      </c>
      <c r="R347" s="19" t="str">
        <f t="shared" si="12"/>
        <v/>
      </c>
      <c r="S347" s="19" t="str">
        <f t="shared" si="13"/>
        <v/>
      </c>
      <c r="T347" s="21" t="str">
        <f>IF(A347="","",IF(SUMIFS($M$2:M347,$I$2:I347,I347,$A$2:A347,A347)&lt;=asetukset!$B$2,"",SUMIFS($M$2:M347,$I$2:I347,I347,$A$2:A347,A347)-asetukset!$B$2))</f>
        <v/>
      </c>
    </row>
    <row r="348">
      <c r="A348" s="43"/>
      <c r="B348" s="31"/>
      <c r="C348" s="31"/>
      <c r="D348" s="15">
        <f t="shared" si="2"/>
        <v>0</v>
      </c>
      <c r="E348" s="15">
        <f t="shared" si="3"/>
        <v>0</v>
      </c>
      <c r="F348" s="15">
        <f t="shared" si="4"/>
        <v>0</v>
      </c>
      <c r="G348" s="15">
        <f t="shared" si="5"/>
        <v>0</v>
      </c>
      <c r="H348" s="18" t="str">
        <f t="shared" si="6"/>
        <v/>
      </c>
      <c r="I348" s="18" t="str">
        <f t="shared" si="7"/>
        <v/>
      </c>
      <c r="J348" s="18" t="str">
        <f t="shared" si="8"/>
        <v>-</v>
      </c>
      <c r="K348" s="27" t="str">
        <f t="shared" ref="K348:L348" si="358">IF(A348="","",WEEKDAY(B348,2))</f>
        <v/>
      </c>
      <c r="L348" s="27" t="str">
        <f t="shared" si="358"/>
        <v/>
      </c>
      <c r="M348" s="19">
        <f t="shared" si="10"/>
        <v>0</v>
      </c>
      <c r="N348" s="20">
        <f t="shared" si="11"/>
        <v>0</v>
      </c>
      <c r="O348" s="21" t="str">
        <f>IF(A348="","",IF(G348&gt;=asetukset!$B$3,G348-asetukset!$B$3,IF(AND(G348-E348&lt;=asetukset!$B$4,E348&gt;=asetukset!$B$3),1-E348,IF(AND(G348-E348&lt;=asetukset!$B$4,E348&lt;=asetukset!$B$3),asetukset!$B$6,0))))</f>
        <v/>
      </c>
      <c r="P348" s="20">
        <f>IF(F348&gt;D348,G348-asetukset!$B$5,IF(AND(D348=F348,E348&lt;=asetukset!$B$6),G348-E348,0))</f>
        <v>0</v>
      </c>
      <c r="Q348" s="19" t="str">
        <f>IF(and(K348=6,E348&gt;asetukset!$B$7),"", IF(and(K348&lt;&gt;6,L348=6,G348&lt;asetukset!$B$7),G348,IF(K348=6,asetukset!$B$7-E348,IF(K348=6,asetukset!$B$7-E348,IF(K348=6,asetukset!$B$7-E348,"")))))</f>
        <v/>
      </c>
      <c r="R348" s="19" t="str">
        <f t="shared" si="12"/>
        <v/>
      </c>
      <c r="S348" s="19" t="str">
        <f t="shared" si="13"/>
        <v/>
      </c>
      <c r="T348" s="21" t="str">
        <f>IF(A348="","",IF(SUMIFS($M$2:M348,$I$2:I348,I348,$A$2:A348,A348)&lt;=asetukset!$B$2,"",SUMIFS($M$2:M348,$I$2:I348,I348,$A$2:A348,A348)-asetukset!$B$2))</f>
        <v/>
      </c>
    </row>
    <row r="349">
      <c r="A349" s="43"/>
      <c r="B349" s="31"/>
      <c r="C349" s="31"/>
      <c r="D349" s="15">
        <f t="shared" si="2"/>
        <v>0</v>
      </c>
      <c r="E349" s="15">
        <f t="shared" si="3"/>
        <v>0</v>
      </c>
      <c r="F349" s="15">
        <f t="shared" si="4"/>
        <v>0</v>
      </c>
      <c r="G349" s="15">
        <f t="shared" si="5"/>
        <v>0</v>
      </c>
      <c r="H349" s="18" t="str">
        <f t="shared" si="6"/>
        <v/>
      </c>
      <c r="I349" s="18" t="str">
        <f t="shared" si="7"/>
        <v/>
      </c>
      <c r="J349" s="18" t="str">
        <f t="shared" si="8"/>
        <v>-</v>
      </c>
      <c r="K349" s="27" t="str">
        <f t="shared" ref="K349:L349" si="359">IF(A349="","",WEEKDAY(B349,2))</f>
        <v/>
      </c>
      <c r="L349" s="27" t="str">
        <f t="shared" si="359"/>
        <v/>
      </c>
      <c r="M349" s="19">
        <f t="shared" si="10"/>
        <v>0</v>
      </c>
      <c r="N349" s="20">
        <f t="shared" si="11"/>
        <v>0</v>
      </c>
      <c r="O349" s="21" t="str">
        <f>IF(A349="","",IF(G349&gt;=asetukset!$B$3,G349-asetukset!$B$3,IF(AND(G349-E349&lt;=asetukset!$B$4,E349&gt;=asetukset!$B$3),1-E349,IF(AND(G349-E349&lt;=asetukset!$B$4,E349&lt;=asetukset!$B$3),asetukset!$B$6,0))))</f>
        <v/>
      </c>
      <c r="P349" s="20">
        <f>IF(F349&gt;D349,G349-asetukset!$B$5,IF(AND(D349=F349,E349&lt;=asetukset!$B$6),G349-E349,0))</f>
        <v>0</v>
      </c>
      <c r="Q349" s="19" t="str">
        <f>IF(and(K349=6,E349&gt;asetukset!$B$7),"", IF(and(K349&lt;&gt;6,L349=6,G349&lt;asetukset!$B$7),G349,IF(K349=6,asetukset!$B$7-E349,IF(K349=6,asetukset!$B$7-E349,IF(K349=6,asetukset!$B$7-E349,"")))))</f>
        <v/>
      </c>
      <c r="R349" s="19" t="str">
        <f t="shared" si="12"/>
        <v/>
      </c>
      <c r="S349" s="19" t="str">
        <f t="shared" si="13"/>
        <v/>
      </c>
      <c r="T349" s="21" t="str">
        <f>IF(A349="","",IF(SUMIFS($M$2:M349,$I$2:I349,I349,$A$2:A349,A349)&lt;=asetukset!$B$2,"",SUMIFS($M$2:M349,$I$2:I349,I349,$A$2:A349,A349)-asetukset!$B$2))</f>
        <v/>
      </c>
    </row>
    <row r="350">
      <c r="A350" s="43"/>
      <c r="B350" s="31"/>
      <c r="C350" s="31"/>
      <c r="D350" s="15">
        <f t="shared" si="2"/>
        <v>0</v>
      </c>
      <c r="E350" s="15">
        <f t="shared" si="3"/>
        <v>0</v>
      </c>
      <c r="F350" s="15">
        <f t="shared" si="4"/>
        <v>0</v>
      </c>
      <c r="G350" s="15">
        <f t="shared" si="5"/>
        <v>0</v>
      </c>
      <c r="H350" s="18" t="str">
        <f t="shared" si="6"/>
        <v/>
      </c>
      <c r="I350" s="18" t="str">
        <f t="shared" si="7"/>
        <v/>
      </c>
      <c r="J350" s="18" t="str">
        <f t="shared" si="8"/>
        <v>-</v>
      </c>
      <c r="K350" s="27" t="str">
        <f t="shared" ref="K350:L350" si="360">IF(A350="","",WEEKDAY(B350,2))</f>
        <v/>
      </c>
      <c r="L350" s="27" t="str">
        <f t="shared" si="360"/>
        <v/>
      </c>
      <c r="M350" s="19">
        <f t="shared" si="10"/>
        <v>0</v>
      </c>
      <c r="N350" s="20">
        <f t="shared" si="11"/>
        <v>0</v>
      </c>
      <c r="O350" s="21" t="str">
        <f>IF(A350="","",IF(G350&gt;=asetukset!$B$3,G350-asetukset!$B$3,IF(AND(G350-E350&lt;=asetukset!$B$4,E350&gt;=asetukset!$B$3),1-E350,IF(AND(G350-E350&lt;=asetukset!$B$4,E350&lt;=asetukset!$B$3),asetukset!$B$6,0))))</f>
        <v/>
      </c>
      <c r="P350" s="20">
        <f>IF(F350&gt;D350,G350-asetukset!$B$5,IF(AND(D350=F350,E350&lt;=asetukset!$B$6),G350-E350,0))</f>
        <v>0</v>
      </c>
      <c r="Q350" s="19" t="str">
        <f>IF(and(K350=6,E350&gt;asetukset!$B$7),"", IF(and(K350&lt;&gt;6,L350=6,G350&lt;asetukset!$B$7),G350,IF(K350=6,asetukset!$B$7-E350,IF(K350=6,asetukset!$B$7-E350,IF(K350=6,asetukset!$B$7-E350,"")))))</f>
        <v/>
      </c>
      <c r="R350" s="19" t="str">
        <f t="shared" si="12"/>
        <v/>
      </c>
      <c r="S350" s="19" t="str">
        <f t="shared" si="13"/>
        <v/>
      </c>
      <c r="T350" s="21" t="str">
        <f>IF(A350="","",IF(SUMIFS($M$2:M350,$I$2:I350,I350,$A$2:A350,A350)&lt;=asetukset!$B$2,"",SUMIFS($M$2:M350,$I$2:I350,I350,$A$2:A350,A350)-asetukset!$B$2))</f>
        <v/>
      </c>
    </row>
    <row r="351">
      <c r="A351" s="43"/>
      <c r="B351" s="31"/>
      <c r="C351" s="31"/>
      <c r="D351" s="15">
        <f t="shared" si="2"/>
        <v>0</v>
      </c>
      <c r="E351" s="15">
        <f t="shared" si="3"/>
        <v>0</v>
      </c>
      <c r="F351" s="15">
        <f t="shared" si="4"/>
        <v>0</v>
      </c>
      <c r="G351" s="15">
        <f t="shared" si="5"/>
        <v>0</v>
      </c>
      <c r="H351" s="18" t="str">
        <f t="shared" si="6"/>
        <v/>
      </c>
      <c r="I351" s="18" t="str">
        <f t="shared" si="7"/>
        <v/>
      </c>
      <c r="J351" s="18" t="str">
        <f t="shared" si="8"/>
        <v>-</v>
      </c>
      <c r="K351" s="27" t="str">
        <f t="shared" ref="K351:L351" si="361">IF(A351="","",WEEKDAY(B351,2))</f>
        <v/>
      </c>
      <c r="L351" s="27" t="str">
        <f t="shared" si="361"/>
        <v/>
      </c>
      <c r="M351" s="19">
        <f t="shared" si="10"/>
        <v>0</v>
      </c>
      <c r="N351" s="20">
        <f t="shared" si="11"/>
        <v>0</v>
      </c>
      <c r="O351" s="21" t="str">
        <f>IF(A351="","",IF(G351&gt;=asetukset!$B$3,G351-asetukset!$B$3,IF(AND(G351-E351&lt;=asetukset!$B$4,E351&gt;=asetukset!$B$3),1-E351,IF(AND(G351-E351&lt;=asetukset!$B$4,E351&lt;=asetukset!$B$3),asetukset!$B$6,0))))</f>
        <v/>
      </c>
      <c r="P351" s="20">
        <f>IF(F351&gt;D351,G351-asetukset!$B$5,IF(AND(D351=F351,E351&lt;=asetukset!$B$6),G351-E351,0))</f>
        <v>0</v>
      </c>
      <c r="Q351" s="19" t="str">
        <f>IF(and(K351=6,E351&gt;asetukset!$B$7),"", IF(and(K351&lt;&gt;6,L351=6,G351&lt;asetukset!$B$7),G351,IF(K351=6,asetukset!$B$7-E351,IF(K351=6,asetukset!$B$7-E351,IF(K351=6,asetukset!$B$7-E351,"")))))</f>
        <v/>
      </c>
      <c r="R351" s="19" t="str">
        <f t="shared" si="12"/>
        <v/>
      </c>
      <c r="S351" s="19" t="str">
        <f t="shared" si="13"/>
        <v/>
      </c>
      <c r="T351" s="21" t="str">
        <f>IF(A351="","",IF(SUMIFS($M$2:M351,$I$2:I351,I351,$A$2:A351,A351)&lt;=asetukset!$B$2,"",SUMIFS($M$2:M351,$I$2:I351,I351,$A$2:A351,A351)-asetukset!$B$2))</f>
        <v/>
      </c>
    </row>
    <row r="352">
      <c r="A352" s="43"/>
      <c r="B352" s="31"/>
      <c r="C352" s="31"/>
      <c r="D352" s="15">
        <f t="shared" si="2"/>
        <v>0</v>
      </c>
      <c r="E352" s="15">
        <f t="shared" si="3"/>
        <v>0</v>
      </c>
      <c r="F352" s="15">
        <f t="shared" si="4"/>
        <v>0</v>
      </c>
      <c r="G352" s="15">
        <f t="shared" si="5"/>
        <v>0</v>
      </c>
      <c r="H352" s="18" t="str">
        <f t="shared" si="6"/>
        <v/>
      </c>
      <c r="I352" s="18" t="str">
        <f t="shared" si="7"/>
        <v/>
      </c>
      <c r="J352" s="18" t="str">
        <f t="shared" si="8"/>
        <v>-</v>
      </c>
      <c r="K352" s="27" t="str">
        <f t="shared" ref="K352:L352" si="362">IF(A352="","",WEEKDAY(B352,2))</f>
        <v/>
      </c>
      <c r="L352" s="27" t="str">
        <f t="shared" si="362"/>
        <v/>
      </c>
      <c r="M352" s="19">
        <f t="shared" si="10"/>
        <v>0</v>
      </c>
      <c r="N352" s="20">
        <f t="shared" si="11"/>
        <v>0</v>
      </c>
      <c r="O352" s="21" t="str">
        <f>IF(A352="","",IF(G352&gt;=asetukset!$B$3,G352-asetukset!$B$3,IF(AND(G352-E352&lt;=asetukset!$B$4,E352&gt;=asetukset!$B$3),1-E352,IF(AND(G352-E352&lt;=asetukset!$B$4,E352&lt;=asetukset!$B$3),asetukset!$B$6,0))))</f>
        <v/>
      </c>
      <c r="P352" s="20">
        <f>IF(F352&gt;D352,G352-asetukset!$B$5,IF(AND(D352=F352,E352&lt;=asetukset!$B$6),G352-E352,0))</f>
        <v>0</v>
      </c>
      <c r="Q352" s="19" t="str">
        <f>IF(and(K352=6,E352&gt;asetukset!$B$7),"", IF(and(K352&lt;&gt;6,L352=6,G352&lt;asetukset!$B$7),G352,IF(K352=6,asetukset!$B$7-E352,IF(K352=6,asetukset!$B$7-E352,IF(K352=6,asetukset!$B$7-E352,"")))))</f>
        <v/>
      </c>
      <c r="R352" s="19" t="str">
        <f t="shared" si="12"/>
        <v/>
      </c>
      <c r="S352" s="19" t="str">
        <f t="shared" si="13"/>
        <v/>
      </c>
      <c r="T352" s="21" t="str">
        <f>IF(A352="","",IF(SUMIFS($M$2:M352,$I$2:I352,I352,$A$2:A352,A352)&lt;=asetukset!$B$2,"",SUMIFS($M$2:M352,$I$2:I352,I352,$A$2:A352,A352)-asetukset!$B$2))</f>
        <v/>
      </c>
    </row>
    <row r="353">
      <c r="A353" s="43"/>
      <c r="B353" s="31"/>
      <c r="C353" s="31"/>
      <c r="D353" s="15">
        <f t="shared" si="2"/>
        <v>0</v>
      </c>
      <c r="E353" s="15">
        <f t="shared" si="3"/>
        <v>0</v>
      </c>
      <c r="F353" s="15">
        <f t="shared" si="4"/>
        <v>0</v>
      </c>
      <c r="G353" s="15">
        <f t="shared" si="5"/>
        <v>0</v>
      </c>
      <c r="H353" s="18" t="str">
        <f t="shared" si="6"/>
        <v/>
      </c>
      <c r="I353" s="18" t="str">
        <f t="shared" si="7"/>
        <v/>
      </c>
      <c r="J353" s="18" t="str">
        <f t="shared" si="8"/>
        <v>-</v>
      </c>
      <c r="K353" s="27" t="str">
        <f t="shared" ref="K353:L353" si="363">IF(A353="","",WEEKDAY(B353,2))</f>
        <v/>
      </c>
      <c r="L353" s="27" t="str">
        <f t="shared" si="363"/>
        <v/>
      </c>
      <c r="M353" s="19">
        <f t="shared" si="10"/>
        <v>0</v>
      </c>
      <c r="N353" s="20">
        <f t="shared" si="11"/>
        <v>0</v>
      </c>
      <c r="O353" s="21" t="str">
        <f>IF(A353="","",IF(G353&gt;=asetukset!$B$3,G353-asetukset!$B$3,IF(AND(G353-E353&lt;=asetukset!$B$4,E353&gt;=asetukset!$B$3),1-E353,IF(AND(G353-E353&lt;=asetukset!$B$4,E353&lt;=asetukset!$B$3),asetukset!$B$6,0))))</f>
        <v/>
      </c>
      <c r="P353" s="20">
        <f>IF(F353&gt;D353,G353-asetukset!$B$5,IF(AND(D353=F353,E353&lt;=asetukset!$B$6),G353-E353,0))</f>
        <v>0</v>
      </c>
      <c r="Q353" s="19" t="str">
        <f>IF(and(K353=6,E353&gt;asetukset!$B$7),"", IF(and(K353&lt;&gt;6,L353=6,G353&lt;asetukset!$B$7),G353,IF(K353=6,asetukset!$B$7-E353,IF(K353=6,asetukset!$B$7-E353,IF(K353=6,asetukset!$B$7-E353,"")))))</f>
        <v/>
      </c>
      <c r="R353" s="19" t="str">
        <f t="shared" si="12"/>
        <v/>
      </c>
      <c r="S353" s="19" t="str">
        <f t="shared" si="13"/>
        <v/>
      </c>
      <c r="T353" s="21" t="str">
        <f>IF(A353="","",IF(SUMIFS($M$2:M353,$I$2:I353,I353,$A$2:A353,A353)&lt;=asetukset!$B$2,"",SUMIFS($M$2:M353,$I$2:I353,I353,$A$2:A353,A353)-asetukset!$B$2))</f>
        <v/>
      </c>
    </row>
    <row r="354">
      <c r="A354" s="43"/>
      <c r="B354" s="31"/>
      <c r="C354" s="31"/>
      <c r="D354" s="15">
        <f t="shared" si="2"/>
        <v>0</v>
      </c>
      <c r="E354" s="15">
        <f t="shared" si="3"/>
        <v>0</v>
      </c>
      <c r="F354" s="15">
        <f t="shared" si="4"/>
        <v>0</v>
      </c>
      <c r="G354" s="15">
        <f t="shared" si="5"/>
        <v>0</v>
      </c>
      <c r="H354" s="18" t="str">
        <f t="shared" si="6"/>
        <v/>
      </c>
      <c r="I354" s="18" t="str">
        <f t="shared" si="7"/>
        <v/>
      </c>
      <c r="J354" s="18" t="str">
        <f t="shared" si="8"/>
        <v>-</v>
      </c>
      <c r="K354" s="27" t="str">
        <f t="shared" ref="K354:L354" si="364">IF(A354="","",WEEKDAY(B354,2))</f>
        <v/>
      </c>
      <c r="L354" s="27" t="str">
        <f t="shared" si="364"/>
        <v/>
      </c>
      <c r="M354" s="19">
        <f t="shared" si="10"/>
        <v>0</v>
      </c>
      <c r="N354" s="20">
        <f t="shared" si="11"/>
        <v>0</v>
      </c>
      <c r="O354" s="21" t="str">
        <f>IF(A354="","",IF(G354&gt;=asetukset!$B$3,G354-asetukset!$B$3,IF(AND(G354-E354&lt;=asetukset!$B$4,E354&gt;=asetukset!$B$3),1-E354,IF(AND(G354-E354&lt;=asetukset!$B$4,E354&lt;=asetukset!$B$3),asetukset!$B$6,0))))</f>
        <v/>
      </c>
      <c r="P354" s="20">
        <f>IF(F354&gt;D354,G354-asetukset!$B$5,IF(AND(D354=F354,E354&lt;=asetukset!$B$6),G354-E354,0))</f>
        <v>0</v>
      </c>
      <c r="Q354" s="19" t="str">
        <f>IF(and(K354=6,E354&gt;asetukset!$B$7),"", IF(and(K354&lt;&gt;6,L354=6,G354&lt;asetukset!$B$7),G354,IF(K354=6,asetukset!$B$7-E354,IF(K354=6,asetukset!$B$7-E354,IF(K354=6,asetukset!$B$7-E354,"")))))</f>
        <v/>
      </c>
      <c r="R354" s="19" t="str">
        <f t="shared" si="12"/>
        <v/>
      </c>
      <c r="S354" s="19" t="str">
        <f t="shared" si="13"/>
        <v/>
      </c>
      <c r="T354" s="21" t="str">
        <f>IF(A354="","",IF(SUMIFS($M$2:M354,$I$2:I354,I354,$A$2:A354,A354)&lt;=asetukset!$B$2,"",SUMIFS($M$2:M354,$I$2:I354,I354,$A$2:A354,A354)-asetukset!$B$2))</f>
        <v/>
      </c>
    </row>
    <row r="355">
      <c r="A355" s="43"/>
      <c r="B355" s="31"/>
      <c r="C355" s="31"/>
      <c r="D355" s="15">
        <f t="shared" si="2"/>
        <v>0</v>
      </c>
      <c r="E355" s="15">
        <f t="shared" si="3"/>
        <v>0</v>
      </c>
      <c r="F355" s="15">
        <f t="shared" si="4"/>
        <v>0</v>
      </c>
      <c r="G355" s="15">
        <f t="shared" si="5"/>
        <v>0</v>
      </c>
      <c r="H355" s="18" t="str">
        <f t="shared" si="6"/>
        <v/>
      </c>
      <c r="I355" s="18" t="str">
        <f t="shared" si="7"/>
        <v/>
      </c>
      <c r="J355" s="18" t="str">
        <f t="shared" si="8"/>
        <v>-</v>
      </c>
      <c r="K355" s="27" t="str">
        <f t="shared" ref="K355:L355" si="365">IF(A355="","",WEEKDAY(B355,2))</f>
        <v/>
      </c>
      <c r="L355" s="27" t="str">
        <f t="shared" si="365"/>
        <v/>
      </c>
      <c r="M355" s="19">
        <f t="shared" si="10"/>
        <v>0</v>
      </c>
      <c r="N355" s="20">
        <f t="shared" si="11"/>
        <v>0</v>
      </c>
      <c r="O355" s="21" t="str">
        <f>IF(A355="","",IF(G355&gt;=asetukset!$B$3,G355-asetukset!$B$3,IF(AND(G355-E355&lt;=asetukset!$B$4,E355&gt;=asetukset!$B$3),1-E355,IF(AND(G355-E355&lt;=asetukset!$B$4,E355&lt;=asetukset!$B$3),asetukset!$B$6,0))))</f>
        <v/>
      </c>
      <c r="P355" s="20">
        <f>IF(F355&gt;D355,G355-asetukset!$B$5,IF(AND(D355=F355,E355&lt;=asetukset!$B$6),G355-E355,0))</f>
        <v>0</v>
      </c>
      <c r="Q355" s="19" t="str">
        <f>IF(and(K355=6,E355&gt;asetukset!$B$7),"", IF(and(K355&lt;&gt;6,L355=6,G355&lt;asetukset!$B$7),G355,IF(K355=6,asetukset!$B$7-E355,IF(K355=6,asetukset!$B$7-E355,IF(K355=6,asetukset!$B$7-E355,"")))))</f>
        <v/>
      </c>
      <c r="R355" s="19" t="str">
        <f t="shared" si="12"/>
        <v/>
      </c>
      <c r="S355" s="19" t="str">
        <f t="shared" si="13"/>
        <v/>
      </c>
      <c r="T355" s="21" t="str">
        <f>IF(A355="","",IF(SUMIFS($M$2:M355,$I$2:I355,I355,$A$2:A355,A355)&lt;=asetukset!$B$2,"",SUMIFS($M$2:M355,$I$2:I355,I355,$A$2:A355,A355)-asetukset!$B$2))</f>
        <v/>
      </c>
    </row>
    <row r="356">
      <c r="A356" s="43"/>
      <c r="B356" s="31"/>
      <c r="C356" s="31"/>
      <c r="D356" s="15">
        <f t="shared" si="2"/>
        <v>0</v>
      </c>
      <c r="E356" s="15">
        <f t="shared" si="3"/>
        <v>0</v>
      </c>
      <c r="F356" s="15">
        <f t="shared" si="4"/>
        <v>0</v>
      </c>
      <c r="G356" s="15">
        <f t="shared" si="5"/>
        <v>0</v>
      </c>
      <c r="H356" s="18" t="str">
        <f t="shared" si="6"/>
        <v/>
      </c>
      <c r="I356" s="18" t="str">
        <f t="shared" si="7"/>
        <v/>
      </c>
      <c r="J356" s="18" t="str">
        <f t="shared" si="8"/>
        <v>-</v>
      </c>
      <c r="K356" s="27" t="str">
        <f t="shared" ref="K356:L356" si="366">IF(A356="","",WEEKDAY(B356,2))</f>
        <v/>
      </c>
      <c r="L356" s="27" t="str">
        <f t="shared" si="366"/>
        <v/>
      </c>
      <c r="M356" s="19">
        <f t="shared" si="10"/>
        <v>0</v>
      </c>
      <c r="N356" s="20">
        <f t="shared" si="11"/>
        <v>0</v>
      </c>
      <c r="O356" s="21" t="str">
        <f>IF(A356="","",IF(G356&gt;=asetukset!$B$3,G356-asetukset!$B$3,IF(AND(G356-E356&lt;=asetukset!$B$4,E356&gt;=asetukset!$B$3),1-E356,IF(AND(G356-E356&lt;=asetukset!$B$4,E356&lt;=asetukset!$B$3),asetukset!$B$6,0))))</f>
        <v/>
      </c>
      <c r="P356" s="20">
        <f>IF(F356&gt;D356,G356-asetukset!$B$5,IF(AND(D356=F356,E356&lt;=asetukset!$B$6),G356-E356,0))</f>
        <v>0</v>
      </c>
      <c r="Q356" s="19" t="str">
        <f>IF(and(K356=6,E356&gt;asetukset!$B$7),"", IF(and(K356&lt;&gt;6,L356=6,G356&lt;asetukset!$B$7),G356,IF(K356=6,asetukset!$B$7-E356,IF(K356=6,asetukset!$B$7-E356,IF(K356=6,asetukset!$B$7-E356,"")))))</f>
        <v/>
      </c>
      <c r="R356" s="19" t="str">
        <f t="shared" si="12"/>
        <v/>
      </c>
      <c r="S356" s="19" t="str">
        <f t="shared" si="13"/>
        <v/>
      </c>
      <c r="T356" s="21" t="str">
        <f>IF(A356="","",IF(SUMIFS($M$2:M356,$I$2:I356,I356,$A$2:A356,A356)&lt;=asetukset!$B$2,"",SUMIFS($M$2:M356,$I$2:I356,I356,$A$2:A356,A356)-asetukset!$B$2))</f>
        <v/>
      </c>
    </row>
    <row r="357">
      <c r="A357" s="43"/>
      <c r="B357" s="31"/>
      <c r="C357" s="31"/>
      <c r="D357" s="15">
        <f t="shared" si="2"/>
        <v>0</v>
      </c>
      <c r="E357" s="15">
        <f t="shared" si="3"/>
        <v>0</v>
      </c>
      <c r="F357" s="15">
        <f t="shared" si="4"/>
        <v>0</v>
      </c>
      <c r="G357" s="15">
        <f t="shared" si="5"/>
        <v>0</v>
      </c>
      <c r="H357" s="18" t="str">
        <f t="shared" si="6"/>
        <v/>
      </c>
      <c r="I357" s="18" t="str">
        <f t="shared" si="7"/>
        <v/>
      </c>
      <c r="J357" s="18" t="str">
        <f t="shared" si="8"/>
        <v>-</v>
      </c>
      <c r="K357" s="27" t="str">
        <f t="shared" ref="K357:L357" si="367">IF(A357="","",WEEKDAY(B357,2))</f>
        <v/>
      </c>
      <c r="L357" s="27" t="str">
        <f t="shared" si="367"/>
        <v/>
      </c>
      <c r="M357" s="19">
        <f t="shared" si="10"/>
        <v>0</v>
      </c>
      <c r="N357" s="20">
        <f t="shared" si="11"/>
        <v>0</v>
      </c>
      <c r="O357" s="21" t="str">
        <f>IF(A357="","",IF(G357&gt;=asetukset!$B$3,G357-asetukset!$B$3,IF(AND(G357-E357&lt;=asetukset!$B$4,E357&gt;=asetukset!$B$3),1-E357,IF(AND(G357-E357&lt;=asetukset!$B$4,E357&lt;=asetukset!$B$3),asetukset!$B$6,0))))</f>
        <v/>
      </c>
      <c r="P357" s="20">
        <f>IF(F357&gt;D357,G357-asetukset!$B$5,IF(AND(D357=F357,E357&lt;=asetukset!$B$6),G357-E357,0))</f>
        <v>0</v>
      </c>
      <c r="Q357" s="19" t="str">
        <f>IF(and(K357=6,E357&gt;asetukset!$B$7),"", IF(and(K357&lt;&gt;6,L357=6,G357&lt;asetukset!$B$7),G357,IF(K357=6,asetukset!$B$7-E357,IF(K357=6,asetukset!$B$7-E357,IF(K357=6,asetukset!$B$7-E357,"")))))</f>
        <v/>
      </c>
      <c r="R357" s="19" t="str">
        <f t="shared" si="12"/>
        <v/>
      </c>
      <c r="S357" s="19" t="str">
        <f t="shared" si="13"/>
        <v/>
      </c>
      <c r="T357" s="21" t="str">
        <f>IF(A357="","",IF(SUMIFS($M$2:M357,$I$2:I357,I357,$A$2:A357,A357)&lt;=asetukset!$B$2,"",SUMIFS($M$2:M357,$I$2:I357,I357,$A$2:A357,A357)-asetukset!$B$2))</f>
        <v/>
      </c>
    </row>
    <row r="358">
      <c r="A358" s="43"/>
      <c r="B358" s="31"/>
      <c r="C358" s="31"/>
      <c r="D358" s="15">
        <f t="shared" si="2"/>
        <v>0</v>
      </c>
      <c r="E358" s="15">
        <f t="shared" si="3"/>
        <v>0</v>
      </c>
      <c r="F358" s="15">
        <f t="shared" si="4"/>
        <v>0</v>
      </c>
      <c r="G358" s="15">
        <f t="shared" si="5"/>
        <v>0</v>
      </c>
      <c r="H358" s="18" t="str">
        <f t="shared" si="6"/>
        <v/>
      </c>
      <c r="I358" s="18" t="str">
        <f t="shared" si="7"/>
        <v/>
      </c>
      <c r="J358" s="18" t="str">
        <f t="shared" si="8"/>
        <v>-</v>
      </c>
      <c r="K358" s="27" t="str">
        <f t="shared" ref="K358:L358" si="368">IF(A358="","",WEEKDAY(B358,2))</f>
        <v/>
      </c>
      <c r="L358" s="27" t="str">
        <f t="shared" si="368"/>
        <v/>
      </c>
      <c r="M358" s="19">
        <f t="shared" si="10"/>
        <v>0</v>
      </c>
      <c r="N358" s="20">
        <f t="shared" si="11"/>
        <v>0</v>
      </c>
      <c r="O358" s="21" t="str">
        <f>IF(A358="","",IF(G358&gt;=asetukset!$B$3,G358-asetukset!$B$3,IF(AND(G358-E358&lt;=asetukset!$B$4,E358&gt;=asetukset!$B$3),1-E358,IF(AND(G358-E358&lt;=asetukset!$B$4,E358&lt;=asetukset!$B$3),asetukset!$B$6,0))))</f>
        <v/>
      </c>
      <c r="P358" s="20">
        <f>IF(F358&gt;D358,G358-asetukset!$B$5,IF(AND(D358=F358,E358&lt;=asetukset!$B$6),G358-E358,0))</f>
        <v>0</v>
      </c>
      <c r="Q358" s="19" t="str">
        <f>IF(and(K358=6,E358&gt;asetukset!$B$7),"", IF(and(K358&lt;&gt;6,L358=6,G358&lt;asetukset!$B$7),G358,IF(K358=6,asetukset!$B$7-E358,IF(K358=6,asetukset!$B$7-E358,IF(K358=6,asetukset!$B$7-E358,"")))))</f>
        <v/>
      </c>
      <c r="R358" s="19" t="str">
        <f t="shared" si="12"/>
        <v/>
      </c>
      <c r="S358" s="19" t="str">
        <f t="shared" si="13"/>
        <v/>
      </c>
      <c r="T358" s="21" t="str">
        <f>IF(A358="","",IF(SUMIFS($M$2:M358,$I$2:I358,I358,$A$2:A358,A358)&lt;=asetukset!$B$2,"",SUMIFS($M$2:M358,$I$2:I358,I358,$A$2:A358,A358)-asetukset!$B$2))</f>
        <v/>
      </c>
    </row>
    <row r="359">
      <c r="A359" s="43"/>
      <c r="B359" s="31"/>
      <c r="C359" s="31"/>
      <c r="D359" s="15">
        <f t="shared" si="2"/>
        <v>0</v>
      </c>
      <c r="E359" s="15">
        <f t="shared" si="3"/>
        <v>0</v>
      </c>
      <c r="F359" s="15">
        <f t="shared" si="4"/>
        <v>0</v>
      </c>
      <c r="G359" s="15">
        <f t="shared" si="5"/>
        <v>0</v>
      </c>
      <c r="H359" s="18" t="str">
        <f t="shared" si="6"/>
        <v/>
      </c>
      <c r="I359" s="18" t="str">
        <f t="shared" si="7"/>
        <v/>
      </c>
      <c r="J359" s="18" t="str">
        <f t="shared" si="8"/>
        <v>-</v>
      </c>
      <c r="K359" s="27" t="str">
        <f t="shared" ref="K359:L359" si="369">IF(A359="","",WEEKDAY(B359,2))</f>
        <v/>
      </c>
      <c r="L359" s="27" t="str">
        <f t="shared" si="369"/>
        <v/>
      </c>
      <c r="M359" s="19">
        <f t="shared" si="10"/>
        <v>0</v>
      </c>
      <c r="N359" s="20">
        <f t="shared" si="11"/>
        <v>0</v>
      </c>
      <c r="O359" s="21" t="str">
        <f>IF(A359="","",IF(G359&gt;=asetukset!$B$3,G359-asetukset!$B$3,IF(AND(G359-E359&lt;=asetukset!$B$4,E359&gt;=asetukset!$B$3),1-E359,IF(AND(G359-E359&lt;=asetukset!$B$4,E359&lt;=asetukset!$B$3),asetukset!$B$6,0))))</f>
        <v/>
      </c>
      <c r="P359" s="20">
        <f>IF(F359&gt;D359,G359-asetukset!$B$5,IF(AND(D359=F359,E359&lt;=asetukset!$B$6),G359-E359,0))</f>
        <v>0</v>
      </c>
      <c r="Q359" s="19" t="str">
        <f>IF(and(K359=6,E359&gt;asetukset!$B$7),"", IF(and(K359&lt;&gt;6,L359=6,G359&lt;asetukset!$B$7),G359,IF(K359=6,asetukset!$B$7-E359,IF(K359=6,asetukset!$B$7-E359,IF(K359=6,asetukset!$B$7-E359,"")))))</f>
        <v/>
      </c>
      <c r="R359" s="19" t="str">
        <f t="shared" si="12"/>
        <v/>
      </c>
      <c r="S359" s="19" t="str">
        <f t="shared" si="13"/>
        <v/>
      </c>
      <c r="T359" s="21" t="str">
        <f>IF(A359="","",IF(SUMIFS($M$2:M359,$I$2:I359,I359,$A$2:A359,A359)&lt;=asetukset!$B$2,"",SUMIFS($M$2:M359,$I$2:I359,I359,$A$2:A359,A359)-asetukset!$B$2))</f>
        <v/>
      </c>
    </row>
    <row r="360">
      <c r="A360" s="43"/>
      <c r="B360" s="31"/>
      <c r="C360" s="31"/>
      <c r="D360" s="15">
        <f t="shared" si="2"/>
        <v>0</v>
      </c>
      <c r="E360" s="15">
        <f t="shared" si="3"/>
        <v>0</v>
      </c>
      <c r="F360" s="15">
        <f t="shared" si="4"/>
        <v>0</v>
      </c>
      <c r="G360" s="15">
        <f t="shared" si="5"/>
        <v>0</v>
      </c>
      <c r="H360" s="18" t="str">
        <f t="shared" si="6"/>
        <v/>
      </c>
      <c r="I360" s="18" t="str">
        <f t="shared" si="7"/>
        <v/>
      </c>
      <c r="J360" s="18" t="str">
        <f t="shared" si="8"/>
        <v>-</v>
      </c>
      <c r="K360" s="27" t="str">
        <f t="shared" ref="K360:L360" si="370">IF(A360="","",WEEKDAY(B360,2))</f>
        <v/>
      </c>
      <c r="L360" s="27" t="str">
        <f t="shared" si="370"/>
        <v/>
      </c>
      <c r="M360" s="19">
        <f t="shared" si="10"/>
        <v>0</v>
      </c>
      <c r="N360" s="20">
        <f t="shared" si="11"/>
        <v>0</v>
      </c>
      <c r="O360" s="21" t="str">
        <f>IF(A360="","",IF(G360&gt;=asetukset!$B$3,G360-asetukset!$B$3,IF(AND(G360-E360&lt;=asetukset!$B$4,E360&gt;=asetukset!$B$3),1-E360,IF(AND(G360-E360&lt;=asetukset!$B$4,E360&lt;=asetukset!$B$3),asetukset!$B$6,0))))</f>
        <v/>
      </c>
      <c r="P360" s="20">
        <f>IF(F360&gt;D360,G360-asetukset!$B$5,IF(AND(D360=F360,E360&lt;=asetukset!$B$6),G360-E360,0))</f>
        <v>0</v>
      </c>
      <c r="Q360" s="19" t="str">
        <f>IF(and(K360=6,E360&gt;asetukset!$B$7),"", IF(and(K360&lt;&gt;6,L360=6,G360&lt;asetukset!$B$7),G360,IF(K360=6,asetukset!$B$7-E360,IF(K360=6,asetukset!$B$7-E360,IF(K360=6,asetukset!$B$7-E360,"")))))</f>
        <v/>
      </c>
      <c r="R360" s="19" t="str">
        <f t="shared" si="12"/>
        <v/>
      </c>
      <c r="S360" s="19" t="str">
        <f t="shared" si="13"/>
        <v/>
      </c>
      <c r="T360" s="21" t="str">
        <f>IF(A360="","",IF(SUMIFS($M$2:M360,$I$2:I360,I360,$A$2:A360,A360)&lt;=asetukset!$B$2,"",SUMIFS($M$2:M360,$I$2:I360,I360,$A$2:A360,A360)-asetukset!$B$2))</f>
        <v/>
      </c>
    </row>
    <row r="361">
      <c r="A361" s="43"/>
      <c r="B361" s="31"/>
      <c r="C361" s="31"/>
      <c r="D361" s="15">
        <f t="shared" si="2"/>
        <v>0</v>
      </c>
      <c r="E361" s="15">
        <f t="shared" si="3"/>
        <v>0</v>
      </c>
      <c r="F361" s="15">
        <f t="shared" si="4"/>
        <v>0</v>
      </c>
      <c r="G361" s="15">
        <f t="shared" si="5"/>
        <v>0</v>
      </c>
      <c r="H361" s="18" t="str">
        <f t="shared" si="6"/>
        <v/>
      </c>
      <c r="I361" s="18" t="str">
        <f t="shared" si="7"/>
        <v/>
      </c>
      <c r="J361" s="18" t="str">
        <f t="shared" si="8"/>
        <v>-</v>
      </c>
      <c r="K361" s="27" t="str">
        <f t="shared" ref="K361:L361" si="371">IF(A361="","",WEEKDAY(B361,2))</f>
        <v/>
      </c>
      <c r="L361" s="27" t="str">
        <f t="shared" si="371"/>
        <v/>
      </c>
      <c r="M361" s="19">
        <f t="shared" si="10"/>
        <v>0</v>
      </c>
      <c r="N361" s="20">
        <f t="shared" si="11"/>
        <v>0</v>
      </c>
      <c r="O361" s="21" t="str">
        <f>IF(A361="","",IF(G361&gt;=asetukset!$B$3,G361-asetukset!$B$3,IF(AND(G361-E361&lt;=asetukset!$B$4,E361&gt;=asetukset!$B$3),1-E361,IF(AND(G361-E361&lt;=asetukset!$B$4,E361&lt;=asetukset!$B$3),asetukset!$B$6,0))))</f>
        <v/>
      </c>
      <c r="P361" s="20">
        <f>IF(F361&gt;D361,G361-asetukset!$B$5,IF(AND(D361=F361,E361&lt;=asetukset!$B$6),G361-E361,0))</f>
        <v>0</v>
      </c>
      <c r="Q361" s="19" t="str">
        <f>IF(and(K361=6,E361&gt;asetukset!$B$7),"", IF(and(K361&lt;&gt;6,L361=6,G361&lt;asetukset!$B$7),G361,IF(K361=6,asetukset!$B$7-E361,IF(K361=6,asetukset!$B$7-E361,IF(K361=6,asetukset!$B$7-E361,"")))))</f>
        <v/>
      </c>
      <c r="R361" s="19" t="str">
        <f t="shared" si="12"/>
        <v/>
      </c>
      <c r="S361" s="19" t="str">
        <f t="shared" si="13"/>
        <v/>
      </c>
      <c r="T361" s="21" t="str">
        <f>IF(A361="","",IF(SUMIFS($M$2:M361,$I$2:I361,I361,$A$2:A361,A361)&lt;=asetukset!$B$2,"",SUMIFS($M$2:M361,$I$2:I361,I361,$A$2:A361,A361)-asetukset!$B$2))</f>
        <v/>
      </c>
    </row>
    <row r="362">
      <c r="A362" s="43"/>
      <c r="B362" s="31"/>
      <c r="C362" s="31"/>
      <c r="D362" s="15">
        <f t="shared" si="2"/>
        <v>0</v>
      </c>
      <c r="E362" s="15">
        <f t="shared" si="3"/>
        <v>0</v>
      </c>
      <c r="F362" s="15">
        <f t="shared" si="4"/>
        <v>0</v>
      </c>
      <c r="G362" s="15">
        <f t="shared" si="5"/>
        <v>0</v>
      </c>
      <c r="H362" s="18" t="str">
        <f t="shared" si="6"/>
        <v/>
      </c>
      <c r="I362" s="18" t="str">
        <f t="shared" si="7"/>
        <v/>
      </c>
      <c r="J362" s="18" t="str">
        <f t="shared" si="8"/>
        <v>-</v>
      </c>
      <c r="K362" s="27" t="str">
        <f t="shared" ref="K362:L362" si="372">IF(A362="","",WEEKDAY(B362,2))</f>
        <v/>
      </c>
      <c r="L362" s="27" t="str">
        <f t="shared" si="372"/>
        <v/>
      </c>
      <c r="M362" s="19">
        <f t="shared" si="10"/>
        <v>0</v>
      </c>
      <c r="N362" s="20">
        <f t="shared" si="11"/>
        <v>0</v>
      </c>
      <c r="O362" s="21" t="str">
        <f>IF(A362="","",IF(G362&gt;=asetukset!$B$3,G362-asetukset!$B$3,IF(AND(G362-E362&lt;=asetukset!$B$4,E362&gt;=asetukset!$B$3),1-E362,IF(AND(G362-E362&lt;=asetukset!$B$4,E362&lt;=asetukset!$B$3),asetukset!$B$6,0))))</f>
        <v/>
      </c>
      <c r="P362" s="20">
        <f>IF(F362&gt;D362,G362-asetukset!$B$5,IF(AND(D362=F362,E362&lt;=asetukset!$B$6),G362-E362,0))</f>
        <v>0</v>
      </c>
      <c r="Q362" s="19" t="str">
        <f>IF(and(K362=6,E362&gt;asetukset!$B$7),"", IF(and(K362&lt;&gt;6,L362=6,G362&lt;asetukset!$B$7),G362,IF(K362=6,asetukset!$B$7-E362,IF(K362=6,asetukset!$B$7-E362,IF(K362=6,asetukset!$B$7-E362,"")))))</f>
        <v/>
      </c>
      <c r="R362" s="19" t="str">
        <f t="shared" si="12"/>
        <v/>
      </c>
      <c r="S362" s="19" t="str">
        <f t="shared" si="13"/>
        <v/>
      </c>
      <c r="T362" s="21" t="str">
        <f>IF(A362="","",IF(SUMIFS($M$2:M362,$I$2:I362,I362,$A$2:A362,A362)&lt;=asetukset!$B$2,"",SUMIFS($M$2:M362,$I$2:I362,I362,$A$2:A362,A362)-asetukset!$B$2))</f>
        <v/>
      </c>
    </row>
    <row r="363">
      <c r="A363" s="43"/>
      <c r="B363" s="31"/>
      <c r="C363" s="31"/>
      <c r="D363" s="15">
        <f t="shared" si="2"/>
        <v>0</v>
      </c>
      <c r="E363" s="15">
        <f t="shared" si="3"/>
        <v>0</v>
      </c>
      <c r="F363" s="15">
        <f t="shared" si="4"/>
        <v>0</v>
      </c>
      <c r="G363" s="15">
        <f t="shared" si="5"/>
        <v>0</v>
      </c>
      <c r="H363" s="18" t="str">
        <f t="shared" si="6"/>
        <v/>
      </c>
      <c r="I363" s="18" t="str">
        <f t="shared" si="7"/>
        <v/>
      </c>
      <c r="J363" s="18" t="str">
        <f t="shared" si="8"/>
        <v>-</v>
      </c>
      <c r="K363" s="27" t="str">
        <f t="shared" ref="K363:L363" si="373">IF(A363="","",WEEKDAY(B363,2))</f>
        <v/>
      </c>
      <c r="L363" s="27" t="str">
        <f t="shared" si="373"/>
        <v/>
      </c>
      <c r="M363" s="19">
        <f t="shared" si="10"/>
        <v>0</v>
      </c>
      <c r="N363" s="20">
        <f t="shared" si="11"/>
        <v>0</v>
      </c>
      <c r="O363" s="21" t="str">
        <f>IF(A363="","",IF(G363&gt;=asetukset!$B$3,G363-asetukset!$B$3,IF(AND(G363-E363&lt;=asetukset!$B$4,E363&gt;=asetukset!$B$3),1-E363,IF(AND(G363-E363&lt;=asetukset!$B$4,E363&lt;=asetukset!$B$3),asetukset!$B$6,0))))</f>
        <v/>
      </c>
      <c r="P363" s="20">
        <f>IF(F363&gt;D363,G363-asetukset!$B$5,IF(AND(D363=F363,E363&lt;=asetukset!$B$6),G363-E363,0))</f>
        <v>0</v>
      </c>
      <c r="Q363" s="19" t="str">
        <f>IF(and(K363=6,E363&gt;asetukset!$B$7),"", IF(and(K363&lt;&gt;6,L363=6,G363&lt;asetukset!$B$7),G363,IF(K363=6,asetukset!$B$7-E363,IF(K363=6,asetukset!$B$7-E363,IF(K363=6,asetukset!$B$7-E363,"")))))</f>
        <v/>
      </c>
      <c r="R363" s="19" t="str">
        <f t="shared" si="12"/>
        <v/>
      </c>
      <c r="S363" s="19" t="str">
        <f t="shared" si="13"/>
        <v/>
      </c>
      <c r="T363" s="21" t="str">
        <f>IF(A363="","",IF(SUMIFS($M$2:M363,$I$2:I363,I363,$A$2:A363,A363)&lt;=asetukset!$B$2,"",SUMIFS($M$2:M363,$I$2:I363,I363,$A$2:A363,A363)-asetukset!$B$2))</f>
        <v/>
      </c>
    </row>
    <row r="364">
      <c r="A364" s="43"/>
      <c r="B364" s="31"/>
      <c r="C364" s="31"/>
      <c r="D364" s="15">
        <f t="shared" si="2"/>
        <v>0</v>
      </c>
      <c r="E364" s="15">
        <f t="shared" si="3"/>
        <v>0</v>
      </c>
      <c r="F364" s="15">
        <f t="shared" si="4"/>
        <v>0</v>
      </c>
      <c r="G364" s="15">
        <f t="shared" si="5"/>
        <v>0</v>
      </c>
      <c r="H364" s="18" t="str">
        <f t="shared" si="6"/>
        <v/>
      </c>
      <c r="I364" s="18" t="str">
        <f t="shared" si="7"/>
        <v/>
      </c>
      <c r="J364" s="18" t="str">
        <f t="shared" si="8"/>
        <v>-</v>
      </c>
      <c r="K364" s="27" t="str">
        <f t="shared" ref="K364:L364" si="374">IF(A364="","",WEEKDAY(B364,2))</f>
        <v/>
      </c>
      <c r="L364" s="27" t="str">
        <f t="shared" si="374"/>
        <v/>
      </c>
      <c r="M364" s="19">
        <f t="shared" si="10"/>
        <v>0</v>
      </c>
      <c r="N364" s="20">
        <f t="shared" si="11"/>
        <v>0</v>
      </c>
      <c r="O364" s="21" t="str">
        <f>IF(A364="","",IF(G364&gt;=asetukset!$B$3,G364-asetukset!$B$3,IF(AND(G364-E364&lt;=asetukset!$B$4,E364&gt;=asetukset!$B$3),1-E364,IF(AND(G364-E364&lt;=asetukset!$B$4,E364&lt;=asetukset!$B$3),asetukset!$B$6,0))))</f>
        <v/>
      </c>
      <c r="P364" s="20">
        <f>IF(F364&gt;D364,G364-asetukset!$B$5,IF(AND(D364=F364,E364&lt;=asetukset!$B$6),G364-E364,0))</f>
        <v>0</v>
      </c>
      <c r="Q364" s="19" t="str">
        <f>IF(and(K364=6,E364&gt;asetukset!$B$7),"", IF(and(K364&lt;&gt;6,L364=6,G364&lt;asetukset!$B$7),G364,IF(K364=6,asetukset!$B$7-E364,IF(K364=6,asetukset!$B$7-E364,IF(K364=6,asetukset!$B$7-E364,"")))))</f>
        <v/>
      </c>
      <c r="R364" s="19" t="str">
        <f t="shared" si="12"/>
        <v/>
      </c>
      <c r="S364" s="19" t="str">
        <f t="shared" si="13"/>
        <v/>
      </c>
      <c r="T364" s="21" t="str">
        <f>IF(A364="","",IF(SUMIFS($M$2:M364,$I$2:I364,I364,$A$2:A364,A364)&lt;=asetukset!$B$2,"",SUMIFS($M$2:M364,$I$2:I364,I364,$A$2:A364,A364)-asetukset!$B$2))</f>
        <v/>
      </c>
    </row>
    <row r="365">
      <c r="A365" s="43"/>
      <c r="B365" s="31"/>
      <c r="C365" s="31"/>
      <c r="D365" s="15">
        <f t="shared" si="2"/>
        <v>0</v>
      </c>
      <c r="E365" s="15">
        <f t="shared" si="3"/>
        <v>0</v>
      </c>
      <c r="F365" s="15">
        <f t="shared" si="4"/>
        <v>0</v>
      </c>
      <c r="G365" s="15">
        <f t="shared" si="5"/>
        <v>0</v>
      </c>
      <c r="H365" s="18" t="str">
        <f t="shared" si="6"/>
        <v/>
      </c>
      <c r="I365" s="18" t="str">
        <f t="shared" si="7"/>
        <v/>
      </c>
      <c r="J365" s="18" t="str">
        <f t="shared" si="8"/>
        <v>-</v>
      </c>
      <c r="K365" s="27" t="str">
        <f t="shared" ref="K365:L365" si="375">IF(A365="","",WEEKDAY(B365,2))</f>
        <v/>
      </c>
      <c r="L365" s="27" t="str">
        <f t="shared" si="375"/>
        <v/>
      </c>
      <c r="M365" s="19">
        <f t="shared" si="10"/>
        <v>0</v>
      </c>
      <c r="N365" s="20">
        <f t="shared" si="11"/>
        <v>0</v>
      </c>
      <c r="O365" s="21" t="str">
        <f>IF(A365="","",IF(G365&gt;=asetukset!$B$3,G365-asetukset!$B$3,IF(AND(G365-E365&lt;=asetukset!$B$4,E365&gt;=asetukset!$B$3),1-E365,IF(AND(G365-E365&lt;=asetukset!$B$4,E365&lt;=asetukset!$B$3),asetukset!$B$6,0))))</f>
        <v/>
      </c>
      <c r="P365" s="20">
        <f>IF(F365&gt;D365,G365-asetukset!$B$5,IF(AND(D365=F365,E365&lt;=asetukset!$B$6),G365-E365,0))</f>
        <v>0</v>
      </c>
      <c r="Q365" s="19" t="str">
        <f>IF(and(K365=6,E365&gt;asetukset!$B$7),"", IF(and(K365&lt;&gt;6,L365=6,G365&lt;asetukset!$B$7),G365,IF(K365=6,asetukset!$B$7-E365,IF(K365=6,asetukset!$B$7-E365,IF(K365=6,asetukset!$B$7-E365,"")))))</f>
        <v/>
      </c>
      <c r="R365" s="19" t="str">
        <f t="shared" si="12"/>
        <v/>
      </c>
      <c r="S365" s="19" t="str">
        <f t="shared" si="13"/>
        <v/>
      </c>
      <c r="T365" s="21" t="str">
        <f>IF(A365="","",IF(SUMIFS($M$2:M365,$I$2:I365,I365,$A$2:A365,A365)&lt;=asetukset!$B$2,"",SUMIFS($M$2:M365,$I$2:I365,I365,$A$2:A365,A365)-asetukset!$B$2))</f>
        <v/>
      </c>
    </row>
    <row r="366">
      <c r="A366" s="43"/>
      <c r="B366" s="31"/>
      <c r="C366" s="31"/>
      <c r="D366" s="15">
        <f t="shared" si="2"/>
        <v>0</v>
      </c>
      <c r="E366" s="15">
        <f t="shared" si="3"/>
        <v>0</v>
      </c>
      <c r="F366" s="15">
        <f t="shared" si="4"/>
        <v>0</v>
      </c>
      <c r="G366" s="15">
        <f t="shared" si="5"/>
        <v>0</v>
      </c>
      <c r="H366" s="18" t="str">
        <f t="shared" si="6"/>
        <v/>
      </c>
      <c r="I366" s="18" t="str">
        <f t="shared" si="7"/>
        <v/>
      </c>
      <c r="J366" s="18" t="str">
        <f t="shared" si="8"/>
        <v>-</v>
      </c>
      <c r="K366" s="27" t="str">
        <f t="shared" ref="K366:L366" si="376">IF(A366="","",WEEKDAY(B366,2))</f>
        <v/>
      </c>
      <c r="L366" s="27" t="str">
        <f t="shared" si="376"/>
        <v/>
      </c>
      <c r="M366" s="19">
        <f t="shared" si="10"/>
        <v>0</v>
      </c>
      <c r="N366" s="20">
        <f t="shared" si="11"/>
        <v>0</v>
      </c>
      <c r="O366" s="21" t="str">
        <f>IF(A366="","",IF(G366&gt;=asetukset!$B$3,G366-asetukset!$B$3,IF(AND(G366-E366&lt;=asetukset!$B$4,E366&gt;=asetukset!$B$3),1-E366,IF(AND(G366-E366&lt;=asetukset!$B$4,E366&lt;=asetukset!$B$3),asetukset!$B$6,0))))</f>
        <v/>
      </c>
      <c r="P366" s="20">
        <f>IF(F366&gt;D366,G366-asetukset!$B$5,IF(AND(D366=F366,E366&lt;=asetukset!$B$6),G366-E366,0))</f>
        <v>0</v>
      </c>
      <c r="Q366" s="19" t="str">
        <f>IF(and(K366=6,E366&gt;asetukset!$B$7),"", IF(and(K366&lt;&gt;6,L366=6,G366&lt;asetukset!$B$7),G366,IF(K366=6,asetukset!$B$7-E366,IF(K366=6,asetukset!$B$7-E366,IF(K366=6,asetukset!$B$7-E366,"")))))</f>
        <v/>
      </c>
      <c r="R366" s="19" t="str">
        <f t="shared" si="12"/>
        <v/>
      </c>
      <c r="S366" s="19" t="str">
        <f t="shared" si="13"/>
        <v/>
      </c>
      <c r="T366" s="21" t="str">
        <f>IF(A366="","",IF(SUMIFS($M$2:M366,$I$2:I366,I366,$A$2:A366,A366)&lt;=asetukset!$B$2,"",SUMIFS($M$2:M366,$I$2:I366,I366,$A$2:A366,A366)-asetukset!$B$2))</f>
        <v/>
      </c>
    </row>
    <row r="367">
      <c r="A367" s="43"/>
      <c r="B367" s="31"/>
      <c r="C367" s="31"/>
      <c r="D367" s="15">
        <f t="shared" si="2"/>
        <v>0</v>
      </c>
      <c r="E367" s="15">
        <f t="shared" si="3"/>
        <v>0</v>
      </c>
      <c r="F367" s="15">
        <f t="shared" si="4"/>
        <v>0</v>
      </c>
      <c r="G367" s="15">
        <f t="shared" si="5"/>
        <v>0</v>
      </c>
      <c r="H367" s="18" t="str">
        <f t="shared" si="6"/>
        <v/>
      </c>
      <c r="I367" s="18" t="str">
        <f t="shared" si="7"/>
        <v/>
      </c>
      <c r="J367" s="18" t="str">
        <f t="shared" si="8"/>
        <v>-</v>
      </c>
      <c r="K367" s="27" t="str">
        <f t="shared" ref="K367:L367" si="377">IF(A367="","",WEEKDAY(B367,2))</f>
        <v/>
      </c>
      <c r="L367" s="27" t="str">
        <f t="shared" si="377"/>
        <v/>
      </c>
      <c r="M367" s="19">
        <f t="shared" si="10"/>
        <v>0</v>
      </c>
      <c r="N367" s="20">
        <f t="shared" si="11"/>
        <v>0</v>
      </c>
      <c r="O367" s="21" t="str">
        <f>IF(A367="","",IF(G367&gt;=asetukset!$B$3,G367-asetukset!$B$3,IF(AND(G367-E367&lt;=asetukset!$B$4,E367&gt;=asetukset!$B$3),1-E367,IF(AND(G367-E367&lt;=asetukset!$B$4,E367&lt;=asetukset!$B$3),asetukset!$B$6,0))))</f>
        <v/>
      </c>
      <c r="P367" s="20">
        <f>IF(F367&gt;D367,G367-asetukset!$B$5,IF(AND(D367=F367,E367&lt;=asetukset!$B$6),G367-E367,0))</f>
        <v>0</v>
      </c>
      <c r="Q367" s="19" t="str">
        <f>IF(and(K367=6,E367&gt;asetukset!$B$7),"", IF(and(K367&lt;&gt;6,L367=6,G367&lt;asetukset!$B$7),G367,IF(K367=6,asetukset!$B$7-E367,IF(K367=6,asetukset!$B$7-E367,IF(K367=6,asetukset!$B$7-E367,"")))))</f>
        <v/>
      </c>
      <c r="R367" s="19" t="str">
        <f t="shared" si="12"/>
        <v/>
      </c>
      <c r="S367" s="19" t="str">
        <f t="shared" si="13"/>
        <v/>
      </c>
      <c r="T367" s="21" t="str">
        <f>IF(A367="","",IF(SUMIFS($M$2:M367,$I$2:I367,I367,$A$2:A367,A367)&lt;=asetukset!$B$2,"",SUMIFS($M$2:M367,$I$2:I367,I367,$A$2:A367,A367)-asetukset!$B$2))</f>
        <v/>
      </c>
    </row>
    <row r="368">
      <c r="A368" s="43"/>
      <c r="B368" s="31"/>
      <c r="C368" s="31"/>
      <c r="D368" s="15">
        <f t="shared" si="2"/>
        <v>0</v>
      </c>
      <c r="E368" s="15">
        <f t="shared" si="3"/>
        <v>0</v>
      </c>
      <c r="F368" s="15">
        <f t="shared" si="4"/>
        <v>0</v>
      </c>
      <c r="G368" s="15">
        <f t="shared" si="5"/>
        <v>0</v>
      </c>
      <c r="H368" s="18" t="str">
        <f t="shared" si="6"/>
        <v/>
      </c>
      <c r="I368" s="18" t="str">
        <f t="shared" si="7"/>
        <v/>
      </c>
      <c r="J368" s="18" t="str">
        <f t="shared" si="8"/>
        <v>-</v>
      </c>
      <c r="K368" s="27" t="str">
        <f t="shared" ref="K368:L368" si="378">IF(A368="","",WEEKDAY(B368,2))</f>
        <v/>
      </c>
      <c r="L368" s="27" t="str">
        <f t="shared" si="378"/>
        <v/>
      </c>
      <c r="M368" s="19">
        <f t="shared" si="10"/>
        <v>0</v>
      </c>
      <c r="N368" s="20">
        <f t="shared" si="11"/>
        <v>0</v>
      </c>
      <c r="O368" s="21" t="str">
        <f>IF(A368="","",IF(G368&gt;=asetukset!$B$3,G368-asetukset!$B$3,IF(AND(G368-E368&lt;=asetukset!$B$4,E368&gt;=asetukset!$B$3),1-E368,IF(AND(G368-E368&lt;=asetukset!$B$4,E368&lt;=asetukset!$B$3),asetukset!$B$6,0))))</f>
        <v/>
      </c>
      <c r="P368" s="20">
        <f>IF(F368&gt;D368,G368-asetukset!$B$5,IF(AND(D368=F368,E368&lt;=asetukset!$B$6),G368-E368,0))</f>
        <v>0</v>
      </c>
      <c r="Q368" s="19" t="str">
        <f>IF(and(K368=6,E368&gt;asetukset!$B$7),"", IF(and(K368&lt;&gt;6,L368=6,G368&lt;asetukset!$B$7),G368,IF(K368=6,asetukset!$B$7-E368,IF(K368=6,asetukset!$B$7-E368,IF(K368=6,asetukset!$B$7-E368,"")))))</f>
        <v/>
      </c>
      <c r="R368" s="19" t="str">
        <f t="shared" si="12"/>
        <v/>
      </c>
      <c r="S368" s="19" t="str">
        <f t="shared" si="13"/>
        <v/>
      </c>
      <c r="T368" s="21" t="str">
        <f>IF(A368="","",IF(SUMIFS($M$2:M368,$I$2:I368,I368,$A$2:A368,A368)&lt;=asetukset!$B$2,"",SUMIFS($M$2:M368,$I$2:I368,I368,$A$2:A368,A368)-asetukset!$B$2))</f>
        <v/>
      </c>
    </row>
    <row r="369">
      <c r="A369" s="43"/>
      <c r="B369" s="31"/>
      <c r="C369" s="31"/>
      <c r="D369" s="15">
        <f t="shared" si="2"/>
        <v>0</v>
      </c>
      <c r="E369" s="15">
        <f t="shared" si="3"/>
        <v>0</v>
      </c>
      <c r="F369" s="15">
        <f t="shared" si="4"/>
        <v>0</v>
      </c>
      <c r="G369" s="15">
        <f t="shared" si="5"/>
        <v>0</v>
      </c>
      <c r="H369" s="18" t="str">
        <f t="shared" si="6"/>
        <v/>
      </c>
      <c r="I369" s="18" t="str">
        <f t="shared" si="7"/>
        <v/>
      </c>
      <c r="J369" s="18" t="str">
        <f t="shared" si="8"/>
        <v>-</v>
      </c>
      <c r="K369" s="27" t="str">
        <f t="shared" ref="K369:L369" si="379">IF(A369="","",WEEKDAY(B369,2))</f>
        <v/>
      </c>
      <c r="L369" s="27" t="str">
        <f t="shared" si="379"/>
        <v/>
      </c>
      <c r="M369" s="19">
        <f t="shared" si="10"/>
        <v>0</v>
      </c>
      <c r="N369" s="20">
        <f t="shared" si="11"/>
        <v>0</v>
      </c>
      <c r="O369" s="21" t="str">
        <f>IF(A369="","",IF(G369&gt;=asetukset!$B$3,G369-asetukset!$B$3,IF(AND(G369-E369&lt;=asetukset!$B$4,E369&gt;=asetukset!$B$3),1-E369,IF(AND(G369-E369&lt;=asetukset!$B$4,E369&lt;=asetukset!$B$3),asetukset!$B$6,0))))</f>
        <v/>
      </c>
      <c r="P369" s="20">
        <f>IF(F369&gt;D369,G369-asetukset!$B$5,IF(AND(D369=F369,E369&lt;=asetukset!$B$6),G369-E369,0))</f>
        <v>0</v>
      </c>
      <c r="Q369" s="19" t="str">
        <f>IF(and(K369=6,E369&gt;asetukset!$B$7),"", IF(and(K369&lt;&gt;6,L369=6,G369&lt;asetukset!$B$7),G369,IF(K369=6,asetukset!$B$7-E369,IF(K369=6,asetukset!$B$7-E369,IF(K369=6,asetukset!$B$7-E369,"")))))</f>
        <v/>
      </c>
      <c r="R369" s="19" t="str">
        <f t="shared" si="12"/>
        <v/>
      </c>
      <c r="S369" s="19" t="str">
        <f t="shared" si="13"/>
        <v/>
      </c>
      <c r="T369" s="21" t="str">
        <f>IF(A369="","",IF(SUMIFS($M$2:M369,$I$2:I369,I369,$A$2:A369,A369)&lt;=asetukset!$B$2,"",SUMIFS($M$2:M369,$I$2:I369,I369,$A$2:A369,A369)-asetukset!$B$2))</f>
        <v/>
      </c>
    </row>
    <row r="370">
      <c r="A370" s="43"/>
      <c r="B370" s="31"/>
      <c r="C370" s="31"/>
      <c r="D370" s="15">
        <f t="shared" si="2"/>
        <v>0</v>
      </c>
      <c r="E370" s="15">
        <f t="shared" si="3"/>
        <v>0</v>
      </c>
      <c r="F370" s="15">
        <f t="shared" si="4"/>
        <v>0</v>
      </c>
      <c r="G370" s="15">
        <f t="shared" si="5"/>
        <v>0</v>
      </c>
      <c r="H370" s="18" t="str">
        <f t="shared" si="6"/>
        <v/>
      </c>
      <c r="I370" s="18" t="str">
        <f t="shared" si="7"/>
        <v/>
      </c>
      <c r="J370" s="18" t="str">
        <f t="shared" si="8"/>
        <v>-</v>
      </c>
      <c r="K370" s="27" t="str">
        <f t="shared" ref="K370:L370" si="380">IF(A370="","",WEEKDAY(B370,2))</f>
        <v/>
      </c>
      <c r="L370" s="27" t="str">
        <f t="shared" si="380"/>
        <v/>
      </c>
      <c r="M370" s="19">
        <f t="shared" si="10"/>
        <v>0</v>
      </c>
      <c r="N370" s="20">
        <f t="shared" si="11"/>
        <v>0</v>
      </c>
      <c r="O370" s="21" t="str">
        <f>IF(A370="","",IF(G370&gt;=asetukset!$B$3,G370-asetukset!$B$3,IF(AND(G370-E370&lt;=asetukset!$B$4,E370&gt;=asetukset!$B$3),1-E370,IF(AND(G370-E370&lt;=asetukset!$B$4,E370&lt;=asetukset!$B$3),asetukset!$B$6,0))))</f>
        <v/>
      </c>
      <c r="P370" s="20">
        <f>IF(F370&gt;D370,G370-asetukset!$B$5,IF(AND(D370=F370,E370&lt;=asetukset!$B$6),G370-E370,0))</f>
        <v>0</v>
      </c>
      <c r="Q370" s="19" t="str">
        <f>IF(and(K370=6,E370&gt;asetukset!$B$7),"", IF(and(K370&lt;&gt;6,L370=6,G370&lt;asetukset!$B$7),G370,IF(K370=6,asetukset!$B$7-E370,IF(K370=6,asetukset!$B$7-E370,IF(K370=6,asetukset!$B$7-E370,"")))))</f>
        <v/>
      </c>
      <c r="R370" s="19" t="str">
        <f t="shared" si="12"/>
        <v/>
      </c>
      <c r="S370" s="19" t="str">
        <f t="shared" si="13"/>
        <v/>
      </c>
      <c r="T370" s="21" t="str">
        <f>IF(A370="","",IF(SUMIFS($M$2:M370,$I$2:I370,I370,$A$2:A370,A370)&lt;=asetukset!$B$2,"",SUMIFS($M$2:M370,$I$2:I370,I370,$A$2:A370,A370)-asetukset!$B$2))</f>
        <v/>
      </c>
    </row>
    <row r="371">
      <c r="A371" s="43"/>
      <c r="B371" s="31"/>
      <c r="C371" s="31"/>
      <c r="D371" s="15">
        <f t="shared" si="2"/>
        <v>0</v>
      </c>
      <c r="E371" s="15">
        <f t="shared" si="3"/>
        <v>0</v>
      </c>
      <c r="F371" s="15">
        <f t="shared" si="4"/>
        <v>0</v>
      </c>
      <c r="G371" s="15">
        <f t="shared" si="5"/>
        <v>0</v>
      </c>
      <c r="H371" s="18" t="str">
        <f t="shared" si="6"/>
        <v/>
      </c>
      <c r="I371" s="18" t="str">
        <f t="shared" si="7"/>
        <v/>
      </c>
      <c r="J371" s="18" t="str">
        <f t="shared" si="8"/>
        <v>-</v>
      </c>
      <c r="K371" s="27" t="str">
        <f t="shared" ref="K371:L371" si="381">IF(A371="","",WEEKDAY(B371,2))</f>
        <v/>
      </c>
      <c r="L371" s="27" t="str">
        <f t="shared" si="381"/>
        <v/>
      </c>
      <c r="M371" s="19">
        <f t="shared" si="10"/>
        <v>0</v>
      </c>
      <c r="N371" s="20">
        <f t="shared" si="11"/>
        <v>0</v>
      </c>
      <c r="O371" s="21" t="str">
        <f>IF(A371="","",IF(G371&gt;=asetukset!$B$3,G371-asetukset!$B$3,IF(AND(G371-E371&lt;=asetukset!$B$4,E371&gt;=asetukset!$B$3),1-E371,IF(AND(G371-E371&lt;=asetukset!$B$4,E371&lt;=asetukset!$B$3),asetukset!$B$6,0))))</f>
        <v/>
      </c>
      <c r="P371" s="20">
        <f>IF(F371&gt;D371,G371-asetukset!$B$5,IF(AND(D371=F371,E371&lt;=asetukset!$B$6),G371-E371,0))</f>
        <v>0</v>
      </c>
      <c r="Q371" s="19" t="str">
        <f>IF(and(K371=6,E371&gt;asetukset!$B$7),"", IF(and(K371&lt;&gt;6,L371=6,G371&lt;asetukset!$B$7),G371,IF(K371=6,asetukset!$B$7-E371,IF(K371=6,asetukset!$B$7-E371,IF(K371=6,asetukset!$B$7-E371,"")))))</f>
        <v/>
      </c>
      <c r="R371" s="19" t="str">
        <f t="shared" si="12"/>
        <v/>
      </c>
      <c r="S371" s="19" t="str">
        <f t="shared" si="13"/>
        <v/>
      </c>
      <c r="T371" s="21" t="str">
        <f>IF(A371="","",IF(SUMIFS($M$2:M371,$I$2:I371,I371,$A$2:A371,A371)&lt;=asetukset!$B$2,"",SUMIFS($M$2:M371,$I$2:I371,I371,$A$2:A371,A371)-asetukset!$B$2))</f>
        <v/>
      </c>
    </row>
    <row r="372">
      <c r="A372" s="43"/>
      <c r="B372" s="31"/>
      <c r="C372" s="31"/>
      <c r="D372" s="15">
        <f t="shared" si="2"/>
        <v>0</v>
      </c>
      <c r="E372" s="15">
        <f t="shared" si="3"/>
        <v>0</v>
      </c>
      <c r="F372" s="15">
        <f t="shared" si="4"/>
        <v>0</v>
      </c>
      <c r="G372" s="15">
        <f t="shared" si="5"/>
        <v>0</v>
      </c>
      <c r="H372" s="18" t="str">
        <f t="shared" si="6"/>
        <v/>
      </c>
      <c r="I372" s="18" t="str">
        <f t="shared" si="7"/>
        <v/>
      </c>
      <c r="J372" s="18" t="str">
        <f t="shared" si="8"/>
        <v>-</v>
      </c>
      <c r="K372" s="27" t="str">
        <f t="shared" ref="K372:L372" si="382">IF(A372="","",WEEKDAY(B372,2))</f>
        <v/>
      </c>
      <c r="L372" s="27" t="str">
        <f t="shared" si="382"/>
        <v/>
      </c>
      <c r="M372" s="19">
        <f t="shared" si="10"/>
        <v>0</v>
      </c>
      <c r="N372" s="20">
        <f t="shared" si="11"/>
        <v>0</v>
      </c>
      <c r="O372" s="21" t="str">
        <f>IF(A372="","",IF(G372&gt;=asetukset!$B$3,G372-asetukset!$B$3,IF(AND(G372-E372&lt;=asetukset!$B$4,E372&gt;=asetukset!$B$3),1-E372,IF(AND(G372-E372&lt;=asetukset!$B$4,E372&lt;=asetukset!$B$3),asetukset!$B$6,0))))</f>
        <v/>
      </c>
      <c r="P372" s="20">
        <f>IF(F372&gt;D372,G372-asetukset!$B$5,IF(AND(D372=F372,E372&lt;=asetukset!$B$6),G372-E372,0))</f>
        <v>0</v>
      </c>
      <c r="Q372" s="19" t="str">
        <f>IF(and(K372=6,E372&gt;asetukset!$B$7),"", IF(and(K372&lt;&gt;6,L372=6,G372&lt;asetukset!$B$7),G372,IF(K372=6,asetukset!$B$7-E372,IF(K372=6,asetukset!$B$7-E372,IF(K372=6,asetukset!$B$7-E372,"")))))</f>
        <v/>
      </c>
      <c r="R372" s="19" t="str">
        <f t="shared" si="12"/>
        <v/>
      </c>
      <c r="S372" s="19" t="str">
        <f t="shared" si="13"/>
        <v/>
      </c>
      <c r="T372" s="21" t="str">
        <f>IF(A372="","",IF(SUMIFS($M$2:M372,$I$2:I372,I372,$A$2:A372,A372)&lt;=asetukset!$B$2,"",SUMIFS($M$2:M372,$I$2:I372,I372,$A$2:A372,A372)-asetukset!$B$2))</f>
        <v/>
      </c>
    </row>
    <row r="373">
      <c r="A373" s="43"/>
      <c r="B373" s="31"/>
      <c r="C373" s="31"/>
      <c r="D373" s="15">
        <f t="shared" si="2"/>
        <v>0</v>
      </c>
      <c r="E373" s="15">
        <f t="shared" si="3"/>
        <v>0</v>
      </c>
      <c r="F373" s="15">
        <f t="shared" si="4"/>
        <v>0</v>
      </c>
      <c r="G373" s="15">
        <f t="shared" si="5"/>
        <v>0</v>
      </c>
      <c r="H373" s="18" t="str">
        <f t="shared" si="6"/>
        <v/>
      </c>
      <c r="I373" s="18" t="str">
        <f t="shared" si="7"/>
        <v/>
      </c>
      <c r="J373" s="18" t="str">
        <f t="shared" si="8"/>
        <v>-</v>
      </c>
      <c r="K373" s="27" t="str">
        <f t="shared" ref="K373:L373" si="383">IF(A373="","",WEEKDAY(B373,2))</f>
        <v/>
      </c>
      <c r="L373" s="27" t="str">
        <f t="shared" si="383"/>
        <v/>
      </c>
      <c r="M373" s="19">
        <f t="shared" si="10"/>
        <v>0</v>
      </c>
      <c r="N373" s="20">
        <f t="shared" si="11"/>
        <v>0</v>
      </c>
      <c r="O373" s="21" t="str">
        <f>IF(A373="","",IF(G373&gt;=asetukset!$B$3,G373-asetukset!$B$3,IF(AND(G373-E373&lt;=asetukset!$B$4,E373&gt;=asetukset!$B$3),1-E373,IF(AND(G373-E373&lt;=asetukset!$B$4,E373&lt;=asetukset!$B$3),asetukset!$B$6,0))))</f>
        <v/>
      </c>
      <c r="P373" s="20">
        <f>IF(F373&gt;D373,G373-asetukset!$B$5,IF(AND(D373=F373,E373&lt;=asetukset!$B$6),G373-E373,0))</f>
        <v>0</v>
      </c>
      <c r="Q373" s="19" t="str">
        <f>IF(and(K373=6,E373&gt;asetukset!$B$7),"", IF(and(K373&lt;&gt;6,L373=6,G373&lt;asetukset!$B$7),G373,IF(K373=6,asetukset!$B$7-E373,IF(K373=6,asetukset!$B$7-E373,IF(K373=6,asetukset!$B$7-E373,"")))))</f>
        <v/>
      </c>
      <c r="R373" s="19" t="str">
        <f t="shared" si="12"/>
        <v/>
      </c>
      <c r="S373" s="19" t="str">
        <f t="shared" si="13"/>
        <v/>
      </c>
      <c r="T373" s="21" t="str">
        <f>IF(A373="","",IF(SUMIFS($M$2:M373,$I$2:I373,I373,$A$2:A373,A373)&lt;=asetukset!$B$2,"",SUMIFS($M$2:M373,$I$2:I373,I373,$A$2:A373,A373)-asetukset!$B$2))</f>
        <v/>
      </c>
    </row>
    <row r="374">
      <c r="A374" s="43"/>
      <c r="B374" s="31"/>
      <c r="C374" s="31"/>
      <c r="D374" s="15">
        <f t="shared" si="2"/>
        <v>0</v>
      </c>
      <c r="E374" s="15">
        <f t="shared" si="3"/>
        <v>0</v>
      </c>
      <c r="F374" s="15">
        <f t="shared" si="4"/>
        <v>0</v>
      </c>
      <c r="G374" s="15">
        <f t="shared" si="5"/>
        <v>0</v>
      </c>
      <c r="H374" s="18" t="str">
        <f t="shared" si="6"/>
        <v/>
      </c>
      <c r="I374" s="18" t="str">
        <f t="shared" si="7"/>
        <v/>
      </c>
      <c r="J374" s="18" t="str">
        <f t="shared" si="8"/>
        <v>-</v>
      </c>
      <c r="K374" s="27" t="str">
        <f t="shared" ref="K374:L374" si="384">IF(A374="","",WEEKDAY(B374,2))</f>
        <v/>
      </c>
      <c r="L374" s="27" t="str">
        <f t="shared" si="384"/>
        <v/>
      </c>
      <c r="M374" s="19">
        <f t="shared" si="10"/>
        <v>0</v>
      </c>
      <c r="N374" s="20">
        <f t="shared" si="11"/>
        <v>0</v>
      </c>
      <c r="O374" s="21" t="str">
        <f>IF(A374="","",IF(G374&gt;=asetukset!$B$3,G374-asetukset!$B$3,IF(AND(G374-E374&lt;=asetukset!$B$4,E374&gt;=asetukset!$B$3),1-E374,IF(AND(G374-E374&lt;=asetukset!$B$4,E374&lt;=asetukset!$B$3),asetukset!$B$6,0))))</f>
        <v/>
      </c>
      <c r="P374" s="20">
        <f>IF(F374&gt;D374,G374-asetukset!$B$5,IF(AND(D374=F374,E374&lt;=asetukset!$B$6),G374-E374,0))</f>
        <v>0</v>
      </c>
      <c r="Q374" s="19" t="str">
        <f>IF(and(K374=6,E374&gt;asetukset!$B$7),"", IF(and(K374&lt;&gt;6,L374=6,G374&lt;asetukset!$B$7),G374,IF(K374=6,asetukset!$B$7-E374,IF(K374=6,asetukset!$B$7-E374,IF(K374=6,asetukset!$B$7-E374,"")))))</f>
        <v/>
      </c>
      <c r="R374" s="19" t="str">
        <f t="shared" si="12"/>
        <v/>
      </c>
      <c r="S374" s="19" t="str">
        <f t="shared" si="13"/>
        <v/>
      </c>
      <c r="T374" s="21" t="str">
        <f>IF(A374="","",IF(SUMIFS($M$2:M374,$I$2:I374,I374,$A$2:A374,A374)&lt;=asetukset!$B$2,"",SUMIFS($M$2:M374,$I$2:I374,I374,$A$2:A374,A374)-asetukset!$B$2))</f>
        <v/>
      </c>
    </row>
    <row r="375">
      <c r="A375" s="43"/>
      <c r="B375" s="31"/>
      <c r="C375" s="31"/>
      <c r="D375" s="15">
        <f t="shared" si="2"/>
        <v>0</v>
      </c>
      <c r="E375" s="15">
        <f t="shared" si="3"/>
        <v>0</v>
      </c>
      <c r="F375" s="15">
        <f t="shared" si="4"/>
        <v>0</v>
      </c>
      <c r="G375" s="15">
        <f t="shared" si="5"/>
        <v>0</v>
      </c>
      <c r="H375" s="18" t="str">
        <f t="shared" si="6"/>
        <v/>
      </c>
      <c r="I375" s="18" t="str">
        <f t="shared" si="7"/>
        <v/>
      </c>
      <c r="J375" s="18" t="str">
        <f t="shared" si="8"/>
        <v>-</v>
      </c>
      <c r="K375" s="27" t="str">
        <f t="shared" ref="K375:L375" si="385">IF(A375="","",WEEKDAY(B375,2))</f>
        <v/>
      </c>
      <c r="L375" s="27" t="str">
        <f t="shared" si="385"/>
        <v/>
      </c>
      <c r="M375" s="19">
        <f t="shared" si="10"/>
        <v>0</v>
      </c>
      <c r="N375" s="20">
        <f t="shared" si="11"/>
        <v>0</v>
      </c>
      <c r="O375" s="21" t="str">
        <f>IF(A375="","",IF(G375&gt;=asetukset!$B$3,G375-asetukset!$B$3,IF(AND(G375-E375&lt;=asetukset!$B$4,E375&gt;=asetukset!$B$3),1-E375,IF(AND(G375-E375&lt;=asetukset!$B$4,E375&lt;=asetukset!$B$3),asetukset!$B$6,0))))</f>
        <v/>
      </c>
      <c r="P375" s="20">
        <f>IF(F375&gt;D375,G375-asetukset!$B$5,IF(AND(D375=F375,E375&lt;=asetukset!$B$6),G375-E375,0))</f>
        <v>0</v>
      </c>
      <c r="Q375" s="19" t="str">
        <f>IF(and(K375=6,E375&gt;asetukset!$B$7),"", IF(and(K375&lt;&gt;6,L375=6,G375&lt;asetukset!$B$7),G375,IF(K375=6,asetukset!$B$7-E375,IF(K375=6,asetukset!$B$7-E375,IF(K375=6,asetukset!$B$7-E375,"")))))</f>
        <v/>
      </c>
      <c r="R375" s="19" t="str">
        <f t="shared" si="12"/>
        <v/>
      </c>
      <c r="S375" s="19" t="str">
        <f t="shared" si="13"/>
        <v/>
      </c>
      <c r="T375" s="21" t="str">
        <f>IF(A375="","",IF(SUMIFS($M$2:M375,$I$2:I375,I375,$A$2:A375,A375)&lt;=asetukset!$B$2,"",SUMIFS($M$2:M375,$I$2:I375,I375,$A$2:A375,A375)-asetukset!$B$2))</f>
        <v/>
      </c>
    </row>
    <row r="376">
      <c r="A376" s="43"/>
      <c r="B376" s="31"/>
      <c r="C376" s="31"/>
      <c r="D376" s="15">
        <f t="shared" si="2"/>
        <v>0</v>
      </c>
      <c r="E376" s="15">
        <f t="shared" si="3"/>
        <v>0</v>
      </c>
      <c r="F376" s="15">
        <f t="shared" si="4"/>
        <v>0</v>
      </c>
      <c r="G376" s="15">
        <f t="shared" si="5"/>
        <v>0</v>
      </c>
      <c r="H376" s="18" t="str">
        <f t="shared" si="6"/>
        <v/>
      </c>
      <c r="I376" s="18" t="str">
        <f t="shared" si="7"/>
        <v/>
      </c>
      <c r="J376" s="18" t="str">
        <f t="shared" si="8"/>
        <v>-</v>
      </c>
      <c r="K376" s="27" t="str">
        <f t="shared" ref="K376:L376" si="386">IF(A376="","",WEEKDAY(B376,2))</f>
        <v/>
      </c>
      <c r="L376" s="27" t="str">
        <f t="shared" si="386"/>
        <v/>
      </c>
      <c r="M376" s="19">
        <f t="shared" si="10"/>
        <v>0</v>
      </c>
      <c r="N376" s="20">
        <f t="shared" si="11"/>
        <v>0</v>
      </c>
      <c r="O376" s="21" t="str">
        <f>IF(A376="","",IF(G376&gt;=asetukset!$B$3,G376-asetukset!$B$3,IF(AND(G376-E376&lt;=asetukset!$B$4,E376&gt;=asetukset!$B$3),1-E376,IF(AND(G376-E376&lt;=asetukset!$B$4,E376&lt;=asetukset!$B$3),asetukset!$B$6,0))))</f>
        <v/>
      </c>
      <c r="P376" s="20">
        <f>IF(F376&gt;D376,G376-asetukset!$B$5,IF(AND(D376=F376,E376&lt;=asetukset!$B$6),G376-E376,0))</f>
        <v>0</v>
      </c>
      <c r="Q376" s="19" t="str">
        <f>IF(and(K376=6,E376&gt;asetukset!$B$7),"", IF(and(K376&lt;&gt;6,L376=6,G376&lt;asetukset!$B$7),G376,IF(K376=6,asetukset!$B$7-E376,IF(K376=6,asetukset!$B$7-E376,IF(K376=6,asetukset!$B$7-E376,"")))))</f>
        <v/>
      </c>
      <c r="R376" s="19" t="str">
        <f t="shared" si="12"/>
        <v/>
      </c>
      <c r="S376" s="19" t="str">
        <f t="shared" si="13"/>
        <v/>
      </c>
      <c r="T376" s="21" t="str">
        <f>IF(A376="","",IF(SUMIFS($M$2:M376,$I$2:I376,I376,$A$2:A376,A376)&lt;=asetukset!$B$2,"",SUMIFS($M$2:M376,$I$2:I376,I376,$A$2:A376,A376)-asetukset!$B$2))</f>
        <v/>
      </c>
    </row>
    <row r="377">
      <c r="A377" s="43"/>
      <c r="B377" s="31"/>
      <c r="C377" s="31"/>
      <c r="D377" s="15">
        <f t="shared" si="2"/>
        <v>0</v>
      </c>
      <c r="E377" s="15">
        <f t="shared" si="3"/>
        <v>0</v>
      </c>
      <c r="F377" s="15">
        <f t="shared" si="4"/>
        <v>0</v>
      </c>
      <c r="G377" s="15">
        <f t="shared" si="5"/>
        <v>0</v>
      </c>
      <c r="H377" s="18" t="str">
        <f t="shared" si="6"/>
        <v/>
      </c>
      <c r="I377" s="18" t="str">
        <f t="shared" si="7"/>
        <v/>
      </c>
      <c r="J377" s="18" t="str">
        <f t="shared" si="8"/>
        <v>-</v>
      </c>
      <c r="K377" s="27" t="str">
        <f t="shared" ref="K377:L377" si="387">IF(A377="","",WEEKDAY(B377,2))</f>
        <v/>
      </c>
      <c r="L377" s="27" t="str">
        <f t="shared" si="387"/>
        <v/>
      </c>
      <c r="M377" s="19">
        <f t="shared" si="10"/>
        <v>0</v>
      </c>
      <c r="N377" s="20">
        <f t="shared" si="11"/>
        <v>0</v>
      </c>
      <c r="O377" s="21" t="str">
        <f>IF(A377="","",IF(G377&gt;=asetukset!$B$3,G377-asetukset!$B$3,IF(AND(G377-E377&lt;=asetukset!$B$4,E377&gt;=asetukset!$B$3),1-E377,IF(AND(G377-E377&lt;=asetukset!$B$4,E377&lt;=asetukset!$B$3),asetukset!$B$6,0))))</f>
        <v/>
      </c>
      <c r="P377" s="20">
        <f>IF(F377&gt;D377,G377-asetukset!$B$5,IF(AND(D377=F377,E377&lt;=asetukset!$B$6),G377-E377,0))</f>
        <v>0</v>
      </c>
      <c r="Q377" s="19" t="str">
        <f>IF(and(K377=6,E377&gt;asetukset!$B$7),"", IF(and(K377&lt;&gt;6,L377=6,G377&lt;asetukset!$B$7),G377,IF(K377=6,asetukset!$B$7-E377,IF(K377=6,asetukset!$B$7-E377,IF(K377=6,asetukset!$B$7-E377,"")))))</f>
        <v/>
      </c>
      <c r="R377" s="19" t="str">
        <f t="shared" si="12"/>
        <v/>
      </c>
      <c r="S377" s="19" t="str">
        <f t="shared" si="13"/>
        <v/>
      </c>
      <c r="T377" s="21" t="str">
        <f>IF(A377="","",IF(SUMIFS($M$2:M377,$I$2:I377,I377,$A$2:A377,A377)&lt;=asetukset!$B$2,"",SUMIFS($M$2:M377,$I$2:I377,I377,$A$2:A377,A377)-asetukset!$B$2))</f>
        <v/>
      </c>
    </row>
    <row r="378">
      <c r="A378" s="43"/>
      <c r="B378" s="31"/>
      <c r="C378" s="31"/>
      <c r="D378" s="15">
        <f t="shared" si="2"/>
        <v>0</v>
      </c>
      <c r="E378" s="15">
        <f t="shared" si="3"/>
        <v>0</v>
      </c>
      <c r="F378" s="15">
        <f t="shared" si="4"/>
        <v>0</v>
      </c>
      <c r="G378" s="15">
        <f t="shared" si="5"/>
        <v>0</v>
      </c>
      <c r="H378" s="18" t="str">
        <f t="shared" si="6"/>
        <v/>
      </c>
      <c r="I378" s="18" t="str">
        <f t="shared" si="7"/>
        <v/>
      </c>
      <c r="J378" s="18" t="str">
        <f t="shared" si="8"/>
        <v>-</v>
      </c>
      <c r="K378" s="27" t="str">
        <f t="shared" ref="K378:L378" si="388">IF(A378="","",WEEKDAY(B378,2))</f>
        <v/>
      </c>
      <c r="L378" s="27" t="str">
        <f t="shared" si="388"/>
        <v/>
      </c>
      <c r="M378" s="19">
        <f t="shared" si="10"/>
        <v>0</v>
      </c>
      <c r="N378" s="20">
        <f t="shared" si="11"/>
        <v>0</v>
      </c>
      <c r="O378" s="21" t="str">
        <f>IF(A378="","",IF(G378&gt;=asetukset!$B$3,G378-asetukset!$B$3,IF(AND(G378-E378&lt;=asetukset!$B$4,E378&gt;=asetukset!$B$3),1-E378,IF(AND(G378-E378&lt;=asetukset!$B$4,E378&lt;=asetukset!$B$3),asetukset!$B$6,0))))</f>
        <v/>
      </c>
      <c r="P378" s="20">
        <f>IF(F378&gt;D378,G378-asetukset!$B$5,IF(AND(D378=F378,E378&lt;=asetukset!$B$6),G378-E378,0))</f>
        <v>0</v>
      </c>
      <c r="Q378" s="19" t="str">
        <f>IF(and(K378=6,E378&gt;asetukset!$B$7),"", IF(and(K378&lt;&gt;6,L378=6,G378&lt;asetukset!$B$7),G378,IF(K378=6,asetukset!$B$7-E378,IF(K378=6,asetukset!$B$7-E378,IF(K378=6,asetukset!$B$7-E378,"")))))</f>
        <v/>
      </c>
      <c r="R378" s="19" t="str">
        <f t="shared" si="12"/>
        <v/>
      </c>
      <c r="S378" s="19" t="str">
        <f t="shared" si="13"/>
        <v/>
      </c>
      <c r="T378" s="21" t="str">
        <f>IF(A378="","",IF(SUMIFS($M$2:M378,$I$2:I378,I378,$A$2:A378,A378)&lt;=asetukset!$B$2,"",SUMIFS($M$2:M378,$I$2:I378,I378,$A$2:A378,A378)-asetukset!$B$2))</f>
        <v/>
      </c>
    </row>
    <row r="379">
      <c r="A379" s="43"/>
      <c r="B379" s="31"/>
      <c r="C379" s="31"/>
      <c r="D379" s="15">
        <f t="shared" si="2"/>
        <v>0</v>
      </c>
      <c r="E379" s="15">
        <f t="shared" si="3"/>
        <v>0</v>
      </c>
      <c r="F379" s="15">
        <f t="shared" si="4"/>
        <v>0</v>
      </c>
      <c r="G379" s="15">
        <f t="shared" si="5"/>
        <v>0</v>
      </c>
      <c r="H379" s="18" t="str">
        <f t="shared" si="6"/>
        <v/>
      </c>
      <c r="I379" s="18" t="str">
        <f t="shared" si="7"/>
        <v/>
      </c>
      <c r="J379" s="18" t="str">
        <f t="shared" si="8"/>
        <v>-</v>
      </c>
      <c r="K379" s="27" t="str">
        <f t="shared" ref="K379:L379" si="389">IF(A379="","",WEEKDAY(B379,2))</f>
        <v/>
      </c>
      <c r="L379" s="27" t="str">
        <f t="shared" si="389"/>
        <v/>
      </c>
      <c r="M379" s="19">
        <f t="shared" si="10"/>
        <v>0</v>
      </c>
      <c r="N379" s="20">
        <f t="shared" si="11"/>
        <v>0</v>
      </c>
      <c r="O379" s="21" t="str">
        <f>IF(A379="","",IF(G379&gt;=asetukset!$B$3,G379-asetukset!$B$3,IF(AND(G379-E379&lt;=asetukset!$B$4,E379&gt;=asetukset!$B$3),1-E379,IF(AND(G379-E379&lt;=asetukset!$B$4,E379&lt;=asetukset!$B$3),asetukset!$B$6,0))))</f>
        <v/>
      </c>
      <c r="P379" s="20">
        <f>IF(F379&gt;D379,G379-asetukset!$B$5,IF(AND(D379=F379,E379&lt;=asetukset!$B$6),G379-E379,0))</f>
        <v>0</v>
      </c>
      <c r="Q379" s="19" t="str">
        <f>IF(and(K379=6,E379&gt;asetukset!$B$7),"", IF(and(K379&lt;&gt;6,L379=6,G379&lt;asetukset!$B$7),G379,IF(K379=6,asetukset!$B$7-E379,IF(K379=6,asetukset!$B$7-E379,IF(K379=6,asetukset!$B$7-E379,"")))))</f>
        <v/>
      </c>
      <c r="R379" s="19" t="str">
        <f t="shared" si="12"/>
        <v/>
      </c>
      <c r="S379" s="19" t="str">
        <f t="shared" si="13"/>
        <v/>
      </c>
      <c r="T379" s="21" t="str">
        <f>IF(A379="","",IF(SUMIFS($M$2:M379,$I$2:I379,I379,$A$2:A379,A379)&lt;=asetukset!$B$2,"",SUMIFS($M$2:M379,$I$2:I379,I379,$A$2:A379,A379)-asetukset!$B$2))</f>
        <v/>
      </c>
    </row>
    <row r="380">
      <c r="A380" s="43"/>
      <c r="B380" s="31"/>
      <c r="C380" s="31"/>
      <c r="D380" s="15">
        <f t="shared" si="2"/>
        <v>0</v>
      </c>
      <c r="E380" s="15">
        <f t="shared" si="3"/>
        <v>0</v>
      </c>
      <c r="F380" s="15">
        <f t="shared" si="4"/>
        <v>0</v>
      </c>
      <c r="G380" s="15">
        <f t="shared" si="5"/>
        <v>0</v>
      </c>
      <c r="H380" s="18" t="str">
        <f t="shared" si="6"/>
        <v/>
      </c>
      <c r="I380" s="18" t="str">
        <f t="shared" si="7"/>
        <v/>
      </c>
      <c r="J380" s="18" t="str">
        <f t="shared" si="8"/>
        <v>-</v>
      </c>
      <c r="K380" s="27" t="str">
        <f t="shared" ref="K380:L380" si="390">IF(A380="","",WEEKDAY(B380,2))</f>
        <v/>
      </c>
      <c r="L380" s="27" t="str">
        <f t="shared" si="390"/>
        <v/>
      </c>
      <c r="M380" s="19">
        <f t="shared" si="10"/>
        <v>0</v>
      </c>
      <c r="N380" s="20">
        <f t="shared" si="11"/>
        <v>0</v>
      </c>
      <c r="O380" s="21" t="str">
        <f>IF(A380="","",IF(G380&gt;=asetukset!$B$3,G380-asetukset!$B$3,IF(AND(G380-E380&lt;=asetukset!$B$4,E380&gt;=asetukset!$B$3),1-E380,IF(AND(G380-E380&lt;=asetukset!$B$4,E380&lt;=asetukset!$B$3),asetukset!$B$6,0))))</f>
        <v/>
      </c>
      <c r="P380" s="20">
        <f>IF(F380&gt;D380,G380-asetukset!$B$5,IF(AND(D380=F380,E380&lt;=asetukset!$B$6),G380-E380,0))</f>
        <v>0</v>
      </c>
      <c r="Q380" s="19" t="str">
        <f>IF(and(K380=6,E380&gt;asetukset!$B$7),"", IF(and(K380&lt;&gt;6,L380=6,G380&lt;asetukset!$B$7),G380,IF(K380=6,asetukset!$B$7-E380,IF(K380=6,asetukset!$B$7-E380,IF(K380=6,asetukset!$B$7-E380,"")))))</f>
        <v/>
      </c>
      <c r="R380" s="19" t="str">
        <f t="shared" si="12"/>
        <v/>
      </c>
      <c r="S380" s="19" t="str">
        <f t="shared" si="13"/>
        <v/>
      </c>
      <c r="T380" s="21" t="str">
        <f>IF(A380="","",IF(SUMIFS($M$2:M380,$I$2:I380,I380,$A$2:A380,A380)&lt;=asetukset!$B$2,"",SUMIFS($M$2:M380,$I$2:I380,I380,$A$2:A380,A380)-asetukset!$B$2))</f>
        <v/>
      </c>
    </row>
    <row r="381">
      <c r="A381" s="43"/>
      <c r="B381" s="31"/>
      <c r="C381" s="31"/>
      <c r="D381" s="15">
        <f t="shared" si="2"/>
        <v>0</v>
      </c>
      <c r="E381" s="15">
        <f t="shared" si="3"/>
        <v>0</v>
      </c>
      <c r="F381" s="15">
        <f t="shared" si="4"/>
        <v>0</v>
      </c>
      <c r="G381" s="15">
        <f t="shared" si="5"/>
        <v>0</v>
      </c>
      <c r="H381" s="18" t="str">
        <f t="shared" si="6"/>
        <v/>
      </c>
      <c r="I381" s="18" t="str">
        <f t="shared" si="7"/>
        <v/>
      </c>
      <c r="J381" s="18" t="str">
        <f t="shared" si="8"/>
        <v>-</v>
      </c>
      <c r="K381" s="27" t="str">
        <f t="shared" ref="K381:L381" si="391">IF(A381="","",WEEKDAY(B381,2))</f>
        <v/>
      </c>
      <c r="L381" s="27" t="str">
        <f t="shared" si="391"/>
        <v/>
      </c>
      <c r="M381" s="19">
        <f t="shared" si="10"/>
        <v>0</v>
      </c>
      <c r="N381" s="20">
        <f t="shared" si="11"/>
        <v>0</v>
      </c>
      <c r="O381" s="21" t="str">
        <f>IF(A381="","",IF(G381&gt;=asetukset!$B$3,G381-asetukset!$B$3,IF(AND(G381-E381&lt;=asetukset!$B$4,E381&gt;=asetukset!$B$3),1-E381,IF(AND(G381-E381&lt;=asetukset!$B$4,E381&lt;=asetukset!$B$3),asetukset!$B$6,0))))</f>
        <v/>
      </c>
      <c r="P381" s="20">
        <f>IF(F381&gt;D381,G381-asetukset!$B$5,IF(AND(D381=F381,E381&lt;=asetukset!$B$6),G381-E381,0))</f>
        <v>0</v>
      </c>
      <c r="Q381" s="19" t="str">
        <f>IF(and(K381=6,E381&gt;asetukset!$B$7),"", IF(and(K381&lt;&gt;6,L381=6,G381&lt;asetukset!$B$7),G381,IF(K381=6,asetukset!$B$7-E381,IF(K381=6,asetukset!$B$7-E381,IF(K381=6,asetukset!$B$7-E381,"")))))</f>
        <v/>
      </c>
      <c r="R381" s="19" t="str">
        <f t="shared" si="12"/>
        <v/>
      </c>
      <c r="S381" s="19" t="str">
        <f t="shared" si="13"/>
        <v/>
      </c>
      <c r="T381" s="21" t="str">
        <f>IF(A381="","",IF(SUMIFS($M$2:M381,$I$2:I381,I381,$A$2:A381,A381)&lt;=asetukset!$B$2,"",SUMIFS($M$2:M381,$I$2:I381,I381,$A$2:A381,A381)-asetukset!$B$2))</f>
        <v/>
      </c>
    </row>
    <row r="382">
      <c r="A382" s="43"/>
      <c r="B382" s="31"/>
      <c r="C382" s="31"/>
      <c r="D382" s="15">
        <f t="shared" si="2"/>
        <v>0</v>
      </c>
      <c r="E382" s="15">
        <f t="shared" si="3"/>
        <v>0</v>
      </c>
      <c r="F382" s="15">
        <f t="shared" si="4"/>
        <v>0</v>
      </c>
      <c r="G382" s="15">
        <f t="shared" si="5"/>
        <v>0</v>
      </c>
      <c r="H382" s="18" t="str">
        <f t="shared" si="6"/>
        <v/>
      </c>
      <c r="I382" s="18" t="str">
        <f t="shared" si="7"/>
        <v/>
      </c>
      <c r="J382" s="18" t="str">
        <f t="shared" si="8"/>
        <v>-</v>
      </c>
      <c r="K382" s="27" t="str">
        <f t="shared" ref="K382:L382" si="392">IF(A382="","",WEEKDAY(B382,2))</f>
        <v/>
      </c>
      <c r="L382" s="27" t="str">
        <f t="shared" si="392"/>
        <v/>
      </c>
      <c r="M382" s="19">
        <f t="shared" si="10"/>
        <v>0</v>
      </c>
      <c r="N382" s="20">
        <f t="shared" si="11"/>
        <v>0</v>
      </c>
      <c r="O382" s="21" t="str">
        <f>IF(A382="","",IF(G382&gt;=asetukset!$B$3,G382-asetukset!$B$3,IF(AND(G382-E382&lt;=asetukset!$B$4,E382&gt;=asetukset!$B$3),1-E382,IF(AND(G382-E382&lt;=asetukset!$B$4,E382&lt;=asetukset!$B$3),asetukset!$B$6,0))))</f>
        <v/>
      </c>
      <c r="P382" s="20">
        <f>IF(F382&gt;D382,G382-asetukset!$B$5,IF(AND(D382=F382,E382&lt;=asetukset!$B$6),G382-E382,0))</f>
        <v>0</v>
      </c>
      <c r="Q382" s="19" t="str">
        <f>IF(and(K382=6,E382&gt;asetukset!$B$7),"", IF(and(K382&lt;&gt;6,L382=6,G382&lt;asetukset!$B$7),G382,IF(K382=6,asetukset!$B$7-E382,IF(K382=6,asetukset!$B$7-E382,IF(K382=6,asetukset!$B$7-E382,"")))))</f>
        <v/>
      </c>
      <c r="R382" s="19" t="str">
        <f t="shared" si="12"/>
        <v/>
      </c>
      <c r="S382" s="19" t="str">
        <f t="shared" si="13"/>
        <v/>
      </c>
      <c r="T382" s="21" t="str">
        <f>IF(A382="","",IF(SUMIFS($M$2:M382,$I$2:I382,I382,$A$2:A382,A382)&lt;=asetukset!$B$2,"",SUMIFS($M$2:M382,$I$2:I382,I382,$A$2:A382,A382)-asetukset!$B$2))</f>
        <v/>
      </c>
    </row>
    <row r="383">
      <c r="A383" s="43"/>
      <c r="B383" s="31"/>
      <c r="C383" s="31"/>
      <c r="D383" s="15">
        <f t="shared" si="2"/>
        <v>0</v>
      </c>
      <c r="E383" s="15">
        <f t="shared" si="3"/>
        <v>0</v>
      </c>
      <c r="F383" s="15">
        <f t="shared" si="4"/>
        <v>0</v>
      </c>
      <c r="G383" s="15">
        <f t="shared" si="5"/>
        <v>0</v>
      </c>
      <c r="H383" s="18" t="str">
        <f t="shared" si="6"/>
        <v/>
      </c>
      <c r="I383" s="18" t="str">
        <f t="shared" si="7"/>
        <v/>
      </c>
      <c r="J383" s="18" t="str">
        <f t="shared" si="8"/>
        <v>-</v>
      </c>
      <c r="K383" s="27" t="str">
        <f t="shared" ref="K383:L383" si="393">IF(A383="","",WEEKDAY(B383,2))</f>
        <v/>
      </c>
      <c r="L383" s="27" t="str">
        <f t="shared" si="393"/>
        <v/>
      </c>
      <c r="M383" s="19">
        <f t="shared" si="10"/>
        <v>0</v>
      </c>
      <c r="N383" s="20">
        <f t="shared" si="11"/>
        <v>0</v>
      </c>
      <c r="O383" s="21" t="str">
        <f>IF(A383="","",IF(G383&gt;=asetukset!$B$3,G383-asetukset!$B$3,IF(AND(G383-E383&lt;=asetukset!$B$4,E383&gt;=asetukset!$B$3),1-E383,IF(AND(G383-E383&lt;=asetukset!$B$4,E383&lt;=asetukset!$B$3),asetukset!$B$6,0))))</f>
        <v/>
      </c>
      <c r="P383" s="20">
        <f>IF(F383&gt;D383,G383-asetukset!$B$5,IF(AND(D383=F383,E383&lt;=asetukset!$B$6),G383-E383,0))</f>
        <v>0</v>
      </c>
      <c r="Q383" s="19" t="str">
        <f>IF(and(K383=6,E383&gt;asetukset!$B$7),"", IF(and(K383&lt;&gt;6,L383=6,G383&lt;asetukset!$B$7),G383,IF(K383=6,asetukset!$B$7-E383,IF(K383=6,asetukset!$B$7-E383,IF(K383=6,asetukset!$B$7-E383,"")))))</f>
        <v/>
      </c>
      <c r="R383" s="19" t="str">
        <f t="shared" si="12"/>
        <v/>
      </c>
      <c r="S383" s="19" t="str">
        <f t="shared" si="13"/>
        <v/>
      </c>
      <c r="T383" s="21" t="str">
        <f>IF(A383="","",IF(SUMIFS($M$2:M383,$I$2:I383,I383,$A$2:A383,A383)&lt;=asetukset!$B$2,"",SUMIFS($M$2:M383,$I$2:I383,I383,$A$2:A383,A383)-asetukset!$B$2))</f>
        <v/>
      </c>
    </row>
    <row r="384">
      <c r="A384" s="43"/>
      <c r="B384" s="31"/>
      <c r="C384" s="31"/>
      <c r="D384" s="15">
        <f t="shared" si="2"/>
        <v>0</v>
      </c>
      <c r="E384" s="15">
        <f t="shared" si="3"/>
        <v>0</v>
      </c>
      <c r="F384" s="15">
        <f t="shared" si="4"/>
        <v>0</v>
      </c>
      <c r="G384" s="15">
        <f t="shared" si="5"/>
        <v>0</v>
      </c>
      <c r="H384" s="18" t="str">
        <f t="shared" si="6"/>
        <v/>
      </c>
      <c r="I384" s="18" t="str">
        <f t="shared" si="7"/>
        <v/>
      </c>
      <c r="J384" s="18" t="str">
        <f t="shared" si="8"/>
        <v>-</v>
      </c>
      <c r="K384" s="27" t="str">
        <f t="shared" ref="K384:L384" si="394">IF(A384="","",WEEKDAY(B384,2))</f>
        <v/>
      </c>
      <c r="L384" s="27" t="str">
        <f t="shared" si="394"/>
        <v/>
      </c>
      <c r="M384" s="19">
        <f t="shared" si="10"/>
        <v>0</v>
      </c>
      <c r="N384" s="20">
        <f t="shared" si="11"/>
        <v>0</v>
      </c>
      <c r="O384" s="21" t="str">
        <f>IF(A384="","",IF(G384&gt;=asetukset!$B$3,G384-asetukset!$B$3,IF(AND(G384-E384&lt;=asetukset!$B$4,E384&gt;=asetukset!$B$3),1-E384,IF(AND(G384-E384&lt;=asetukset!$B$4,E384&lt;=asetukset!$B$3),asetukset!$B$6,0))))</f>
        <v/>
      </c>
      <c r="P384" s="20">
        <f>IF(F384&gt;D384,G384-asetukset!$B$5,IF(AND(D384=F384,E384&lt;=asetukset!$B$6),G384-E384,0))</f>
        <v>0</v>
      </c>
      <c r="Q384" s="19" t="str">
        <f>IF(and(K384=6,E384&gt;asetukset!$B$7),"", IF(and(K384&lt;&gt;6,L384=6,G384&lt;asetukset!$B$7),G384,IF(K384=6,asetukset!$B$7-E384,IF(K384=6,asetukset!$B$7-E384,IF(K384=6,asetukset!$B$7-E384,"")))))</f>
        <v/>
      </c>
      <c r="R384" s="19" t="str">
        <f t="shared" si="12"/>
        <v/>
      </c>
      <c r="S384" s="19" t="str">
        <f t="shared" si="13"/>
        <v/>
      </c>
      <c r="T384" s="21" t="str">
        <f>IF(A384="","",IF(SUMIFS($M$2:M384,$I$2:I384,I384,$A$2:A384,A384)&lt;=asetukset!$B$2,"",SUMIFS($M$2:M384,$I$2:I384,I384,$A$2:A384,A384)-asetukset!$B$2))</f>
        <v/>
      </c>
    </row>
    <row r="385">
      <c r="A385" s="43"/>
      <c r="B385" s="31"/>
      <c r="C385" s="31"/>
      <c r="D385" s="15">
        <f t="shared" si="2"/>
        <v>0</v>
      </c>
      <c r="E385" s="15">
        <f t="shared" si="3"/>
        <v>0</v>
      </c>
      <c r="F385" s="15">
        <f t="shared" si="4"/>
        <v>0</v>
      </c>
      <c r="G385" s="15">
        <f t="shared" si="5"/>
        <v>0</v>
      </c>
      <c r="H385" s="18" t="str">
        <f t="shared" si="6"/>
        <v/>
      </c>
      <c r="I385" s="18" t="str">
        <f t="shared" si="7"/>
        <v/>
      </c>
      <c r="J385" s="18" t="str">
        <f t="shared" si="8"/>
        <v>-</v>
      </c>
      <c r="K385" s="27" t="str">
        <f t="shared" ref="K385:L385" si="395">IF(A385="","",WEEKDAY(B385,2))</f>
        <v/>
      </c>
      <c r="L385" s="27" t="str">
        <f t="shared" si="395"/>
        <v/>
      </c>
      <c r="M385" s="19">
        <f t="shared" si="10"/>
        <v>0</v>
      </c>
      <c r="N385" s="20">
        <f t="shared" si="11"/>
        <v>0</v>
      </c>
      <c r="O385" s="21" t="str">
        <f>IF(A385="","",IF(G385&gt;=asetukset!$B$3,G385-asetukset!$B$3,IF(AND(G385-E385&lt;=asetukset!$B$4,E385&gt;=asetukset!$B$3),1-E385,IF(AND(G385-E385&lt;=asetukset!$B$4,E385&lt;=asetukset!$B$3),asetukset!$B$6,0))))</f>
        <v/>
      </c>
      <c r="P385" s="20">
        <f>IF(F385&gt;D385,G385-asetukset!$B$5,IF(AND(D385=F385,E385&lt;=asetukset!$B$6),G385-E385,0))</f>
        <v>0</v>
      </c>
      <c r="Q385" s="19" t="str">
        <f>IF(and(K385=6,E385&gt;asetukset!$B$7),"", IF(and(K385&lt;&gt;6,L385=6,G385&lt;asetukset!$B$7),G385,IF(K385=6,asetukset!$B$7-E385,IF(K385=6,asetukset!$B$7-E385,IF(K385=6,asetukset!$B$7-E385,"")))))</f>
        <v/>
      </c>
      <c r="R385" s="19" t="str">
        <f t="shared" si="12"/>
        <v/>
      </c>
      <c r="S385" s="19" t="str">
        <f t="shared" si="13"/>
        <v/>
      </c>
      <c r="T385" s="21" t="str">
        <f>IF(A385="","",IF(SUMIFS($M$2:M385,$I$2:I385,I385,$A$2:A385,A385)&lt;=asetukset!$B$2,"",SUMIFS($M$2:M385,$I$2:I385,I385,$A$2:A385,A385)-asetukset!$B$2))</f>
        <v/>
      </c>
    </row>
    <row r="386">
      <c r="A386" s="43"/>
      <c r="B386" s="31"/>
      <c r="C386" s="31"/>
      <c r="D386" s="15">
        <f t="shared" si="2"/>
        <v>0</v>
      </c>
      <c r="E386" s="15">
        <f t="shared" si="3"/>
        <v>0</v>
      </c>
      <c r="F386" s="15">
        <f t="shared" si="4"/>
        <v>0</v>
      </c>
      <c r="G386" s="15">
        <f t="shared" si="5"/>
        <v>0</v>
      </c>
      <c r="H386" s="18" t="str">
        <f t="shared" si="6"/>
        <v/>
      </c>
      <c r="I386" s="18" t="str">
        <f t="shared" si="7"/>
        <v/>
      </c>
      <c r="J386" s="18" t="str">
        <f t="shared" si="8"/>
        <v>-</v>
      </c>
      <c r="K386" s="27" t="str">
        <f t="shared" ref="K386:L386" si="396">IF(A386="","",WEEKDAY(B386,2))</f>
        <v/>
      </c>
      <c r="L386" s="27" t="str">
        <f t="shared" si="396"/>
        <v/>
      </c>
      <c r="M386" s="19">
        <f t="shared" si="10"/>
        <v>0</v>
      </c>
      <c r="N386" s="20">
        <f t="shared" si="11"/>
        <v>0</v>
      </c>
      <c r="O386" s="21" t="str">
        <f>IF(A386="","",IF(G386&gt;=asetukset!$B$3,G386-asetukset!$B$3,IF(AND(G386-E386&lt;=asetukset!$B$4,E386&gt;=asetukset!$B$3),1-E386,IF(AND(G386-E386&lt;=asetukset!$B$4,E386&lt;=asetukset!$B$3),asetukset!$B$6,0))))</f>
        <v/>
      </c>
      <c r="P386" s="20">
        <f>IF(F386&gt;D386,G386-asetukset!$B$5,IF(AND(D386=F386,E386&lt;=asetukset!$B$6),G386-E386,0))</f>
        <v>0</v>
      </c>
      <c r="Q386" s="19" t="str">
        <f>IF(and(K386=6,E386&gt;asetukset!$B$7),"", IF(and(K386&lt;&gt;6,L386=6,G386&lt;asetukset!$B$7),G386,IF(K386=6,asetukset!$B$7-E386,IF(K386=6,asetukset!$B$7-E386,IF(K386=6,asetukset!$B$7-E386,"")))))</f>
        <v/>
      </c>
      <c r="R386" s="19" t="str">
        <f t="shared" si="12"/>
        <v/>
      </c>
      <c r="S386" s="19" t="str">
        <f t="shared" si="13"/>
        <v/>
      </c>
      <c r="T386" s="21" t="str">
        <f>IF(A386="","",IF(SUMIFS($M$2:M386,$I$2:I386,I386,$A$2:A386,A386)&lt;=asetukset!$B$2,"",SUMIFS($M$2:M386,$I$2:I386,I386,$A$2:A386,A386)-asetukset!$B$2))</f>
        <v/>
      </c>
    </row>
    <row r="387">
      <c r="A387" s="43"/>
      <c r="B387" s="31"/>
      <c r="C387" s="31"/>
      <c r="D387" s="15">
        <f t="shared" si="2"/>
        <v>0</v>
      </c>
      <c r="E387" s="15">
        <f t="shared" si="3"/>
        <v>0</v>
      </c>
      <c r="F387" s="15">
        <f t="shared" si="4"/>
        <v>0</v>
      </c>
      <c r="G387" s="15">
        <f t="shared" si="5"/>
        <v>0</v>
      </c>
      <c r="H387" s="18" t="str">
        <f t="shared" si="6"/>
        <v/>
      </c>
      <c r="I387" s="18" t="str">
        <f t="shared" si="7"/>
        <v/>
      </c>
      <c r="J387" s="18" t="str">
        <f t="shared" si="8"/>
        <v>-</v>
      </c>
      <c r="K387" s="27" t="str">
        <f t="shared" ref="K387:L387" si="397">IF(A387="","",WEEKDAY(B387,2))</f>
        <v/>
      </c>
      <c r="L387" s="27" t="str">
        <f t="shared" si="397"/>
        <v/>
      </c>
      <c r="M387" s="19">
        <f t="shared" si="10"/>
        <v>0</v>
      </c>
      <c r="N387" s="20">
        <f t="shared" si="11"/>
        <v>0</v>
      </c>
      <c r="O387" s="21" t="str">
        <f>IF(A387="","",IF(G387&gt;=asetukset!$B$3,G387-asetukset!$B$3,IF(AND(G387-E387&lt;=asetukset!$B$4,E387&gt;=asetukset!$B$3),1-E387,IF(AND(G387-E387&lt;=asetukset!$B$4,E387&lt;=asetukset!$B$3),asetukset!$B$6,0))))</f>
        <v/>
      </c>
      <c r="P387" s="20">
        <f>IF(F387&gt;D387,G387-asetukset!$B$5,IF(AND(D387=F387,E387&lt;=asetukset!$B$6),G387-E387,0))</f>
        <v>0</v>
      </c>
      <c r="Q387" s="19" t="str">
        <f>IF(and(K387=6,E387&gt;asetukset!$B$7),"", IF(and(K387&lt;&gt;6,L387=6,G387&lt;asetukset!$B$7),G387,IF(K387=6,asetukset!$B$7-E387,IF(K387=6,asetukset!$B$7-E387,IF(K387=6,asetukset!$B$7-E387,"")))))</f>
        <v/>
      </c>
      <c r="R387" s="19" t="str">
        <f t="shared" si="12"/>
        <v/>
      </c>
      <c r="S387" s="19" t="str">
        <f t="shared" si="13"/>
        <v/>
      </c>
      <c r="T387" s="21" t="str">
        <f>IF(A387="","",IF(SUMIFS($M$2:M387,$I$2:I387,I387,$A$2:A387,A387)&lt;=asetukset!$B$2,"",SUMIFS($M$2:M387,$I$2:I387,I387,$A$2:A387,A387)-asetukset!$B$2))</f>
        <v/>
      </c>
    </row>
    <row r="388">
      <c r="A388" s="43"/>
      <c r="B388" s="31"/>
      <c r="C388" s="31"/>
      <c r="D388" s="15">
        <f t="shared" si="2"/>
        <v>0</v>
      </c>
      <c r="E388" s="15">
        <f t="shared" si="3"/>
        <v>0</v>
      </c>
      <c r="F388" s="15">
        <f t="shared" si="4"/>
        <v>0</v>
      </c>
      <c r="G388" s="15">
        <f t="shared" si="5"/>
        <v>0</v>
      </c>
      <c r="H388" s="18" t="str">
        <f t="shared" si="6"/>
        <v/>
      </c>
      <c r="I388" s="18" t="str">
        <f t="shared" si="7"/>
        <v/>
      </c>
      <c r="J388" s="18" t="str">
        <f t="shared" si="8"/>
        <v>-</v>
      </c>
      <c r="K388" s="27" t="str">
        <f t="shared" ref="K388:L388" si="398">IF(A388="","",WEEKDAY(B388,2))</f>
        <v/>
      </c>
      <c r="L388" s="27" t="str">
        <f t="shared" si="398"/>
        <v/>
      </c>
      <c r="M388" s="19">
        <f t="shared" si="10"/>
        <v>0</v>
      </c>
      <c r="N388" s="20">
        <f t="shared" si="11"/>
        <v>0</v>
      </c>
      <c r="O388" s="21" t="str">
        <f>IF(A388="","",IF(G388&gt;=asetukset!$B$3,G388-asetukset!$B$3,IF(AND(G388-E388&lt;=asetukset!$B$4,E388&gt;=asetukset!$B$3),1-E388,IF(AND(G388-E388&lt;=asetukset!$B$4,E388&lt;=asetukset!$B$3),asetukset!$B$6,0))))</f>
        <v/>
      </c>
      <c r="P388" s="20">
        <f>IF(F388&gt;D388,G388-asetukset!$B$5,IF(AND(D388=F388,E388&lt;=asetukset!$B$6),G388-E388,0))</f>
        <v>0</v>
      </c>
      <c r="Q388" s="19" t="str">
        <f>IF(and(K388=6,E388&gt;asetukset!$B$7),"", IF(and(K388&lt;&gt;6,L388=6,G388&lt;asetukset!$B$7),G388,IF(K388=6,asetukset!$B$7-E388,IF(K388=6,asetukset!$B$7-E388,IF(K388=6,asetukset!$B$7-E388,"")))))</f>
        <v/>
      </c>
      <c r="R388" s="19" t="str">
        <f t="shared" si="12"/>
        <v/>
      </c>
      <c r="S388" s="19" t="str">
        <f t="shared" si="13"/>
        <v/>
      </c>
      <c r="T388" s="21" t="str">
        <f>IF(A388="","",IF(SUMIFS($M$2:M388,$I$2:I388,I388,$A$2:A388,A388)&lt;=asetukset!$B$2,"",SUMIFS($M$2:M388,$I$2:I388,I388,$A$2:A388,A388)-asetukset!$B$2))</f>
        <v/>
      </c>
    </row>
    <row r="389">
      <c r="A389" s="43"/>
      <c r="B389" s="31"/>
      <c r="C389" s="31"/>
      <c r="D389" s="15">
        <f t="shared" si="2"/>
        <v>0</v>
      </c>
      <c r="E389" s="15">
        <f t="shared" si="3"/>
        <v>0</v>
      </c>
      <c r="F389" s="15">
        <f t="shared" si="4"/>
        <v>0</v>
      </c>
      <c r="G389" s="15">
        <f t="shared" si="5"/>
        <v>0</v>
      </c>
      <c r="H389" s="18" t="str">
        <f t="shared" si="6"/>
        <v/>
      </c>
      <c r="I389" s="18" t="str">
        <f t="shared" si="7"/>
        <v/>
      </c>
      <c r="J389" s="18" t="str">
        <f t="shared" si="8"/>
        <v>-</v>
      </c>
      <c r="K389" s="27" t="str">
        <f t="shared" ref="K389:L389" si="399">IF(A389="","",WEEKDAY(B389,2))</f>
        <v/>
      </c>
      <c r="L389" s="27" t="str">
        <f t="shared" si="399"/>
        <v/>
      </c>
      <c r="M389" s="19">
        <f t="shared" si="10"/>
        <v>0</v>
      </c>
      <c r="N389" s="20">
        <f t="shared" si="11"/>
        <v>0</v>
      </c>
      <c r="O389" s="21" t="str">
        <f>IF(A389="","",IF(G389&gt;=asetukset!$B$3,G389-asetukset!$B$3,IF(AND(G389-E389&lt;=asetukset!$B$4,E389&gt;=asetukset!$B$3),1-E389,IF(AND(G389-E389&lt;=asetukset!$B$4,E389&lt;=asetukset!$B$3),asetukset!$B$6,0))))</f>
        <v/>
      </c>
      <c r="P389" s="20">
        <f>IF(F389&gt;D389,G389-asetukset!$B$5,IF(AND(D389=F389,E389&lt;=asetukset!$B$6),G389-E389,0))</f>
        <v>0</v>
      </c>
      <c r="Q389" s="19" t="str">
        <f>IF(and(K389=6,E389&gt;asetukset!$B$7),"", IF(and(K389&lt;&gt;6,L389=6,G389&lt;asetukset!$B$7),G389,IF(K389=6,asetukset!$B$7-E389,IF(K389=6,asetukset!$B$7-E389,IF(K389=6,asetukset!$B$7-E389,"")))))</f>
        <v/>
      </c>
      <c r="R389" s="19" t="str">
        <f t="shared" si="12"/>
        <v/>
      </c>
      <c r="S389" s="19" t="str">
        <f t="shared" si="13"/>
        <v/>
      </c>
      <c r="T389" s="21" t="str">
        <f>IF(A389="","",IF(SUMIFS($M$2:M389,$I$2:I389,I389,$A$2:A389,A389)&lt;=asetukset!$B$2,"",SUMIFS($M$2:M389,$I$2:I389,I389,$A$2:A389,A389)-asetukset!$B$2))</f>
        <v/>
      </c>
    </row>
    <row r="390">
      <c r="A390" s="43"/>
      <c r="B390" s="31"/>
      <c r="C390" s="31"/>
      <c r="D390" s="15">
        <f t="shared" si="2"/>
        <v>0</v>
      </c>
      <c r="E390" s="15">
        <f t="shared" si="3"/>
        <v>0</v>
      </c>
      <c r="F390" s="15">
        <f t="shared" si="4"/>
        <v>0</v>
      </c>
      <c r="G390" s="15">
        <f t="shared" si="5"/>
        <v>0</v>
      </c>
      <c r="H390" s="18" t="str">
        <f t="shared" si="6"/>
        <v/>
      </c>
      <c r="I390" s="18" t="str">
        <f t="shared" si="7"/>
        <v/>
      </c>
      <c r="J390" s="18" t="str">
        <f t="shared" si="8"/>
        <v>-</v>
      </c>
      <c r="K390" s="27" t="str">
        <f t="shared" ref="K390:L390" si="400">IF(A390="","",WEEKDAY(B390,2))</f>
        <v/>
      </c>
      <c r="L390" s="27" t="str">
        <f t="shared" si="400"/>
        <v/>
      </c>
      <c r="M390" s="19">
        <f t="shared" si="10"/>
        <v>0</v>
      </c>
      <c r="N390" s="20">
        <f t="shared" si="11"/>
        <v>0</v>
      </c>
      <c r="O390" s="21" t="str">
        <f>IF(A390="","",IF(G390&gt;=asetukset!$B$3,G390-asetukset!$B$3,IF(AND(G390-E390&lt;=asetukset!$B$4,E390&gt;=asetukset!$B$3),1-E390,IF(AND(G390-E390&lt;=asetukset!$B$4,E390&lt;=asetukset!$B$3),asetukset!$B$6,0))))</f>
        <v/>
      </c>
      <c r="P390" s="20">
        <f>IF(F390&gt;D390,G390-asetukset!$B$5,IF(AND(D390=F390,E390&lt;=asetukset!$B$6),G390-E390,0))</f>
        <v>0</v>
      </c>
      <c r="Q390" s="19" t="str">
        <f>IF(and(K390=6,E390&gt;asetukset!$B$7),"", IF(and(K390&lt;&gt;6,L390=6,G390&lt;asetukset!$B$7),G390,IF(K390=6,asetukset!$B$7-E390,IF(K390=6,asetukset!$B$7-E390,IF(K390=6,asetukset!$B$7-E390,"")))))</f>
        <v/>
      </c>
      <c r="R390" s="19" t="str">
        <f t="shared" si="12"/>
        <v/>
      </c>
      <c r="S390" s="19" t="str">
        <f t="shared" si="13"/>
        <v/>
      </c>
      <c r="T390" s="21" t="str">
        <f>IF(A390="","",IF(SUMIFS($M$2:M390,$I$2:I390,I390,$A$2:A390,A390)&lt;=asetukset!$B$2,"",SUMIFS($M$2:M390,$I$2:I390,I390,$A$2:A390,A390)-asetukset!$B$2))</f>
        <v/>
      </c>
    </row>
    <row r="391">
      <c r="A391" s="43"/>
      <c r="B391" s="31"/>
      <c r="C391" s="31"/>
      <c r="D391" s="15">
        <f t="shared" si="2"/>
        <v>0</v>
      </c>
      <c r="E391" s="15">
        <f t="shared" si="3"/>
        <v>0</v>
      </c>
      <c r="F391" s="15">
        <f t="shared" si="4"/>
        <v>0</v>
      </c>
      <c r="G391" s="15">
        <f t="shared" si="5"/>
        <v>0</v>
      </c>
      <c r="H391" s="18" t="str">
        <f t="shared" si="6"/>
        <v/>
      </c>
      <c r="I391" s="18" t="str">
        <f t="shared" si="7"/>
        <v/>
      </c>
      <c r="J391" s="18" t="str">
        <f t="shared" si="8"/>
        <v>-</v>
      </c>
      <c r="K391" s="27" t="str">
        <f t="shared" ref="K391:L391" si="401">IF(A391="","",WEEKDAY(B391,2))</f>
        <v/>
      </c>
      <c r="L391" s="27" t="str">
        <f t="shared" si="401"/>
        <v/>
      </c>
      <c r="M391" s="19">
        <f t="shared" si="10"/>
        <v>0</v>
      </c>
      <c r="N391" s="20">
        <f t="shared" si="11"/>
        <v>0</v>
      </c>
      <c r="O391" s="21" t="str">
        <f>IF(A391="","",IF(G391&gt;=asetukset!$B$3,G391-asetukset!$B$3,IF(AND(G391-E391&lt;=asetukset!$B$4,E391&gt;=asetukset!$B$3),1-E391,IF(AND(G391-E391&lt;=asetukset!$B$4,E391&lt;=asetukset!$B$3),asetukset!$B$6,0))))</f>
        <v/>
      </c>
      <c r="P391" s="20">
        <f>IF(F391&gt;D391,G391-asetukset!$B$5,IF(AND(D391=F391,E391&lt;=asetukset!$B$6),G391-E391,0))</f>
        <v>0</v>
      </c>
      <c r="Q391" s="19" t="str">
        <f>IF(and(K391=6,E391&gt;asetukset!$B$7),"", IF(and(K391&lt;&gt;6,L391=6,G391&lt;asetukset!$B$7),G391,IF(K391=6,asetukset!$B$7-E391,IF(K391=6,asetukset!$B$7-E391,IF(K391=6,asetukset!$B$7-E391,"")))))</f>
        <v/>
      </c>
      <c r="R391" s="19" t="str">
        <f t="shared" si="12"/>
        <v/>
      </c>
      <c r="S391" s="19" t="str">
        <f t="shared" si="13"/>
        <v/>
      </c>
      <c r="T391" s="21" t="str">
        <f>IF(A391="","",IF(SUMIFS($M$2:M391,$I$2:I391,I391,$A$2:A391,A391)&lt;=asetukset!$B$2,"",SUMIFS($M$2:M391,$I$2:I391,I391,$A$2:A391,A391)-asetukset!$B$2))</f>
        <v/>
      </c>
    </row>
    <row r="392">
      <c r="A392" s="43"/>
      <c r="B392" s="31"/>
      <c r="C392" s="31"/>
      <c r="D392" s="15">
        <f t="shared" si="2"/>
        <v>0</v>
      </c>
      <c r="E392" s="15">
        <f t="shared" si="3"/>
        <v>0</v>
      </c>
      <c r="F392" s="15">
        <f t="shared" si="4"/>
        <v>0</v>
      </c>
      <c r="G392" s="15">
        <f t="shared" si="5"/>
        <v>0</v>
      </c>
      <c r="H392" s="18" t="str">
        <f t="shared" si="6"/>
        <v/>
      </c>
      <c r="I392" s="18" t="str">
        <f t="shared" si="7"/>
        <v/>
      </c>
      <c r="J392" s="18" t="str">
        <f t="shared" si="8"/>
        <v>-</v>
      </c>
      <c r="K392" s="27" t="str">
        <f t="shared" ref="K392:L392" si="402">IF(A392="","",WEEKDAY(B392,2))</f>
        <v/>
      </c>
      <c r="L392" s="27" t="str">
        <f t="shared" si="402"/>
        <v/>
      </c>
      <c r="M392" s="19">
        <f t="shared" si="10"/>
        <v>0</v>
      </c>
      <c r="N392" s="20">
        <f t="shared" si="11"/>
        <v>0</v>
      </c>
      <c r="O392" s="21" t="str">
        <f>IF(A392="","",IF(G392&gt;=asetukset!$B$3,G392-asetukset!$B$3,IF(AND(G392-E392&lt;=asetukset!$B$4,E392&gt;=asetukset!$B$3),1-E392,IF(AND(G392-E392&lt;=asetukset!$B$4,E392&lt;=asetukset!$B$3),asetukset!$B$6,0))))</f>
        <v/>
      </c>
      <c r="P392" s="20">
        <f>IF(F392&gt;D392,G392-asetukset!$B$5,IF(AND(D392=F392,E392&lt;=asetukset!$B$6),G392-E392,0))</f>
        <v>0</v>
      </c>
      <c r="Q392" s="19" t="str">
        <f>IF(and(K392=6,E392&gt;asetukset!$B$7),"", IF(and(K392&lt;&gt;6,L392=6,G392&lt;asetukset!$B$7),G392,IF(K392=6,asetukset!$B$7-E392,IF(K392=6,asetukset!$B$7-E392,IF(K392=6,asetukset!$B$7-E392,"")))))</f>
        <v/>
      </c>
      <c r="R392" s="19" t="str">
        <f t="shared" si="12"/>
        <v/>
      </c>
      <c r="S392" s="19" t="str">
        <f t="shared" si="13"/>
        <v/>
      </c>
      <c r="T392" s="21" t="str">
        <f>IF(A392="","",IF(SUMIFS($M$2:M392,$I$2:I392,I392,$A$2:A392,A392)&lt;=asetukset!$B$2,"",SUMIFS($M$2:M392,$I$2:I392,I392,$A$2:A392,A392)-asetukset!$B$2))</f>
        <v/>
      </c>
    </row>
    <row r="393">
      <c r="A393" s="43"/>
      <c r="B393" s="31"/>
      <c r="C393" s="31"/>
      <c r="D393" s="15">
        <f t="shared" si="2"/>
        <v>0</v>
      </c>
      <c r="E393" s="15">
        <f t="shared" si="3"/>
        <v>0</v>
      </c>
      <c r="F393" s="15">
        <f t="shared" si="4"/>
        <v>0</v>
      </c>
      <c r="G393" s="15">
        <f t="shared" si="5"/>
        <v>0</v>
      </c>
      <c r="H393" s="18" t="str">
        <f t="shared" si="6"/>
        <v/>
      </c>
      <c r="I393" s="18" t="str">
        <f t="shared" si="7"/>
        <v/>
      </c>
      <c r="J393" s="18" t="str">
        <f t="shared" si="8"/>
        <v>-</v>
      </c>
      <c r="K393" s="27" t="str">
        <f t="shared" ref="K393:L393" si="403">IF(A393="","",WEEKDAY(B393,2))</f>
        <v/>
      </c>
      <c r="L393" s="27" t="str">
        <f t="shared" si="403"/>
        <v/>
      </c>
      <c r="M393" s="19">
        <f t="shared" si="10"/>
        <v>0</v>
      </c>
      <c r="N393" s="20">
        <f t="shared" si="11"/>
        <v>0</v>
      </c>
      <c r="O393" s="21" t="str">
        <f>IF(A393="","",IF(G393&gt;=asetukset!$B$3,G393-asetukset!$B$3,IF(AND(G393-E393&lt;=asetukset!$B$4,E393&gt;=asetukset!$B$3),1-E393,IF(AND(G393-E393&lt;=asetukset!$B$4,E393&lt;=asetukset!$B$3),asetukset!$B$6,0))))</f>
        <v/>
      </c>
      <c r="P393" s="20">
        <f>IF(F393&gt;D393,G393-asetukset!$B$5,IF(AND(D393=F393,E393&lt;=asetukset!$B$6),G393-E393,0))</f>
        <v>0</v>
      </c>
      <c r="Q393" s="19" t="str">
        <f>IF(and(K393=6,E393&gt;asetukset!$B$7),"", IF(and(K393&lt;&gt;6,L393=6,G393&lt;asetukset!$B$7),G393,IF(K393=6,asetukset!$B$7-E393,IF(K393=6,asetukset!$B$7-E393,IF(K393=6,asetukset!$B$7-E393,"")))))</f>
        <v/>
      </c>
      <c r="R393" s="19" t="str">
        <f t="shared" si="12"/>
        <v/>
      </c>
      <c r="S393" s="19" t="str">
        <f t="shared" si="13"/>
        <v/>
      </c>
      <c r="T393" s="21" t="str">
        <f>IF(A393="","",IF(SUMIFS($M$2:M393,$I$2:I393,I393,$A$2:A393,A393)&lt;=asetukset!$B$2,"",SUMIFS($M$2:M393,$I$2:I393,I393,$A$2:A393,A393)-asetukset!$B$2))</f>
        <v/>
      </c>
    </row>
    <row r="394">
      <c r="A394" s="43"/>
      <c r="B394" s="31"/>
      <c r="C394" s="31"/>
      <c r="D394" s="15">
        <f t="shared" si="2"/>
        <v>0</v>
      </c>
      <c r="E394" s="15">
        <f t="shared" si="3"/>
        <v>0</v>
      </c>
      <c r="F394" s="15">
        <f t="shared" si="4"/>
        <v>0</v>
      </c>
      <c r="G394" s="15">
        <f t="shared" si="5"/>
        <v>0</v>
      </c>
      <c r="H394" s="18" t="str">
        <f t="shared" si="6"/>
        <v/>
      </c>
      <c r="I394" s="18" t="str">
        <f t="shared" si="7"/>
        <v/>
      </c>
      <c r="J394" s="18" t="str">
        <f t="shared" si="8"/>
        <v>-</v>
      </c>
      <c r="K394" s="27" t="str">
        <f t="shared" ref="K394:L394" si="404">IF(A394="","",WEEKDAY(B394,2))</f>
        <v/>
      </c>
      <c r="L394" s="27" t="str">
        <f t="shared" si="404"/>
        <v/>
      </c>
      <c r="M394" s="19">
        <f t="shared" si="10"/>
        <v>0</v>
      </c>
      <c r="N394" s="20">
        <f t="shared" si="11"/>
        <v>0</v>
      </c>
      <c r="O394" s="21" t="str">
        <f>IF(A394="","",IF(G394&gt;=asetukset!$B$3,G394-asetukset!$B$3,IF(AND(G394-E394&lt;=asetukset!$B$4,E394&gt;=asetukset!$B$3),1-E394,IF(AND(G394-E394&lt;=asetukset!$B$4,E394&lt;=asetukset!$B$3),asetukset!$B$6,0))))</f>
        <v/>
      </c>
      <c r="P394" s="20">
        <f>IF(F394&gt;D394,G394-asetukset!$B$5,IF(AND(D394=F394,E394&lt;=asetukset!$B$6),G394-E394,0))</f>
        <v>0</v>
      </c>
      <c r="Q394" s="19" t="str">
        <f>IF(and(K394=6,E394&gt;asetukset!$B$7),"", IF(and(K394&lt;&gt;6,L394=6,G394&lt;asetukset!$B$7),G394,IF(K394=6,asetukset!$B$7-E394,IF(K394=6,asetukset!$B$7-E394,IF(K394=6,asetukset!$B$7-E394,"")))))</f>
        <v/>
      </c>
      <c r="R394" s="19" t="str">
        <f t="shared" si="12"/>
        <v/>
      </c>
      <c r="S394" s="19" t="str">
        <f t="shared" si="13"/>
        <v/>
      </c>
      <c r="T394" s="21" t="str">
        <f>IF(A394="","",IF(SUMIFS($M$2:M394,$I$2:I394,I394,$A$2:A394,A394)&lt;=asetukset!$B$2,"",SUMIFS($M$2:M394,$I$2:I394,I394,$A$2:A394,A394)-asetukset!$B$2))</f>
        <v/>
      </c>
    </row>
    <row r="395">
      <c r="A395" s="43"/>
      <c r="B395" s="31"/>
      <c r="C395" s="31"/>
      <c r="D395" s="15">
        <f t="shared" si="2"/>
        <v>0</v>
      </c>
      <c r="E395" s="15">
        <f t="shared" si="3"/>
        <v>0</v>
      </c>
      <c r="F395" s="15">
        <f t="shared" si="4"/>
        <v>0</v>
      </c>
      <c r="G395" s="15">
        <f t="shared" si="5"/>
        <v>0</v>
      </c>
      <c r="H395" s="18" t="str">
        <f t="shared" si="6"/>
        <v/>
      </c>
      <c r="I395" s="18" t="str">
        <f t="shared" si="7"/>
        <v/>
      </c>
      <c r="J395" s="18" t="str">
        <f t="shared" si="8"/>
        <v>-</v>
      </c>
      <c r="K395" s="27" t="str">
        <f t="shared" ref="K395:L395" si="405">IF(A395="","",WEEKDAY(B395,2))</f>
        <v/>
      </c>
      <c r="L395" s="27" t="str">
        <f t="shared" si="405"/>
        <v/>
      </c>
      <c r="M395" s="19">
        <f t="shared" si="10"/>
        <v>0</v>
      </c>
      <c r="N395" s="20">
        <f t="shared" si="11"/>
        <v>0</v>
      </c>
      <c r="O395" s="21" t="str">
        <f>IF(A395="","",IF(G395&gt;=asetukset!$B$3,G395-asetukset!$B$3,IF(AND(G395-E395&lt;=asetukset!$B$4,E395&gt;=asetukset!$B$3),1-E395,IF(AND(G395-E395&lt;=asetukset!$B$4,E395&lt;=asetukset!$B$3),asetukset!$B$6,0))))</f>
        <v/>
      </c>
      <c r="P395" s="20">
        <f>IF(F395&gt;D395,G395-asetukset!$B$5,IF(AND(D395=F395,E395&lt;=asetukset!$B$6),G395-E395,0))</f>
        <v>0</v>
      </c>
      <c r="Q395" s="19" t="str">
        <f>IF(and(K395=6,E395&gt;asetukset!$B$7),"", IF(and(K395&lt;&gt;6,L395=6,G395&lt;asetukset!$B$7),G395,IF(K395=6,asetukset!$B$7-E395,IF(K395=6,asetukset!$B$7-E395,IF(K395=6,asetukset!$B$7-E395,"")))))</f>
        <v/>
      </c>
      <c r="R395" s="19" t="str">
        <f t="shared" si="12"/>
        <v/>
      </c>
      <c r="S395" s="19" t="str">
        <f t="shared" si="13"/>
        <v/>
      </c>
      <c r="T395" s="21" t="str">
        <f>IF(A395="","",IF(SUMIFS($M$2:M395,$I$2:I395,I395,$A$2:A395,A395)&lt;=asetukset!$B$2,"",SUMIFS($M$2:M395,$I$2:I395,I395,$A$2:A395,A395)-asetukset!$B$2))</f>
        <v/>
      </c>
    </row>
    <row r="396">
      <c r="A396" s="43"/>
      <c r="B396" s="31"/>
      <c r="C396" s="31"/>
      <c r="D396" s="15">
        <f t="shared" si="2"/>
        <v>0</v>
      </c>
      <c r="E396" s="15">
        <f t="shared" si="3"/>
        <v>0</v>
      </c>
      <c r="F396" s="15">
        <f t="shared" si="4"/>
        <v>0</v>
      </c>
      <c r="G396" s="15">
        <f t="shared" si="5"/>
        <v>0</v>
      </c>
      <c r="H396" s="18" t="str">
        <f t="shared" si="6"/>
        <v/>
      </c>
      <c r="I396" s="18" t="str">
        <f t="shared" si="7"/>
        <v/>
      </c>
      <c r="J396" s="18" t="str">
        <f t="shared" si="8"/>
        <v>-</v>
      </c>
      <c r="K396" s="27" t="str">
        <f t="shared" ref="K396:L396" si="406">IF(A396="","",WEEKDAY(B396,2))</f>
        <v/>
      </c>
      <c r="L396" s="27" t="str">
        <f t="shared" si="406"/>
        <v/>
      </c>
      <c r="M396" s="19">
        <f t="shared" si="10"/>
        <v>0</v>
      </c>
      <c r="N396" s="20">
        <f t="shared" si="11"/>
        <v>0</v>
      </c>
      <c r="O396" s="21" t="str">
        <f>IF(A396="","",IF(G396&gt;=asetukset!$B$3,G396-asetukset!$B$3,IF(AND(G396-E396&lt;=asetukset!$B$4,E396&gt;=asetukset!$B$3),1-E396,IF(AND(G396-E396&lt;=asetukset!$B$4,E396&lt;=asetukset!$B$3),asetukset!$B$6,0))))</f>
        <v/>
      </c>
      <c r="P396" s="20">
        <f>IF(F396&gt;D396,G396-asetukset!$B$5,IF(AND(D396=F396,E396&lt;=asetukset!$B$6),G396-E396,0))</f>
        <v>0</v>
      </c>
      <c r="Q396" s="19" t="str">
        <f>IF(and(K396=6,E396&gt;asetukset!$B$7),"", IF(and(K396&lt;&gt;6,L396=6,G396&lt;asetukset!$B$7),G396,IF(K396=6,asetukset!$B$7-E396,IF(K396=6,asetukset!$B$7-E396,IF(K396=6,asetukset!$B$7-E396,"")))))</f>
        <v/>
      </c>
      <c r="R396" s="19" t="str">
        <f t="shared" si="12"/>
        <v/>
      </c>
      <c r="S396" s="19" t="str">
        <f t="shared" si="13"/>
        <v/>
      </c>
      <c r="T396" s="21" t="str">
        <f>IF(A396="","",IF(SUMIFS($M$2:M396,$I$2:I396,I396,$A$2:A396,A396)&lt;=asetukset!$B$2,"",SUMIFS($M$2:M396,$I$2:I396,I396,$A$2:A396,A396)-asetukset!$B$2))</f>
        <v/>
      </c>
    </row>
    <row r="397">
      <c r="A397" s="43"/>
      <c r="B397" s="31"/>
      <c r="C397" s="31"/>
      <c r="D397" s="15">
        <f t="shared" si="2"/>
        <v>0</v>
      </c>
      <c r="E397" s="15">
        <f t="shared" si="3"/>
        <v>0</v>
      </c>
      <c r="F397" s="15">
        <f t="shared" si="4"/>
        <v>0</v>
      </c>
      <c r="G397" s="15">
        <f t="shared" si="5"/>
        <v>0</v>
      </c>
      <c r="H397" s="18" t="str">
        <f t="shared" si="6"/>
        <v/>
      </c>
      <c r="I397" s="18" t="str">
        <f t="shared" si="7"/>
        <v/>
      </c>
      <c r="J397" s="18" t="str">
        <f t="shared" si="8"/>
        <v>-</v>
      </c>
      <c r="K397" s="27" t="str">
        <f t="shared" ref="K397:L397" si="407">IF(A397="","",WEEKDAY(B397,2))</f>
        <v/>
      </c>
      <c r="L397" s="27" t="str">
        <f t="shared" si="407"/>
        <v/>
      </c>
      <c r="M397" s="19">
        <f t="shared" si="10"/>
        <v>0</v>
      </c>
      <c r="N397" s="20">
        <f t="shared" si="11"/>
        <v>0</v>
      </c>
      <c r="O397" s="21" t="str">
        <f>IF(A397="","",IF(G397&gt;=asetukset!$B$3,G397-asetukset!$B$3,IF(AND(G397-E397&lt;=asetukset!$B$4,E397&gt;=asetukset!$B$3),1-E397,IF(AND(G397-E397&lt;=asetukset!$B$4,E397&lt;=asetukset!$B$3),asetukset!$B$6,0))))</f>
        <v/>
      </c>
      <c r="P397" s="20">
        <f>IF(F397&gt;D397,G397-asetukset!$B$5,IF(AND(D397=F397,E397&lt;=asetukset!$B$6),G397-E397,0))</f>
        <v>0</v>
      </c>
      <c r="Q397" s="19" t="str">
        <f>IF(and(K397=6,E397&gt;asetukset!$B$7),"", IF(and(K397&lt;&gt;6,L397=6,G397&lt;asetukset!$B$7),G397,IF(K397=6,asetukset!$B$7-E397,IF(K397=6,asetukset!$B$7-E397,IF(K397=6,asetukset!$B$7-E397,"")))))</f>
        <v/>
      </c>
      <c r="R397" s="19" t="str">
        <f t="shared" si="12"/>
        <v/>
      </c>
      <c r="S397" s="19" t="str">
        <f t="shared" si="13"/>
        <v/>
      </c>
      <c r="T397" s="21" t="str">
        <f>IF(A397="","",IF(SUMIFS($M$2:M397,$I$2:I397,I397,$A$2:A397,A397)&lt;=asetukset!$B$2,"",SUMIFS($M$2:M397,$I$2:I397,I397,$A$2:A397,A397)-asetukset!$B$2))</f>
        <v/>
      </c>
    </row>
    <row r="398">
      <c r="A398" s="43"/>
      <c r="B398" s="31"/>
      <c r="C398" s="31"/>
      <c r="D398" s="15">
        <f t="shared" si="2"/>
        <v>0</v>
      </c>
      <c r="E398" s="15">
        <f t="shared" si="3"/>
        <v>0</v>
      </c>
      <c r="F398" s="15">
        <f t="shared" si="4"/>
        <v>0</v>
      </c>
      <c r="G398" s="15">
        <f t="shared" si="5"/>
        <v>0</v>
      </c>
      <c r="H398" s="18" t="str">
        <f t="shared" si="6"/>
        <v/>
      </c>
      <c r="I398" s="18" t="str">
        <f t="shared" si="7"/>
        <v/>
      </c>
      <c r="J398" s="18" t="str">
        <f t="shared" si="8"/>
        <v>-</v>
      </c>
      <c r="K398" s="27" t="str">
        <f t="shared" ref="K398:L398" si="408">IF(A398="","",WEEKDAY(B398,2))</f>
        <v/>
      </c>
      <c r="L398" s="27" t="str">
        <f t="shared" si="408"/>
        <v/>
      </c>
      <c r="M398" s="19">
        <f t="shared" si="10"/>
        <v>0</v>
      </c>
      <c r="N398" s="20">
        <f t="shared" si="11"/>
        <v>0</v>
      </c>
      <c r="O398" s="21" t="str">
        <f>IF(A398="","",IF(G398&gt;=asetukset!$B$3,G398-asetukset!$B$3,IF(AND(G398-E398&lt;=asetukset!$B$4,E398&gt;=asetukset!$B$3),1-E398,IF(AND(G398-E398&lt;=asetukset!$B$4,E398&lt;=asetukset!$B$3),asetukset!$B$6,0))))</f>
        <v/>
      </c>
      <c r="P398" s="20">
        <f>IF(F398&gt;D398,G398-asetukset!$B$5,IF(AND(D398=F398,E398&lt;=asetukset!$B$6),G398-E398,0))</f>
        <v>0</v>
      </c>
      <c r="Q398" s="19" t="str">
        <f>IF(and(K398=6,E398&gt;asetukset!$B$7),"", IF(and(K398&lt;&gt;6,L398=6,G398&lt;asetukset!$B$7),G398,IF(K398=6,asetukset!$B$7-E398,IF(K398=6,asetukset!$B$7-E398,IF(K398=6,asetukset!$B$7-E398,"")))))</f>
        <v/>
      </c>
      <c r="R398" s="19" t="str">
        <f t="shared" si="12"/>
        <v/>
      </c>
      <c r="S398" s="19" t="str">
        <f t="shared" si="13"/>
        <v/>
      </c>
      <c r="T398" s="21" t="str">
        <f>IF(A398="","",IF(SUMIFS($M$2:M398,$I$2:I398,I398,$A$2:A398,A398)&lt;=asetukset!$B$2,"",SUMIFS($M$2:M398,$I$2:I398,I398,$A$2:A398,A398)-asetukset!$B$2))</f>
        <v/>
      </c>
    </row>
    <row r="399">
      <c r="A399" s="43"/>
      <c r="B399" s="31"/>
      <c r="C399" s="31"/>
      <c r="D399" s="15">
        <f t="shared" si="2"/>
        <v>0</v>
      </c>
      <c r="E399" s="15">
        <f t="shared" si="3"/>
        <v>0</v>
      </c>
      <c r="F399" s="15">
        <f t="shared" si="4"/>
        <v>0</v>
      </c>
      <c r="G399" s="15">
        <f t="shared" si="5"/>
        <v>0</v>
      </c>
      <c r="H399" s="18" t="str">
        <f t="shared" si="6"/>
        <v/>
      </c>
      <c r="I399" s="18" t="str">
        <f t="shared" si="7"/>
        <v/>
      </c>
      <c r="J399" s="18" t="str">
        <f t="shared" si="8"/>
        <v>-</v>
      </c>
      <c r="K399" s="27" t="str">
        <f t="shared" ref="K399:L399" si="409">IF(A399="","",WEEKDAY(B399,2))</f>
        <v/>
      </c>
      <c r="L399" s="27" t="str">
        <f t="shared" si="409"/>
        <v/>
      </c>
      <c r="M399" s="19">
        <f t="shared" si="10"/>
        <v>0</v>
      </c>
      <c r="N399" s="20">
        <f t="shared" si="11"/>
        <v>0</v>
      </c>
      <c r="O399" s="21" t="str">
        <f>IF(A399="","",IF(G399&gt;=asetukset!$B$3,G399-asetukset!$B$3,IF(AND(G399-E399&lt;=asetukset!$B$4,E399&gt;=asetukset!$B$3),1-E399,IF(AND(G399-E399&lt;=asetukset!$B$4,E399&lt;=asetukset!$B$3),asetukset!$B$6,0))))</f>
        <v/>
      </c>
      <c r="P399" s="20">
        <f>IF(F399&gt;D399,G399-asetukset!$B$5,IF(AND(D399=F399,E399&lt;=asetukset!$B$6),G399-E399,0))</f>
        <v>0</v>
      </c>
      <c r="Q399" s="19" t="str">
        <f>IF(and(K399=6,E399&gt;asetukset!$B$7),"", IF(and(K399&lt;&gt;6,L399=6,G399&lt;asetukset!$B$7),G399,IF(K399=6,asetukset!$B$7-E399,IF(K399=6,asetukset!$B$7-E399,IF(K399=6,asetukset!$B$7-E399,"")))))</f>
        <v/>
      </c>
      <c r="R399" s="19" t="str">
        <f t="shared" si="12"/>
        <v/>
      </c>
      <c r="S399" s="19" t="str">
        <f t="shared" si="13"/>
        <v/>
      </c>
      <c r="T399" s="21" t="str">
        <f>IF(A399="","",IF(SUMIFS($M$2:M399,$I$2:I399,I399,$A$2:A399,A399)&lt;=asetukset!$B$2,"",SUMIFS($M$2:M399,$I$2:I399,I399,$A$2:A399,A399)-asetukset!$B$2))</f>
        <v/>
      </c>
    </row>
    <row r="400">
      <c r="A400" s="43"/>
      <c r="B400" s="31"/>
      <c r="C400" s="31"/>
      <c r="D400" s="15">
        <f t="shared" si="2"/>
        <v>0</v>
      </c>
      <c r="E400" s="15">
        <f t="shared" si="3"/>
        <v>0</v>
      </c>
      <c r="F400" s="15">
        <f t="shared" si="4"/>
        <v>0</v>
      </c>
      <c r="G400" s="15">
        <f t="shared" si="5"/>
        <v>0</v>
      </c>
      <c r="H400" s="18" t="str">
        <f t="shared" si="6"/>
        <v/>
      </c>
      <c r="I400" s="18" t="str">
        <f t="shared" si="7"/>
        <v/>
      </c>
      <c r="J400" s="18" t="str">
        <f t="shared" si="8"/>
        <v>-</v>
      </c>
      <c r="K400" s="27" t="str">
        <f t="shared" ref="K400:L400" si="410">IF(A400="","",WEEKDAY(B400,2))</f>
        <v/>
      </c>
      <c r="L400" s="27" t="str">
        <f t="shared" si="410"/>
        <v/>
      </c>
      <c r="M400" s="19">
        <f t="shared" si="10"/>
        <v>0</v>
      </c>
      <c r="N400" s="20">
        <f t="shared" si="11"/>
        <v>0</v>
      </c>
      <c r="O400" s="21" t="str">
        <f>IF(A400="","",IF(G400&gt;=asetukset!$B$3,G400-asetukset!$B$3,IF(AND(G400-E400&lt;=asetukset!$B$4,E400&gt;=asetukset!$B$3),1-E400,IF(AND(G400-E400&lt;=asetukset!$B$4,E400&lt;=asetukset!$B$3),asetukset!$B$6,0))))</f>
        <v/>
      </c>
      <c r="P400" s="20">
        <f>IF(F400&gt;D400,G400-asetukset!$B$5,IF(AND(D400=F400,E400&lt;=asetukset!$B$6),G400-E400,0))</f>
        <v>0</v>
      </c>
      <c r="Q400" s="19" t="str">
        <f>IF(and(K400=6,E400&gt;asetukset!$B$7),"", IF(and(K400&lt;&gt;6,L400=6,G400&lt;asetukset!$B$7),G400,IF(K400=6,asetukset!$B$7-E400,IF(K400=6,asetukset!$B$7-E400,IF(K400=6,asetukset!$B$7-E400,"")))))</f>
        <v/>
      </c>
      <c r="R400" s="19" t="str">
        <f t="shared" si="12"/>
        <v/>
      </c>
      <c r="S400" s="19" t="str">
        <f t="shared" si="13"/>
        <v/>
      </c>
      <c r="T400" s="21" t="str">
        <f>IF(A400="","",IF(SUMIFS($M$2:M400,$I$2:I400,I400,$A$2:A400,A400)&lt;=asetukset!$B$2,"",SUMIFS($M$2:M400,$I$2:I400,I400,$A$2:A400,A400)-asetukset!$B$2))</f>
        <v/>
      </c>
    </row>
    <row r="401">
      <c r="A401" s="43"/>
      <c r="B401" s="31"/>
      <c r="C401" s="31"/>
      <c r="D401" s="15">
        <f t="shared" si="2"/>
        <v>0</v>
      </c>
      <c r="E401" s="15">
        <f t="shared" si="3"/>
        <v>0</v>
      </c>
      <c r="F401" s="15">
        <f t="shared" si="4"/>
        <v>0</v>
      </c>
      <c r="G401" s="15">
        <f t="shared" si="5"/>
        <v>0</v>
      </c>
      <c r="H401" s="18" t="str">
        <f t="shared" si="6"/>
        <v/>
      </c>
      <c r="I401" s="18" t="str">
        <f t="shared" si="7"/>
        <v/>
      </c>
      <c r="J401" s="18" t="str">
        <f t="shared" si="8"/>
        <v>-</v>
      </c>
      <c r="K401" s="27" t="str">
        <f t="shared" ref="K401:L401" si="411">IF(A401="","",WEEKDAY(B401,2))</f>
        <v/>
      </c>
      <c r="L401" s="27" t="str">
        <f t="shared" si="411"/>
        <v/>
      </c>
      <c r="M401" s="19">
        <f t="shared" si="10"/>
        <v>0</v>
      </c>
      <c r="N401" s="20">
        <f t="shared" si="11"/>
        <v>0</v>
      </c>
      <c r="O401" s="21" t="str">
        <f>IF(A401="","",IF(G401&gt;=asetukset!$B$3,G401-asetukset!$B$3,IF(AND(G401-E401&lt;=asetukset!$B$4,E401&gt;=asetukset!$B$3),1-E401,IF(AND(G401-E401&lt;=asetukset!$B$4,E401&lt;=asetukset!$B$3),asetukset!$B$6,0))))</f>
        <v/>
      </c>
      <c r="P401" s="20">
        <f>IF(F401&gt;D401,G401-asetukset!$B$5,IF(AND(D401=F401,E401&lt;=asetukset!$B$6),G401-E401,0))</f>
        <v>0</v>
      </c>
      <c r="Q401" s="19" t="str">
        <f>IF(and(K401=6,E401&gt;asetukset!$B$7),"", IF(and(K401&lt;&gt;6,L401=6,G401&lt;asetukset!$B$7),G401,IF(K401=6,asetukset!$B$7-E401,IF(K401=6,asetukset!$B$7-E401,IF(K401=6,asetukset!$B$7-E401,"")))))</f>
        <v/>
      </c>
      <c r="R401" s="19" t="str">
        <f t="shared" si="12"/>
        <v/>
      </c>
      <c r="S401" s="19" t="str">
        <f t="shared" si="13"/>
        <v/>
      </c>
      <c r="T401" s="21" t="str">
        <f>IF(A401="","",IF(SUMIFS($M$2:M401,$I$2:I401,I401,$A$2:A401,A401)&lt;=asetukset!$B$2,"",SUMIFS($M$2:M401,$I$2:I401,I401,$A$2:A401,A401)-asetukset!$B$2))</f>
        <v/>
      </c>
    </row>
    <row r="402">
      <c r="A402" s="43"/>
      <c r="B402" s="31"/>
      <c r="C402" s="31"/>
      <c r="D402" s="15">
        <f t="shared" si="2"/>
        <v>0</v>
      </c>
      <c r="E402" s="15">
        <f t="shared" si="3"/>
        <v>0</v>
      </c>
      <c r="F402" s="15">
        <f t="shared" si="4"/>
        <v>0</v>
      </c>
      <c r="G402" s="15">
        <f t="shared" si="5"/>
        <v>0</v>
      </c>
      <c r="H402" s="18" t="str">
        <f t="shared" si="6"/>
        <v/>
      </c>
      <c r="I402" s="18" t="str">
        <f t="shared" si="7"/>
        <v/>
      </c>
      <c r="J402" s="18" t="str">
        <f t="shared" si="8"/>
        <v>-</v>
      </c>
      <c r="K402" s="27" t="str">
        <f t="shared" ref="K402:L402" si="412">IF(A402="","",WEEKDAY(B402,2))</f>
        <v/>
      </c>
      <c r="L402" s="27" t="str">
        <f t="shared" si="412"/>
        <v/>
      </c>
      <c r="M402" s="19">
        <f t="shared" si="10"/>
        <v>0</v>
      </c>
      <c r="N402" s="20">
        <f t="shared" si="11"/>
        <v>0</v>
      </c>
      <c r="O402" s="21" t="str">
        <f>IF(A402="","",IF(G402&gt;=asetukset!$B$3,G402-asetukset!$B$3,IF(AND(G402-E402&lt;=asetukset!$B$4,E402&gt;=asetukset!$B$3),1-E402,IF(AND(G402-E402&lt;=asetukset!$B$4,E402&lt;=asetukset!$B$3),asetukset!$B$6,0))))</f>
        <v/>
      </c>
      <c r="P402" s="20">
        <f>IF(F402&gt;D402,G402-asetukset!$B$5,IF(AND(D402=F402,E402&lt;=asetukset!$B$6),G402-E402,0))</f>
        <v>0</v>
      </c>
      <c r="Q402" s="19" t="str">
        <f>IF(and(K402=6,E402&gt;asetukset!$B$7),"", IF(and(K402&lt;&gt;6,L402=6,G402&lt;asetukset!$B$7),G402,IF(K402=6,asetukset!$B$7-E402,IF(K402=6,asetukset!$B$7-E402,IF(K402=6,asetukset!$B$7-E402,"")))))</f>
        <v/>
      </c>
      <c r="R402" s="19" t="str">
        <f t="shared" si="12"/>
        <v/>
      </c>
      <c r="S402" s="19" t="str">
        <f t="shared" si="13"/>
        <v/>
      </c>
      <c r="T402" s="21" t="str">
        <f>IF(A402="","",IF(SUMIFS($M$2:M402,$I$2:I402,I402,$A$2:A402,A402)&lt;=asetukset!$B$2,"",SUMIFS($M$2:M402,$I$2:I402,I402,$A$2:A402,A402)-asetukset!$B$2))</f>
        <v/>
      </c>
    </row>
    <row r="403">
      <c r="A403" s="43"/>
      <c r="B403" s="31"/>
      <c r="C403" s="31"/>
      <c r="D403" s="15">
        <f t="shared" si="2"/>
        <v>0</v>
      </c>
      <c r="E403" s="15">
        <f t="shared" si="3"/>
        <v>0</v>
      </c>
      <c r="F403" s="15">
        <f t="shared" si="4"/>
        <v>0</v>
      </c>
      <c r="G403" s="15">
        <f t="shared" si="5"/>
        <v>0</v>
      </c>
      <c r="H403" s="18" t="str">
        <f t="shared" si="6"/>
        <v/>
      </c>
      <c r="I403" s="18" t="str">
        <f t="shared" si="7"/>
        <v/>
      </c>
      <c r="J403" s="18" t="str">
        <f t="shared" si="8"/>
        <v>-</v>
      </c>
      <c r="K403" s="27" t="str">
        <f t="shared" ref="K403:L403" si="413">IF(A403="","",WEEKDAY(B403,2))</f>
        <v/>
      </c>
      <c r="L403" s="27" t="str">
        <f t="shared" si="413"/>
        <v/>
      </c>
      <c r="M403" s="19">
        <f t="shared" si="10"/>
        <v>0</v>
      </c>
      <c r="N403" s="20">
        <f t="shared" si="11"/>
        <v>0</v>
      </c>
      <c r="O403" s="21" t="str">
        <f>IF(A403="","",IF(G403&gt;=asetukset!$B$3,G403-asetukset!$B$3,IF(AND(G403-E403&lt;=asetukset!$B$4,E403&gt;=asetukset!$B$3),1-E403,IF(AND(G403-E403&lt;=asetukset!$B$4,E403&lt;=asetukset!$B$3),asetukset!$B$6,0))))</f>
        <v/>
      </c>
      <c r="P403" s="20">
        <f>IF(F403&gt;D403,G403-asetukset!$B$5,IF(AND(D403=F403,E403&lt;=asetukset!$B$6),G403-E403,0))</f>
        <v>0</v>
      </c>
      <c r="Q403" s="19" t="str">
        <f>IF(and(K403=6,E403&gt;asetukset!$B$7),"", IF(and(K403&lt;&gt;6,L403=6,G403&lt;asetukset!$B$7),G403,IF(K403=6,asetukset!$B$7-E403,IF(K403=6,asetukset!$B$7-E403,IF(K403=6,asetukset!$B$7-E403,"")))))</f>
        <v/>
      </c>
      <c r="R403" s="19" t="str">
        <f t="shared" si="12"/>
        <v/>
      </c>
      <c r="S403" s="19" t="str">
        <f t="shared" si="13"/>
        <v/>
      </c>
      <c r="T403" s="21" t="str">
        <f>IF(A403="","",IF(SUMIFS($M$2:M403,$I$2:I403,I403,$A$2:A403,A403)&lt;=asetukset!$B$2,"",SUMIFS($M$2:M403,$I$2:I403,I403,$A$2:A403,A403)-asetukset!$B$2))</f>
        <v/>
      </c>
    </row>
    <row r="404">
      <c r="A404" s="43"/>
      <c r="B404" s="31"/>
      <c r="C404" s="31"/>
      <c r="D404" s="15">
        <f t="shared" si="2"/>
        <v>0</v>
      </c>
      <c r="E404" s="15">
        <f t="shared" si="3"/>
        <v>0</v>
      </c>
      <c r="F404" s="15">
        <f t="shared" si="4"/>
        <v>0</v>
      </c>
      <c r="G404" s="15">
        <f t="shared" si="5"/>
        <v>0</v>
      </c>
      <c r="H404" s="18" t="str">
        <f t="shared" si="6"/>
        <v/>
      </c>
      <c r="I404" s="18" t="str">
        <f t="shared" si="7"/>
        <v/>
      </c>
      <c r="J404" s="18" t="str">
        <f t="shared" si="8"/>
        <v>-</v>
      </c>
      <c r="K404" s="27" t="str">
        <f t="shared" ref="K404:L404" si="414">IF(A404="","",WEEKDAY(B404,2))</f>
        <v/>
      </c>
      <c r="L404" s="27" t="str">
        <f t="shared" si="414"/>
        <v/>
      </c>
      <c r="M404" s="19">
        <f t="shared" si="10"/>
        <v>0</v>
      </c>
      <c r="N404" s="20">
        <f t="shared" si="11"/>
        <v>0</v>
      </c>
      <c r="O404" s="21" t="str">
        <f>IF(A404="","",IF(G404&gt;=asetukset!$B$3,G404-asetukset!$B$3,IF(AND(G404-E404&lt;=asetukset!$B$4,E404&gt;=asetukset!$B$3),1-E404,IF(AND(G404-E404&lt;=asetukset!$B$4,E404&lt;=asetukset!$B$3),asetukset!$B$6,0))))</f>
        <v/>
      </c>
      <c r="P404" s="20">
        <f>IF(F404&gt;D404,G404-asetukset!$B$5,IF(AND(D404=F404,E404&lt;=asetukset!$B$6),G404-E404,0))</f>
        <v>0</v>
      </c>
      <c r="Q404" s="19" t="str">
        <f>IF(and(K404=6,E404&gt;asetukset!$B$7),"", IF(and(K404&lt;&gt;6,L404=6,G404&lt;asetukset!$B$7),G404,IF(K404=6,asetukset!$B$7-E404,IF(K404=6,asetukset!$B$7-E404,IF(K404=6,asetukset!$B$7-E404,"")))))</f>
        <v/>
      </c>
      <c r="R404" s="19" t="str">
        <f t="shared" si="12"/>
        <v/>
      </c>
      <c r="S404" s="19" t="str">
        <f t="shared" si="13"/>
        <v/>
      </c>
      <c r="T404" s="21" t="str">
        <f>IF(A404="","",IF(SUMIFS($M$2:M404,$I$2:I404,I404,$A$2:A404,A404)&lt;=asetukset!$B$2,"",SUMIFS($M$2:M404,$I$2:I404,I404,$A$2:A404,A404)-asetukset!$B$2))</f>
        <v/>
      </c>
    </row>
    <row r="405">
      <c r="A405" s="43"/>
      <c r="B405" s="31"/>
      <c r="C405" s="31"/>
      <c r="D405" s="15">
        <f t="shared" si="2"/>
        <v>0</v>
      </c>
      <c r="E405" s="15">
        <f t="shared" si="3"/>
        <v>0</v>
      </c>
      <c r="F405" s="15">
        <f t="shared" si="4"/>
        <v>0</v>
      </c>
      <c r="G405" s="15">
        <f t="shared" si="5"/>
        <v>0</v>
      </c>
      <c r="H405" s="18" t="str">
        <f t="shared" si="6"/>
        <v/>
      </c>
      <c r="I405" s="18" t="str">
        <f t="shared" si="7"/>
        <v/>
      </c>
      <c r="J405" s="18" t="str">
        <f t="shared" si="8"/>
        <v>-</v>
      </c>
      <c r="K405" s="27" t="str">
        <f t="shared" ref="K405:L405" si="415">IF(A405="","",WEEKDAY(B405,2))</f>
        <v/>
      </c>
      <c r="L405" s="27" t="str">
        <f t="shared" si="415"/>
        <v/>
      </c>
      <c r="M405" s="19">
        <f t="shared" si="10"/>
        <v>0</v>
      </c>
      <c r="N405" s="20">
        <f t="shared" si="11"/>
        <v>0</v>
      </c>
      <c r="O405" s="21" t="str">
        <f>IF(A405="","",IF(G405&gt;=asetukset!$B$3,G405-asetukset!$B$3,IF(AND(G405-E405&lt;=asetukset!$B$4,E405&gt;=asetukset!$B$3),1-E405,IF(AND(G405-E405&lt;=asetukset!$B$4,E405&lt;=asetukset!$B$3),asetukset!$B$6,0))))</f>
        <v/>
      </c>
      <c r="P405" s="20">
        <f>IF(F405&gt;D405,G405-asetukset!$B$5,IF(AND(D405=F405,E405&lt;=asetukset!$B$6),G405-E405,0))</f>
        <v>0</v>
      </c>
      <c r="Q405" s="19" t="str">
        <f>IF(and(K405=6,E405&gt;asetukset!$B$7),"", IF(and(K405&lt;&gt;6,L405=6,G405&lt;asetukset!$B$7),G405,IF(K405=6,asetukset!$B$7-E405,IF(K405=6,asetukset!$B$7-E405,IF(K405=6,asetukset!$B$7-E405,"")))))</f>
        <v/>
      </c>
      <c r="R405" s="19" t="str">
        <f t="shared" si="12"/>
        <v/>
      </c>
      <c r="S405" s="19" t="str">
        <f t="shared" si="13"/>
        <v/>
      </c>
      <c r="T405" s="21" t="str">
        <f>IF(A405="","",IF(SUMIFS($M$2:M405,$I$2:I405,I405,$A$2:A405,A405)&lt;=asetukset!$B$2,"",SUMIFS($M$2:M405,$I$2:I405,I405,$A$2:A405,A405)-asetukset!$B$2))</f>
        <v/>
      </c>
    </row>
    <row r="406">
      <c r="A406" s="43"/>
      <c r="B406" s="31"/>
      <c r="C406" s="31"/>
      <c r="D406" s="15">
        <f t="shared" si="2"/>
        <v>0</v>
      </c>
      <c r="E406" s="15">
        <f t="shared" si="3"/>
        <v>0</v>
      </c>
      <c r="F406" s="15">
        <f t="shared" si="4"/>
        <v>0</v>
      </c>
      <c r="G406" s="15">
        <f t="shared" si="5"/>
        <v>0</v>
      </c>
      <c r="H406" s="18" t="str">
        <f t="shared" si="6"/>
        <v/>
      </c>
      <c r="I406" s="18" t="str">
        <f t="shared" si="7"/>
        <v/>
      </c>
      <c r="J406" s="18" t="str">
        <f t="shared" si="8"/>
        <v>-</v>
      </c>
      <c r="K406" s="27" t="str">
        <f t="shared" ref="K406:L406" si="416">IF(A406="","",WEEKDAY(B406,2))</f>
        <v/>
      </c>
      <c r="L406" s="27" t="str">
        <f t="shared" si="416"/>
        <v/>
      </c>
      <c r="M406" s="19">
        <f t="shared" si="10"/>
        <v>0</v>
      </c>
      <c r="N406" s="20">
        <f t="shared" si="11"/>
        <v>0</v>
      </c>
      <c r="O406" s="21" t="str">
        <f>IF(A406="","",IF(G406&gt;=asetukset!$B$3,G406-asetukset!$B$3,IF(AND(G406-E406&lt;=asetukset!$B$4,E406&gt;=asetukset!$B$3),1-E406,IF(AND(G406-E406&lt;=asetukset!$B$4,E406&lt;=asetukset!$B$3),asetukset!$B$6,0))))</f>
        <v/>
      </c>
      <c r="P406" s="20">
        <f>IF(F406&gt;D406,G406-asetukset!$B$5,IF(AND(D406=F406,E406&lt;=asetukset!$B$6),G406-E406,0))</f>
        <v>0</v>
      </c>
      <c r="Q406" s="19" t="str">
        <f>IF(and(K406=6,E406&gt;asetukset!$B$7),"", IF(and(K406&lt;&gt;6,L406=6,G406&lt;asetukset!$B$7),G406,IF(K406=6,asetukset!$B$7-E406,IF(K406=6,asetukset!$B$7-E406,IF(K406=6,asetukset!$B$7-E406,"")))))</f>
        <v/>
      </c>
      <c r="R406" s="19" t="str">
        <f t="shared" si="12"/>
        <v/>
      </c>
      <c r="S406" s="19" t="str">
        <f t="shared" si="13"/>
        <v/>
      </c>
      <c r="T406" s="21" t="str">
        <f>IF(A406="","",IF(SUMIFS($M$2:M406,$I$2:I406,I406,$A$2:A406,A406)&lt;=asetukset!$B$2,"",SUMIFS($M$2:M406,$I$2:I406,I406,$A$2:A406,A406)-asetukset!$B$2))</f>
        <v/>
      </c>
    </row>
    <row r="407">
      <c r="A407" s="43"/>
      <c r="B407" s="31"/>
      <c r="C407" s="31"/>
      <c r="D407" s="15">
        <f t="shared" si="2"/>
        <v>0</v>
      </c>
      <c r="E407" s="15">
        <f t="shared" si="3"/>
        <v>0</v>
      </c>
      <c r="F407" s="15">
        <f t="shared" si="4"/>
        <v>0</v>
      </c>
      <c r="G407" s="15">
        <f t="shared" si="5"/>
        <v>0</v>
      </c>
      <c r="H407" s="18" t="str">
        <f t="shared" si="6"/>
        <v/>
      </c>
      <c r="I407" s="18" t="str">
        <f t="shared" si="7"/>
        <v/>
      </c>
      <c r="J407" s="18" t="str">
        <f t="shared" si="8"/>
        <v>-</v>
      </c>
      <c r="K407" s="27" t="str">
        <f t="shared" ref="K407:L407" si="417">IF(A407="","",WEEKDAY(B407,2))</f>
        <v/>
      </c>
      <c r="L407" s="27" t="str">
        <f t="shared" si="417"/>
        <v/>
      </c>
      <c r="M407" s="19">
        <f t="shared" si="10"/>
        <v>0</v>
      </c>
      <c r="N407" s="20">
        <f t="shared" si="11"/>
        <v>0</v>
      </c>
      <c r="O407" s="21" t="str">
        <f>IF(A407="","",IF(G407&gt;=asetukset!$B$3,G407-asetukset!$B$3,IF(AND(G407-E407&lt;=asetukset!$B$4,E407&gt;=asetukset!$B$3),1-E407,IF(AND(G407-E407&lt;=asetukset!$B$4,E407&lt;=asetukset!$B$3),asetukset!$B$6,0))))</f>
        <v/>
      </c>
      <c r="P407" s="20">
        <f>IF(F407&gt;D407,G407-asetukset!$B$5,IF(AND(D407=F407,E407&lt;=asetukset!$B$6),G407-E407,0))</f>
        <v>0</v>
      </c>
      <c r="Q407" s="19" t="str">
        <f>IF(and(K407=6,E407&gt;asetukset!$B$7),"", IF(and(K407&lt;&gt;6,L407=6,G407&lt;asetukset!$B$7),G407,IF(K407=6,asetukset!$B$7-E407,IF(K407=6,asetukset!$B$7-E407,IF(K407=6,asetukset!$B$7-E407,"")))))</f>
        <v/>
      </c>
      <c r="R407" s="19" t="str">
        <f t="shared" si="12"/>
        <v/>
      </c>
      <c r="S407" s="19" t="str">
        <f t="shared" si="13"/>
        <v/>
      </c>
      <c r="T407" s="21" t="str">
        <f>IF(A407="","",IF(SUMIFS($M$2:M407,$I$2:I407,I407,$A$2:A407,A407)&lt;=asetukset!$B$2,"",SUMIFS($M$2:M407,$I$2:I407,I407,$A$2:A407,A407)-asetukset!$B$2))</f>
        <v/>
      </c>
    </row>
    <row r="408">
      <c r="A408" s="43"/>
      <c r="B408" s="31"/>
      <c r="C408" s="31"/>
      <c r="D408" s="15">
        <f t="shared" si="2"/>
        <v>0</v>
      </c>
      <c r="E408" s="15">
        <f t="shared" si="3"/>
        <v>0</v>
      </c>
      <c r="F408" s="15">
        <f t="shared" si="4"/>
        <v>0</v>
      </c>
      <c r="G408" s="15">
        <f t="shared" si="5"/>
        <v>0</v>
      </c>
      <c r="H408" s="18" t="str">
        <f t="shared" si="6"/>
        <v/>
      </c>
      <c r="I408" s="18" t="str">
        <f t="shared" si="7"/>
        <v/>
      </c>
      <c r="J408" s="18" t="str">
        <f t="shared" si="8"/>
        <v>-</v>
      </c>
      <c r="K408" s="27" t="str">
        <f t="shared" ref="K408:L408" si="418">IF(A408="","",WEEKDAY(B408,2))</f>
        <v/>
      </c>
      <c r="L408" s="27" t="str">
        <f t="shared" si="418"/>
        <v/>
      </c>
      <c r="M408" s="19">
        <f t="shared" si="10"/>
        <v>0</v>
      </c>
      <c r="N408" s="20">
        <f t="shared" si="11"/>
        <v>0</v>
      </c>
      <c r="O408" s="21" t="str">
        <f>IF(A408="","",IF(G408&gt;=asetukset!$B$3,G408-asetukset!$B$3,IF(AND(G408-E408&lt;=asetukset!$B$4,E408&gt;=asetukset!$B$3),1-E408,IF(AND(G408-E408&lt;=asetukset!$B$4,E408&lt;=asetukset!$B$3),asetukset!$B$6,0))))</f>
        <v/>
      </c>
      <c r="P408" s="20">
        <f>IF(F408&gt;D408,G408-asetukset!$B$5,IF(AND(D408=F408,E408&lt;=asetukset!$B$6),G408-E408,0))</f>
        <v>0</v>
      </c>
      <c r="Q408" s="19" t="str">
        <f>IF(and(K408=6,E408&gt;asetukset!$B$7),"", IF(and(K408&lt;&gt;6,L408=6,G408&lt;asetukset!$B$7),G408,IF(K408=6,asetukset!$B$7-E408,IF(K408=6,asetukset!$B$7-E408,IF(K408=6,asetukset!$B$7-E408,"")))))</f>
        <v/>
      </c>
      <c r="R408" s="19" t="str">
        <f t="shared" si="12"/>
        <v/>
      </c>
      <c r="S408" s="19" t="str">
        <f t="shared" si="13"/>
        <v/>
      </c>
      <c r="T408" s="21" t="str">
        <f>IF(A408="","",IF(SUMIFS($M$2:M408,$I$2:I408,I408,$A$2:A408,A408)&lt;=asetukset!$B$2,"",SUMIFS($M$2:M408,$I$2:I408,I408,$A$2:A408,A408)-asetukset!$B$2))</f>
        <v/>
      </c>
    </row>
    <row r="409">
      <c r="A409" s="43"/>
      <c r="B409" s="31"/>
      <c r="C409" s="31"/>
      <c r="D409" s="15">
        <f t="shared" si="2"/>
        <v>0</v>
      </c>
      <c r="E409" s="15">
        <f t="shared" si="3"/>
        <v>0</v>
      </c>
      <c r="F409" s="15">
        <f t="shared" si="4"/>
        <v>0</v>
      </c>
      <c r="G409" s="15">
        <f t="shared" si="5"/>
        <v>0</v>
      </c>
      <c r="H409" s="18" t="str">
        <f t="shared" si="6"/>
        <v/>
      </c>
      <c r="I409" s="18" t="str">
        <f t="shared" si="7"/>
        <v/>
      </c>
      <c r="J409" s="18" t="str">
        <f t="shared" si="8"/>
        <v>-</v>
      </c>
      <c r="K409" s="27" t="str">
        <f t="shared" ref="K409:L409" si="419">IF(A409="","",WEEKDAY(B409,2))</f>
        <v/>
      </c>
      <c r="L409" s="27" t="str">
        <f t="shared" si="419"/>
        <v/>
      </c>
      <c r="M409" s="19">
        <f t="shared" si="10"/>
        <v>0</v>
      </c>
      <c r="N409" s="20">
        <f t="shared" si="11"/>
        <v>0</v>
      </c>
      <c r="O409" s="21" t="str">
        <f>IF(A409="","",IF(G409&gt;=asetukset!$B$3,G409-asetukset!$B$3,IF(AND(G409-E409&lt;=asetukset!$B$4,E409&gt;=asetukset!$B$3),1-E409,IF(AND(G409-E409&lt;=asetukset!$B$4,E409&lt;=asetukset!$B$3),asetukset!$B$6,0))))</f>
        <v/>
      </c>
      <c r="P409" s="20">
        <f>IF(F409&gt;D409,G409-asetukset!$B$5,IF(AND(D409=F409,E409&lt;=asetukset!$B$6),G409-E409,0))</f>
        <v>0</v>
      </c>
      <c r="Q409" s="19" t="str">
        <f>IF(and(K409=6,E409&gt;asetukset!$B$7),"", IF(and(K409&lt;&gt;6,L409=6,G409&lt;asetukset!$B$7),G409,IF(K409=6,asetukset!$B$7-E409,IF(K409=6,asetukset!$B$7-E409,IF(K409=6,asetukset!$B$7-E409,"")))))</f>
        <v/>
      </c>
      <c r="R409" s="19" t="str">
        <f t="shared" si="12"/>
        <v/>
      </c>
      <c r="S409" s="19" t="str">
        <f t="shared" si="13"/>
        <v/>
      </c>
      <c r="T409" s="21" t="str">
        <f>IF(A409="","",IF(SUMIFS($M$2:M409,$I$2:I409,I409,$A$2:A409,A409)&lt;=asetukset!$B$2,"",SUMIFS($M$2:M409,$I$2:I409,I409,$A$2:A409,A409)-asetukset!$B$2))</f>
        <v/>
      </c>
    </row>
    <row r="410">
      <c r="A410" s="43"/>
      <c r="B410" s="31"/>
      <c r="C410" s="31"/>
      <c r="D410" s="15">
        <f t="shared" si="2"/>
        <v>0</v>
      </c>
      <c r="E410" s="15">
        <f t="shared" si="3"/>
        <v>0</v>
      </c>
      <c r="F410" s="15">
        <f t="shared" si="4"/>
        <v>0</v>
      </c>
      <c r="G410" s="15">
        <f t="shared" si="5"/>
        <v>0</v>
      </c>
      <c r="H410" s="18" t="str">
        <f t="shared" si="6"/>
        <v/>
      </c>
      <c r="I410" s="18" t="str">
        <f t="shared" si="7"/>
        <v/>
      </c>
      <c r="J410" s="18" t="str">
        <f t="shared" si="8"/>
        <v>-</v>
      </c>
      <c r="K410" s="27" t="str">
        <f t="shared" ref="K410:L410" si="420">IF(A410="","",WEEKDAY(B410,2))</f>
        <v/>
      </c>
      <c r="L410" s="27" t="str">
        <f t="shared" si="420"/>
        <v/>
      </c>
      <c r="M410" s="19">
        <f t="shared" si="10"/>
        <v>0</v>
      </c>
      <c r="N410" s="20">
        <f t="shared" si="11"/>
        <v>0</v>
      </c>
      <c r="O410" s="21" t="str">
        <f>IF(A410="","",IF(G410&gt;=asetukset!$B$3,G410-asetukset!$B$3,IF(AND(G410-E410&lt;=asetukset!$B$4,E410&gt;=asetukset!$B$3),1-E410,IF(AND(G410-E410&lt;=asetukset!$B$4,E410&lt;=asetukset!$B$3),asetukset!$B$6,0))))</f>
        <v/>
      </c>
      <c r="P410" s="20">
        <f>IF(F410&gt;D410,G410-asetukset!$B$5,IF(AND(D410=F410,E410&lt;=asetukset!$B$6),G410-E410,0))</f>
        <v>0</v>
      </c>
      <c r="Q410" s="19" t="str">
        <f>IF(and(K410=6,E410&gt;asetukset!$B$7),"", IF(and(K410&lt;&gt;6,L410=6,G410&lt;asetukset!$B$7),G410,IF(K410=6,asetukset!$B$7-E410,IF(K410=6,asetukset!$B$7-E410,IF(K410=6,asetukset!$B$7-E410,"")))))</f>
        <v/>
      </c>
      <c r="R410" s="19" t="str">
        <f t="shared" si="12"/>
        <v/>
      </c>
      <c r="S410" s="19" t="str">
        <f t="shared" si="13"/>
        <v/>
      </c>
      <c r="T410" s="21" t="str">
        <f>IF(A410="","",IF(SUMIFS($M$2:M410,$I$2:I410,I410,$A$2:A410,A410)&lt;=asetukset!$B$2,"",SUMIFS($M$2:M410,$I$2:I410,I410,$A$2:A410,A410)-asetukset!$B$2))</f>
        <v/>
      </c>
    </row>
    <row r="411">
      <c r="A411" s="43"/>
      <c r="B411" s="31"/>
      <c r="C411" s="31"/>
      <c r="D411" s="15">
        <f t="shared" si="2"/>
        <v>0</v>
      </c>
      <c r="E411" s="15">
        <f t="shared" si="3"/>
        <v>0</v>
      </c>
      <c r="F411" s="15">
        <f t="shared" si="4"/>
        <v>0</v>
      </c>
      <c r="G411" s="15">
        <f t="shared" si="5"/>
        <v>0</v>
      </c>
      <c r="H411" s="18" t="str">
        <f t="shared" si="6"/>
        <v/>
      </c>
      <c r="I411" s="18" t="str">
        <f t="shared" si="7"/>
        <v/>
      </c>
      <c r="J411" s="18" t="str">
        <f t="shared" si="8"/>
        <v>-</v>
      </c>
      <c r="K411" s="27" t="str">
        <f t="shared" ref="K411:L411" si="421">IF(A411="","",WEEKDAY(B411,2))</f>
        <v/>
      </c>
      <c r="L411" s="27" t="str">
        <f t="shared" si="421"/>
        <v/>
      </c>
      <c r="M411" s="19">
        <f t="shared" si="10"/>
        <v>0</v>
      </c>
      <c r="N411" s="20">
        <f t="shared" si="11"/>
        <v>0</v>
      </c>
      <c r="O411" s="21" t="str">
        <f>IF(A411="","",IF(G411&gt;=asetukset!$B$3,G411-asetukset!$B$3,IF(AND(G411-E411&lt;=asetukset!$B$4,E411&gt;=asetukset!$B$3),1-E411,IF(AND(G411-E411&lt;=asetukset!$B$4,E411&lt;=asetukset!$B$3),asetukset!$B$6,0))))</f>
        <v/>
      </c>
      <c r="P411" s="20">
        <f>IF(F411&gt;D411,G411-asetukset!$B$5,IF(AND(D411=F411,E411&lt;=asetukset!$B$6),G411-E411,0))</f>
        <v>0</v>
      </c>
      <c r="Q411" s="19" t="str">
        <f>IF(and(K411=6,E411&gt;asetukset!$B$7),"", IF(and(K411&lt;&gt;6,L411=6,G411&lt;asetukset!$B$7),G411,IF(K411=6,asetukset!$B$7-E411,IF(K411=6,asetukset!$B$7-E411,IF(K411=6,asetukset!$B$7-E411,"")))))</f>
        <v/>
      </c>
      <c r="R411" s="19" t="str">
        <f t="shared" si="12"/>
        <v/>
      </c>
      <c r="S411" s="19" t="str">
        <f t="shared" si="13"/>
        <v/>
      </c>
      <c r="T411" s="21" t="str">
        <f>IF(A411="","",IF(SUMIFS($M$2:M411,$I$2:I411,I411,$A$2:A411,A411)&lt;=asetukset!$B$2,"",SUMIFS($M$2:M411,$I$2:I411,I411,$A$2:A411,A411)-asetukset!$B$2))</f>
        <v/>
      </c>
    </row>
    <row r="412">
      <c r="A412" s="43"/>
      <c r="B412" s="31"/>
      <c r="C412" s="31"/>
      <c r="D412" s="15">
        <f t="shared" si="2"/>
        <v>0</v>
      </c>
      <c r="E412" s="15">
        <f t="shared" si="3"/>
        <v>0</v>
      </c>
      <c r="F412" s="15">
        <f t="shared" si="4"/>
        <v>0</v>
      </c>
      <c r="G412" s="15">
        <f t="shared" si="5"/>
        <v>0</v>
      </c>
      <c r="H412" s="18" t="str">
        <f t="shared" si="6"/>
        <v/>
      </c>
      <c r="I412" s="18" t="str">
        <f t="shared" si="7"/>
        <v/>
      </c>
      <c r="J412" s="18" t="str">
        <f t="shared" si="8"/>
        <v>-</v>
      </c>
      <c r="K412" s="27" t="str">
        <f t="shared" ref="K412:L412" si="422">IF(A412="","",WEEKDAY(B412,2))</f>
        <v/>
      </c>
      <c r="L412" s="27" t="str">
        <f t="shared" si="422"/>
        <v/>
      </c>
      <c r="M412" s="19">
        <f t="shared" si="10"/>
        <v>0</v>
      </c>
      <c r="N412" s="20">
        <f t="shared" si="11"/>
        <v>0</v>
      </c>
      <c r="O412" s="21" t="str">
        <f>IF(A412="","",IF(G412&gt;=asetukset!$B$3,G412-asetukset!$B$3,IF(AND(G412-E412&lt;=asetukset!$B$4,E412&gt;=asetukset!$B$3),1-E412,IF(AND(G412-E412&lt;=asetukset!$B$4,E412&lt;=asetukset!$B$3),asetukset!$B$6,0))))</f>
        <v/>
      </c>
      <c r="P412" s="20">
        <f>IF(F412&gt;D412,G412-asetukset!$B$5,IF(AND(D412=F412,E412&lt;=asetukset!$B$6),G412-E412,0))</f>
        <v>0</v>
      </c>
      <c r="Q412" s="19" t="str">
        <f>IF(and(K412=6,E412&gt;asetukset!$B$7),"", IF(and(K412&lt;&gt;6,L412=6,G412&lt;asetukset!$B$7),G412,IF(K412=6,asetukset!$B$7-E412,IF(K412=6,asetukset!$B$7-E412,IF(K412=6,asetukset!$B$7-E412,"")))))</f>
        <v/>
      </c>
      <c r="R412" s="19" t="str">
        <f t="shared" si="12"/>
        <v/>
      </c>
      <c r="S412" s="19" t="str">
        <f t="shared" si="13"/>
        <v/>
      </c>
      <c r="T412" s="21" t="str">
        <f>IF(A412="","",IF(SUMIFS($M$2:M412,$I$2:I412,I412,$A$2:A412,A412)&lt;=asetukset!$B$2,"",SUMIFS($M$2:M412,$I$2:I412,I412,$A$2:A412,A412)-asetukset!$B$2))</f>
        <v/>
      </c>
    </row>
    <row r="413">
      <c r="A413" s="43"/>
      <c r="B413" s="31"/>
      <c r="C413" s="31"/>
      <c r="D413" s="15">
        <f t="shared" si="2"/>
        <v>0</v>
      </c>
      <c r="E413" s="15">
        <f t="shared" si="3"/>
        <v>0</v>
      </c>
      <c r="F413" s="15">
        <f t="shared" si="4"/>
        <v>0</v>
      </c>
      <c r="G413" s="15">
        <f t="shared" si="5"/>
        <v>0</v>
      </c>
      <c r="H413" s="18" t="str">
        <f t="shared" si="6"/>
        <v/>
      </c>
      <c r="I413" s="18" t="str">
        <f t="shared" si="7"/>
        <v/>
      </c>
      <c r="J413" s="18" t="str">
        <f t="shared" si="8"/>
        <v>-</v>
      </c>
      <c r="K413" s="27" t="str">
        <f t="shared" ref="K413:L413" si="423">IF(A413="","",WEEKDAY(B413,2))</f>
        <v/>
      </c>
      <c r="L413" s="27" t="str">
        <f t="shared" si="423"/>
        <v/>
      </c>
      <c r="M413" s="19">
        <f t="shared" si="10"/>
        <v>0</v>
      </c>
      <c r="N413" s="20">
        <f t="shared" si="11"/>
        <v>0</v>
      </c>
      <c r="O413" s="21" t="str">
        <f>IF(A413="","",IF(G413&gt;=asetukset!$B$3,G413-asetukset!$B$3,IF(AND(G413-E413&lt;=asetukset!$B$4,E413&gt;=asetukset!$B$3),1-E413,IF(AND(G413-E413&lt;=asetukset!$B$4,E413&lt;=asetukset!$B$3),asetukset!$B$6,0))))</f>
        <v/>
      </c>
      <c r="P413" s="20">
        <f>IF(F413&gt;D413,G413-asetukset!$B$5,IF(AND(D413=F413,E413&lt;=asetukset!$B$6),G413-E413,0))</f>
        <v>0</v>
      </c>
      <c r="Q413" s="19" t="str">
        <f>IF(and(K413=6,E413&gt;asetukset!$B$7),"", IF(and(K413&lt;&gt;6,L413=6,G413&lt;asetukset!$B$7),G413,IF(K413=6,asetukset!$B$7-E413,IF(K413=6,asetukset!$B$7-E413,IF(K413=6,asetukset!$B$7-E413,"")))))</f>
        <v/>
      </c>
      <c r="R413" s="19" t="str">
        <f t="shared" si="12"/>
        <v/>
      </c>
      <c r="S413" s="19" t="str">
        <f t="shared" si="13"/>
        <v/>
      </c>
      <c r="T413" s="21" t="str">
        <f>IF(A413="","",IF(SUMIFS($M$2:M413,$I$2:I413,I413,$A$2:A413,A413)&lt;=asetukset!$B$2,"",SUMIFS($M$2:M413,$I$2:I413,I413,$A$2:A413,A413)-asetukset!$B$2))</f>
        <v/>
      </c>
    </row>
    <row r="414">
      <c r="A414" s="43"/>
      <c r="B414" s="31"/>
      <c r="C414" s="31"/>
      <c r="D414" s="15">
        <f t="shared" si="2"/>
        <v>0</v>
      </c>
      <c r="E414" s="15">
        <f t="shared" si="3"/>
        <v>0</v>
      </c>
      <c r="F414" s="15">
        <f t="shared" si="4"/>
        <v>0</v>
      </c>
      <c r="G414" s="15">
        <f t="shared" si="5"/>
        <v>0</v>
      </c>
      <c r="H414" s="18" t="str">
        <f t="shared" si="6"/>
        <v/>
      </c>
      <c r="I414" s="18" t="str">
        <f t="shared" si="7"/>
        <v/>
      </c>
      <c r="J414" s="18" t="str">
        <f t="shared" si="8"/>
        <v>-</v>
      </c>
      <c r="K414" s="27" t="str">
        <f t="shared" ref="K414:L414" si="424">IF(A414="","",WEEKDAY(B414,2))</f>
        <v/>
      </c>
      <c r="L414" s="27" t="str">
        <f t="shared" si="424"/>
        <v/>
      </c>
      <c r="M414" s="19">
        <f t="shared" si="10"/>
        <v>0</v>
      </c>
      <c r="N414" s="20">
        <f t="shared" si="11"/>
        <v>0</v>
      </c>
      <c r="O414" s="21" t="str">
        <f>IF(A414="","",IF(G414&gt;=asetukset!$B$3,G414-asetukset!$B$3,IF(AND(G414-E414&lt;=asetukset!$B$4,E414&gt;=asetukset!$B$3),1-E414,IF(AND(G414-E414&lt;=asetukset!$B$4,E414&lt;=asetukset!$B$3),asetukset!$B$6,0))))</f>
        <v/>
      </c>
      <c r="P414" s="20">
        <f>IF(F414&gt;D414,G414-asetukset!$B$5,IF(AND(D414=F414,E414&lt;=asetukset!$B$6),G414-E414,0))</f>
        <v>0</v>
      </c>
      <c r="Q414" s="19" t="str">
        <f>IF(and(K414=6,E414&gt;asetukset!$B$7),"", IF(and(K414&lt;&gt;6,L414=6,G414&lt;asetukset!$B$7),G414,IF(K414=6,asetukset!$B$7-E414,IF(K414=6,asetukset!$B$7-E414,IF(K414=6,asetukset!$B$7-E414,"")))))</f>
        <v/>
      </c>
      <c r="R414" s="19" t="str">
        <f t="shared" si="12"/>
        <v/>
      </c>
      <c r="S414" s="19" t="str">
        <f t="shared" si="13"/>
        <v/>
      </c>
      <c r="T414" s="21" t="str">
        <f>IF(A414="","",IF(SUMIFS($M$2:M414,$I$2:I414,I414,$A$2:A414,A414)&lt;=asetukset!$B$2,"",SUMIFS($M$2:M414,$I$2:I414,I414,$A$2:A414,A414)-asetukset!$B$2))</f>
        <v/>
      </c>
    </row>
    <row r="415">
      <c r="A415" s="43"/>
      <c r="B415" s="31"/>
      <c r="C415" s="31"/>
      <c r="D415" s="15">
        <f t="shared" si="2"/>
        <v>0</v>
      </c>
      <c r="E415" s="15">
        <f t="shared" si="3"/>
        <v>0</v>
      </c>
      <c r="F415" s="15">
        <f t="shared" si="4"/>
        <v>0</v>
      </c>
      <c r="G415" s="15">
        <f t="shared" si="5"/>
        <v>0</v>
      </c>
      <c r="H415" s="18" t="str">
        <f t="shared" si="6"/>
        <v/>
      </c>
      <c r="I415" s="18" t="str">
        <f t="shared" si="7"/>
        <v/>
      </c>
      <c r="J415" s="18" t="str">
        <f t="shared" si="8"/>
        <v>-</v>
      </c>
      <c r="K415" s="27" t="str">
        <f t="shared" ref="K415:L415" si="425">IF(A415="","",WEEKDAY(B415,2))</f>
        <v/>
      </c>
      <c r="L415" s="27" t="str">
        <f t="shared" si="425"/>
        <v/>
      </c>
      <c r="M415" s="19">
        <f t="shared" si="10"/>
        <v>0</v>
      </c>
      <c r="N415" s="20">
        <f t="shared" si="11"/>
        <v>0</v>
      </c>
      <c r="O415" s="21" t="str">
        <f>IF(A415="","",IF(G415&gt;=asetukset!$B$3,G415-asetukset!$B$3,IF(AND(G415-E415&lt;=asetukset!$B$4,E415&gt;=asetukset!$B$3),1-E415,IF(AND(G415-E415&lt;=asetukset!$B$4,E415&lt;=asetukset!$B$3),asetukset!$B$6,0))))</f>
        <v/>
      </c>
      <c r="P415" s="20">
        <f>IF(F415&gt;D415,G415-asetukset!$B$5,IF(AND(D415=F415,E415&lt;=asetukset!$B$6),G415-E415,0))</f>
        <v>0</v>
      </c>
      <c r="Q415" s="19" t="str">
        <f>IF(and(K415=6,E415&gt;asetukset!$B$7),"", IF(and(K415&lt;&gt;6,L415=6,G415&lt;asetukset!$B$7),G415,IF(K415=6,asetukset!$B$7-E415,IF(K415=6,asetukset!$B$7-E415,IF(K415=6,asetukset!$B$7-E415,"")))))</f>
        <v/>
      </c>
      <c r="R415" s="19" t="str">
        <f t="shared" si="12"/>
        <v/>
      </c>
      <c r="S415" s="19" t="str">
        <f t="shared" si="13"/>
        <v/>
      </c>
      <c r="T415" s="21" t="str">
        <f>IF(A415="","",IF(SUMIFS($M$2:M415,$I$2:I415,I415,$A$2:A415,A415)&lt;=asetukset!$B$2,"",SUMIFS($M$2:M415,$I$2:I415,I415,$A$2:A415,A415)-asetukset!$B$2))</f>
        <v/>
      </c>
    </row>
    <row r="416">
      <c r="A416" s="43"/>
      <c r="B416" s="31"/>
      <c r="C416" s="31"/>
      <c r="D416" s="15">
        <f t="shared" si="2"/>
        <v>0</v>
      </c>
      <c r="E416" s="15">
        <f t="shared" si="3"/>
        <v>0</v>
      </c>
      <c r="F416" s="15">
        <f t="shared" si="4"/>
        <v>0</v>
      </c>
      <c r="G416" s="15">
        <f t="shared" si="5"/>
        <v>0</v>
      </c>
      <c r="H416" s="18" t="str">
        <f t="shared" si="6"/>
        <v/>
      </c>
      <c r="I416" s="18" t="str">
        <f t="shared" si="7"/>
        <v/>
      </c>
      <c r="J416" s="18" t="str">
        <f t="shared" si="8"/>
        <v>-</v>
      </c>
      <c r="K416" s="27" t="str">
        <f t="shared" ref="K416:L416" si="426">IF(A416="","",WEEKDAY(B416,2))</f>
        <v/>
      </c>
      <c r="L416" s="27" t="str">
        <f t="shared" si="426"/>
        <v/>
      </c>
      <c r="M416" s="19">
        <f t="shared" si="10"/>
        <v>0</v>
      </c>
      <c r="N416" s="20">
        <f t="shared" si="11"/>
        <v>0</v>
      </c>
      <c r="O416" s="21" t="str">
        <f>IF(A416="","",IF(G416&gt;=asetukset!$B$3,G416-asetukset!$B$3,IF(AND(G416-E416&lt;=asetukset!$B$4,E416&gt;=asetukset!$B$3),1-E416,IF(AND(G416-E416&lt;=asetukset!$B$4,E416&lt;=asetukset!$B$3),asetukset!$B$6,0))))</f>
        <v/>
      </c>
      <c r="P416" s="20">
        <f>IF(F416&gt;D416,G416-asetukset!$B$5,IF(AND(D416=F416,E416&lt;=asetukset!$B$6),G416-E416,0))</f>
        <v>0</v>
      </c>
      <c r="Q416" s="19" t="str">
        <f>IF(and(K416=6,E416&gt;asetukset!$B$7),"", IF(and(K416&lt;&gt;6,L416=6,G416&lt;asetukset!$B$7),G416,IF(K416=6,asetukset!$B$7-E416,IF(K416=6,asetukset!$B$7-E416,IF(K416=6,asetukset!$B$7-E416,"")))))</f>
        <v/>
      </c>
      <c r="R416" s="19" t="str">
        <f t="shared" si="12"/>
        <v/>
      </c>
      <c r="S416" s="19" t="str">
        <f t="shared" si="13"/>
        <v/>
      </c>
      <c r="T416" s="21" t="str">
        <f>IF(A416="","",IF(SUMIFS($M$2:M416,$I$2:I416,I416,$A$2:A416,A416)&lt;=asetukset!$B$2,"",SUMIFS($M$2:M416,$I$2:I416,I416,$A$2:A416,A416)-asetukset!$B$2))</f>
        <v/>
      </c>
    </row>
    <row r="417">
      <c r="A417" s="43"/>
      <c r="B417" s="31"/>
      <c r="C417" s="31"/>
      <c r="D417" s="15">
        <f t="shared" si="2"/>
        <v>0</v>
      </c>
      <c r="E417" s="15">
        <f t="shared" si="3"/>
        <v>0</v>
      </c>
      <c r="F417" s="15">
        <f t="shared" si="4"/>
        <v>0</v>
      </c>
      <c r="G417" s="15">
        <f t="shared" si="5"/>
        <v>0</v>
      </c>
      <c r="H417" s="18" t="str">
        <f t="shared" si="6"/>
        <v/>
      </c>
      <c r="I417" s="18" t="str">
        <f t="shared" si="7"/>
        <v/>
      </c>
      <c r="J417" s="18" t="str">
        <f t="shared" si="8"/>
        <v>-</v>
      </c>
      <c r="K417" s="27" t="str">
        <f t="shared" ref="K417:L417" si="427">IF(A417="","",WEEKDAY(B417,2))</f>
        <v/>
      </c>
      <c r="L417" s="27" t="str">
        <f t="shared" si="427"/>
        <v/>
      </c>
      <c r="M417" s="19">
        <f t="shared" si="10"/>
        <v>0</v>
      </c>
      <c r="N417" s="20">
        <f t="shared" si="11"/>
        <v>0</v>
      </c>
      <c r="O417" s="21" t="str">
        <f>IF(A417="","",IF(G417&gt;=asetukset!$B$3,G417-asetukset!$B$3,IF(AND(G417-E417&lt;=asetukset!$B$4,E417&gt;=asetukset!$B$3),1-E417,IF(AND(G417-E417&lt;=asetukset!$B$4,E417&lt;=asetukset!$B$3),asetukset!$B$6,0))))</f>
        <v/>
      </c>
      <c r="P417" s="20">
        <f>IF(F417&gt;D417,G417-asetukset!$B$5,IF(AND(D417=F417,E417&lt;=asetukset!$B$6),G417-E417,0))</f>
        <v>0</v>
      </c>
      <c r="Q417" s="19" t="str">
        <f>IF(and(K417=6,E417&gt;asetukset!$B$7),"", IF(and(K417&lt;&gt;6,L417=6,G417&lt;asetukset!$B$7),G417,IF(K417=6,asetukset!$B$7-E417,IF(K417=6,asetukset!$B$7-E417,IF(K417=6,asetukset!$B$7-E417,"")))))</f>
        <v/>
      </c>
      <c r="R417" s="19" t="str">
        <f t="shared" si="12"/>
        <v/>
      </c>
      <c r="S417" s="19" t="str">
        <f t="shared" si="13"/>
        <v/>
      </c>
      <c r="T417" s="21" t="str">
        <f>IF(A417="","",IF(SUMIFS($M$2:M417,$I$2:I417,I417,$A$2:A417,A417)&lt;=asetukset!$B$2,"",SUMIFS($M$2:M417,$I$2:I417,I417,$A$2:A417,A417)-asetukset!$B$2))</f>
        <v/>
      </c>
    </row>
    <row r="418">
      <c r="A418" s="43"/>
      <c r="B418" s="31"/>
      <c r="C418" s="31"/>
      <c r="D418" s="15">
        <f t="shared" si="2"/>
        <v>0</v>
      </c>
      <c r="E418" s="15">
        <f t="shared" si="3"/>
        <v>0</v>
      </c>
      <c r="F418" s="15">
        <f t="shared" si="4"/>
        <v>0</v>
      </c>
      <c r="G418" s="15">
        <f t="shared" si="5"/>
        <v>0</v>
      </c>
      <c r="H418" s="18" t="str">
        <f t="shared" si="6"/>
        <v/>
      </c>
      <c r="I418" s="18" t="str">
        <f t="shared" si="7"/>
        <v/>
      </c>
      <c r="J418" s="18" t="str">
        <f t="shared" si="8"/>
        <v>-</v>
      </c>
      <c r="K418" s="27" t="str">
        <f t="shared" ref="K418:L418" si="428">IF(A418="","",WEEKDAY(B418,2))</f>
        <v/>
      </c>
      <c r="L418" s="27" t="str">
        <f t="shared" si="428"/>
        <v/>
      </c>
      <c r="M418" s="19">
        <f t="shared" si="10"/>
        <v>0</v>
      </c>
      <c r="N418" s="20">
        <f t="shared" si="11"/>
        <v>0</v>
      </c>
      <c r="O418" s="21" t="str">
        <f>IF(A418="","",IF(G418&gt;=asetukset!$B$3,G418-asetukset!$B$3,IF(AND(G418-E418&lt;=asetukset!$B$4,E418&gt;=asetukset!$B$3),1-E418,IF(AND(G418-E418&lt;=asetukset!$B$4,E418&lt;=asetukset!$B$3),asetukset!$B$6,0))))</f>
        <v/>
      </c>
      <c r="P418" s="20">
        <f>IF(F418&gt;D418,G418-asetukset!$B$5,IF(AND(D418=F418,E418&lt;=asetukset!$B$6),G418-E418,0))</f>
        <v>0</v>
      </c>
      <c r="Q418" s="19" t="str">
        <f>IF(and(K418=6,E418&gt;asetukset!$B$7),"", IF(and(K418&lt;&gt;6,L418=6,G418&lt;asetukset!$B$7),G418,IF(K418=6,asetukset!$B$7-E418,IF(K418=6,asetukset!$B$7-E418,IF(K418=6,asetukset!$B$7-E418,"")))))</f>
        <v/>
      </c>
      <c r="R418" s="19" t="str">
        <f t="shared" si="12"/>
        <v/>
      </c>
      <c r="S418" s="19" t="str">
        <f t="shared" si="13"/>
        <v/>
      </c>
      <c r="T418" s="21" t="str">
        <f>IF(A418="","",IF(SUMIFS($M$2:M418,$I$2:I418,I418,$A$2:A418,A418)&lt;=asetukset!$B$2,"",SUMIFS($M$2:M418,$I$2:I418,I418,$A$2:A418,A418)-asetukset!$B$2))</f>
        <v/>
      </c>
    </row>
    <row r="419">
      <c r="A419" s="43"/>
      <c r="B419" s="31"/>
      <c r="C419" s="31"/>
      <c r="D419" s="15">
        <f t="shared" si="2"/>
        <v>0</v>
      </c>
      <c r="E419" s="15">
        <f t="shared" si="3"/>
        <v>0</v>
      </c>
      <c r="F419" s="15">
        <f t="shared" si="4"/>
        <v>0</v>
      </c>
      <c r="G419" s="15">
        <f t="shared" si="5"/>
        <v>0</v>
      </c>
      <c r="H419" s="18" t="str">
        <f t="shared" si="6"/>
        <v/>
      </c>
      <c r="I419" s="18" t="str">
        <f t="shared" si="7"/>
        <v/>
      </c>
      <c r="J419" s="18" t="str">
        <f t="shared" si="8"/>
        <v>-</v>
      </c>
      <c r="K419" s="27" t="str">
        <f t="shared" ref="K419:L419" si="429">IF(A419="","",WEEKDAY(B419,2))</f>
        <v/>
      </c>
      <c r="L419" s="27" t="str">
        <f t="shared" si="429"/>
        <v/>
      </c>
      <c r="M419" s="19">
        <f t="shared" si="10"/>
        <v>0</v>
      </c>
      <c r="N419" s="20">
        <f t="shared" si="11"/>
        <v>0</v>
      </c>
      <c r="O419" s="21" t="str">
        <f>IF(A419="","",IF(G419&gt;=asetukset!$B$3,G419-asetukset!$B$3,IF(AND(G419-E419&lt;=asetukset!$B$4,E419&gt;=asetukset!$B$3),1-E419,IF(AND(G419-E419&lt;=asetukset!$B$4,E419&lt;=asetukset!$B$3),asetukset!$B$6,0))))</f>
        <v/>
      </c>
      <c r="P419" s="20">
        <f>IF(F419&gt;D419,G419-asetukset!$B$5,IF(AND(D419=F419,E419&lt;=asetukset!$B$6),G419-E419,0))</f>
        <v>0</v>
      </c>
      <c r="Q419" s="19" t="str">
        <f>IF(and(K419=6,E419&gt;asetukset!$B$7),"", IF(and(K419&lt;&gt;6,L419=6,G419&lt;asetukset!$B$7),G419,IF(K419=6,asetukset!$B$7-E419,IF(K419=6,asetukset!$B$7-E419,IF(K419=6,asetukset!$B$7-E419,"")))))</f>
        <v/>
      </c>
      <c r="R419" s="19" t="str">
        <f t="shared" si="12"/>
        <v/>
      </c>
      <c r="S419" s="19" t="str">
        <f t="shared" si="13"/>
        <v/>
      </c>
      <c r="T419" s="21" t="str">
        <f>IF(A419="","",IF(SUMIFS($M$2:M419,$I$2:I419,I419,$A$2:A419,A419)&lt;=asetukset!$B$2,"",SUMIFS($M$2:M419,$I$2:I419,I419,$A$2:A419,A419)-asetukset!$B$2))</f>
        <v/>
      </c>
    </row>
    <row r="420">
      <c r="A420" s="43"/>
      <c r="B420" s="31"/>
      <c r="C420" s="31"/>
      <c r="D420" s="15">
        <f t="shared" si="2"/>
        <v>0</v>
      </c>
      <c r="E420" s="15">
        <f t="shared" si="3"/>
        <v>0</v>
      </c>
      <c r="F420" s="15">
        <f t="shared" si="4"/>
        <v>0</v>
      </c>
      <c r="G420" s="15">
        <f t="shared" si="5"/>
        <v>0</v>
      </c>
      <c r="H420" s="18" t="str">
        <f t="shared" si="6"/>
        <v/>
      </c>
      <c r="I420" s="18" t="str">
        <f t="shared" si="7"/>
        <v/>
      </c>
      <c r="J420" s="18" t="str">
        <f t="shared" si="8"/>
        <v>-</v>
      </c>
      <c r="K420" s="27" t="str">
        <f t="shared" ref="K420:L420" si="430">IF(A420="","",WEEKDAY(B420,2))</f>
        <v/>
      </c>
      <c r="L420" s="27" t="str">
        <f t="shared" si="430"/>
        <v/>
      </c>
      <c r="M420" s="19">
        <f t="shared" si="10"/>
        <v>0</v>
      </c>
      <c r="N420" s="20">
        <f t="shared" si="11"/>
        <v>0</v>
      </c>
      <c r="O420" s="21" t="str">
        <f>IF(A420="","",IF(G420&gt;=asetukset!$B$3,G420-asetukset!$B$3,IF(AND(G420-E420&lt;=asetukset!$B$4,E420&gt;=asetukset!$B$3),1-E420,IF(AND(G420-E420&lt;=asetukset!$B$4,E420&lt;=asetukset!$B$3),asetukset!$B$6,0))))</f>
        <v/>
      </c>
      <c r="P420" s="20">
        <f>IF(F420&gt;D420,G420-asetukset!$B$5,IF(AND(D420=F420,E420&lt;=asetukset!$B$6),G420-E420,0))</f>
        <v>0</v>
      </c>
      <c r="Q420" s="19" t="str">
        <f>IF(and(K420=6,E420&gt;asetukset!$B$7),"", IF(and(K420&lt;&gt;6,L420=6,G420&lt;asetukset!$B$7),G420,IF(K420=6,asetukset!$B$7-E420,IF(K420=6,asetukset!$B$7-E420,IF(K420=6,asetukset!$B$7-E420,"")))))</f>
        <v/>
      </c>
      <c r="R420" s="19" t="str">
        <f t="shared" si="12"/>
        <v/>
      </c>
      <c r="S420" s="19" t="str">
        <f t="shared" si="13"/>
        <v/>
      </c>
      <c r="T420" s="21" t="str">
        <f>IF(A420="","",IF(SUMIFS($M$2:M420,$I$2:I420,I420,$A$2:A420,A420)&lt;=asetukset!$B$2,"",SUMIFS($M$2:M420,$I$2:I420,I420,$A$2:A420,A420)-asetukset!$B$2))</f>
        <v/>
      </c>
    </row>
    <row r="421">
      <c r="A421" s="43"/>
      <c r="B421" s="31"/>
      <c r="C421" s="31"/>
      <c r="D421" s="15">
        <f t="shared" si="2"/>
        <v>0</v>
      </c>
      <c r="E421" s="15">
        <f t="shared" si="3"/>
        <v>0</v>
      </c>
      <c r="F421" s="15">
        <f t="shared" si="4"/>
        <v>0</v>
      </c>
      <c r="G421" s="15">
        <f t="shared" si="5"/>
        <v>0</v>
      </c>
      <c r="H421" s="18" t="str">
        <f t="shared" si="6"/>
        <v/>
      </c>
      <c r="I421" s="18" t="str">
        <f t="shared" si="7"/>
        <v/>
      </c>
      <c r="J421" s="18" t="str">
        <f t="shared" si="8"/>
        <v>-</v>
      </c>
      <c r="K421" s="27" t="str">
        <f t="shared" ref="K421:L421" si="431">IF(A421="","",WEEKDAY(B421,2))</f>
        <v/>
      </c>
      <c r="L421" s="27" t="str">
        <f t="shared" si="431"/>
        <v/>
      </c>
      <c r="M421" s="19">
        <f t="shared" si="10"/>
        <v>0</v>
      </c>
      <c r="N421" s="20">
        <f t="shared" si="11"/>
        <v>0</v>
      </c>
      <c r="O421" s="21" t="str">
        <f>IF(A421="","",IF(G421&gt;=asetukset!$B$3,G421-asetukset!$B$3,IF(AND(G421-E421&lt;=asetukset!$B$4,E421&gt;=asetukset!$B$3),1-E421,IF(AND(G421-E421&lt;=asetukset!$B$4,E421&lt;=asetukset!$B$3),asetukset!$B$6,0))))</f>
        <v/>
      </c>
      <c r="P421" s="20">
        <f>IF(F421&gt;D421,G421-asetukset!$B$5,IF(AND(D421=F421,E421&lt;=asetukset!$B$6),G421-E421,0))</f>
        <v>0</v>
      </c>
      <c r="Q421" s="19" t="str">
        <f>IF(and(K421=6,E421&gt;asetukset!$B$7),"", IF(and(K421&lt;&gt;6,L421=6,G421&lt;asetukset!$B$7),G421,IF(K421=6,asetukset!$B$7-E421,IF(K421=6,asetukset!$B$7-E421,IF(K421=6,asetukset!$B$7-E421,"")))))</f>
        <v/>
      </c>
      <c r="R421" s="19" t="str">
        <f t="shared" si="12"/>
        <v/>
      </c>
      <c r="S421" s="19" t="str">
        <f t="shared" si="13"/>
        <v/>
      </c>
      <c r="T421" s="21" t="str">
        <f>IF(A421="","",IF(SUMIFS($M$2:M421,$I$2:I421,I421,$A$2:A421,A421)&lt;=asetukset!$B$2,"",SUMIFS($M$2:M421,$I$2:I421,I421,$A$2:A421,A421)-asetukset!$B$2))</f>
        <v/>
      </c>
    </row>
    <row r="422">
      <c r="A422" s="43"/>
      <c r="B422" s="31"/>
      <c r="C422" s="31"/>
      <c r="D422" s="15">
        <f t="shared" si="2"/>
        <v>0</v>
      </c>
      <c r="E422" s="15">
        <f t="shared" si="3"/>
        <v>0</v>
      </c>
      <c r="F422" s="15">
        <f t="shared" si="4"/>
        <v>0</v>
      </c>
      <c r="G422" s="15">
        <f t="shared" si="5"/>
        <v>0</v>
      </c>
      <c r="H422" s="18" t="str">
        <f t="shared" si="6"/>
        <v/>
      </c>
      <c r="I422" s="18" t="str">
        <f t="shared" si="7"/>
        <v/>
      </c>
      <c r="J422" s="18" t="str">
        <f t="shared" si="8"/>
        <v>-</v>
      </c>
      <c r="K422" s="27" t="str">
        <f t="shared" ref="K422:L422" si="432">IF(A422="","",WEEKDAY(B422,2))</f>
        <v/>
      </c>
      <c r="L422" s="27" t="str">
        <f t="shared" si="432"/>
        <v/>
      </c>
      <c r="M422" s="19">
        <f t="shared" si="10"/>
        <v>0</v>
      </c>
      <c r="N422" s="20">
        <f t="shared" si="11"/>
        <v>0</v>
      </c>
      <c r="O422" s="21" t="str">
        <f>IF(A422="","",IF(G422&gt;=asetukset!$B$3,G422-asetukset!$B$3,IF(AND(G422-E422&lt;=asetukset!$B$4,E422&gt;=asetukset!$B$3),1-E422,IF(AND(G422-E422&lt;=asetukset!$B$4,E422&lt;=asetukset!$B$3),asetukset!$B$6,0))))</f>
        <v/>
      </c>
      <c r="P422" s="20">
        <f>IF(F422&gt;D422,G422-asetukset!$B$5,IF(AND(D422=F422,E422&lt;=asetukset!$B$6),G422-E422,0))</f>
        <v>0</v>
      </c>
      <c r="Q422" s="19" t="str">
        <f>IF(and(K422=6,E422&gt;asetukset!$B$7),"", IF(and(K422&lt;&gt;6,L422=6,G422&lt;asetukset!$B$7),G422,IF(K422=6,asetukset!$B$7-E422,IF(K422=6,asetukset!$B$7-E422,IF(K422=6,asetukset!$B$7-E422,"")))))</f>
        <v/>
      </c>
      <c r="R422" s="19" t="str">
        <f t="shared" si="12"/>
        <v/>
      </c>
      <c r="S422" s="19" t="str">
        <f t="shared" si="13"/>
        <v/>
      </c>
      <c r="T422" s="21" t="str">
        <f>IF(A422="","",IF(SUMIFS($M$2:M422,$I$2:I422,I422,$A$2:A422,A422)&lt;=asetukset!$B$2,"",SUMIFS($M$2:M422,$I$2:I422,I422,$A$2:A422,A422)-asetukset!$B$2))</f>
        <v/>
      </c>
    </row>
    <row r="423">
      <c r="A423" s="43"/>
      <c r="B423" s="31"/>
      <c r="C423" s="31"/>
      <c r="D423" s="15">
        <f t="shared" si="2"/>
        <v>0</v>
      </c>
      <c r="E423" s="15">
        <f t="shared" si="3"/>
        <v>0</v>
      </c>
      <c r="F423" s="15">
        <f t="shared" si="4"/>
        <v>0</v>
      </c>
      <c r="G423" s="15">
        <f t="shared" si="5"/>
        <v>0</v>
      </c>
      <c r="H423" s="18" t="str">
        <f t="shared" si="6"/>
        <v/>
      </c>
      <c r="I423" s="18" t="str">
        <f t="shared" si="7"/>
        <v/>
      </c>
      <c r="J423" s="18" t="str">
        <f t="shared" si="8"/>
        <v>-</v>
      </c>
      <c r="K423" s="27" t="str">
        <f t="shared" ref="K423:L423" si="433">IF(A423="","",WEEKDAY(B423,2))</f>
        <v/>
      </c>
      <c r="L423" s="27" t="str">
        <f t="shared" si="433"/>
        <v/>
      </c>
      <c r="M423" s="19">
        <f t="shared" si="10"/>
        <v>0</v>
      </c>
      <c r="N423" s="20">
        <f t="shared" si="11"/>
        <v>0</v>
      </c>
      <c r="O423" s="21" t="str">
        <f>IF(A423="","",IF(G423&gt;=asetukset!$B$3,G423-asetukset!$B$3,IF(AND(G423-E423&lt;=asetukset!$B$4,E423&gt;=asetukset!$B$3),1-E423,IF(AND(G423-E423&lt;=asetukset!$B$4,E423&lt;=asetukset!$B$3),asetukset!$B$6,0))))</f>
        <v/>
      </c>
      <c r="P423" s="20">
        <f>IF(F423&gt;D423,G423-asetukset!$B$5,IF(AND(D423=F423,E423&lt;=asetukset!$B$6),G423-E423,0))</f>
        <v>0</v>
      </c>
      <c r="Q423" s="19" t="str">
        <f>IF(and(K423=6,E423&gt;asetukset!$B$7),"", IF(and(K423&lt;&gt;6,L423=6,G423&lt;asetukset!$B$7),G423,IF(K423=6,asetukset!$B$7-E423,IF(K423=6,asetukset!$B$7-E423,IF(K423=6,asetukset!$B$7-E423,"")))))</f>
        <v/>
      </c>
      <c r="R423" s="19" t="str">
        <f t="shared" si="12"/>
        <v/>
      </c>
      <c r="S423" s="19" t="str">
        <f t="shared" si="13"/>
        <v/>
      </c>
      <c r="T423" s="21" t="str">
        <f>IF(A423="","",IF(SUMIFS($M$2:M423,$I$2:I423,I423,$A$2:A423,A423)&lt;=asetukset!$B$2,"",SUMIFS($M$2:M423,$I$2:I423,I423,$A$2:A423,A423)-asetukset!$B$2))</f>
        <v/>
      </c>
    </row>
    <row r="424">
      <c r="A424" s="43"/>
      <c r="B424" s="31"/>
      <c r="C424" s="31"/>
      <c r="D424" s="15">
        <f t="shared" si="2"/>
        <v>0</v>
      </c>
      <c r="E424" s="15">
        <f t="shared" si="3"/>
        <v>0</v>
      </c>
      <c r="F424" s="15">
        <f t="shared" si="4"/>
        <v>0</v>
      </c>
      <c r="G424" s="15">
        <f t="shared" si="5"/>
        <v>0</v>
      </c>
      <c r="H424" s="18" t="str">
        <f t="shared" si="6"/>
        <v/>
      </c>
      <c r="I424" s="18" t="str">
        <f t="shared" si="7"/>
        <v/>
      </c>
      <c r="J424" s="18" t="str">
        <f t="shared" si="8"/>
        <v>-</v>
      </c>
      <c r="K424" s="27" t="str">
        <f t="shared" ref="K424:L424" si="434">IF(A424="","",WEEKDAY(B424,2))</f>
        <v/>
      </c>
      <c r="L424" s="27" t="str">
        <f t="shared" si="434"/>
        <v/>
      </c>
      <c r="M424" s="19">
        <f t="shared" si="10"/>
        <v>0</v>
      </c>
      <c r="N424" s="20">
        <f t="shared" si="11"/>
        <v>0</v>
      </c>
      <c r="O424" s="21" t="str">
        <f>IF(A424="","",IF(G424&gt;=asetukset!$B$3,G424-asetukset!$B$3,IF(AND(G424-E424&lt;=asetukset!$B$4,E424&gt;=asetukset!$B$3),1-E424,IF(AND(G424-E424&lt;=asetukset!$B$4,E424&lt;=asetukset!$B$3),asetukset!$B$6,0))))</f>
        <v/>
      </c>
      <c r="P424" s="20">
        <f>IF(F424&gt;D424,G424-asetukset!$B$5,IF(AND(D424=F424,E424&lt;=asetukset!$B$6),G424-E424,0))</f>
        <v>0</v>
      </c>
      <c r="Q424" s="19" t="str">
        <f>IF(and(K424=6,E424&gt;asetukset!$B$7),"", IF(and(K424&lt;&gt;6,L424=6,G424&lt;asetukset!$B$7),G424,IF(K424=6,asetukset!$B$7-E424,IF(K424=6,asetukset!$B$7-E424,IF(K424=6,asetukset!$B$7-E424,"")))))</f>
        <v/>
      </c>
      <c r="R424" s="19" t="str">
        <f t="shared" si="12"/>
        <v/>
      </c>
      <c r="S424" s="19" t="str">
        <f t="shared" si="13"/>
        <v/>
      </c>
      <c r="T424" s="21" t="str">
        <f>IF(A424="","",IF(SUMIFS($M$2:M424,$I$2:I424,I424,$A$2:A424,A424)&lt;=asetukset!$B$2,"",SUMIFS($M$2:M424,$I$2:I424,I424,$A$2:A424,A424)-asetukset!$B$2))</f>
        <v/>
      </c>
    </row>
    <row r="425">
      <c r="A425" s="43"/>
      <c r="B425" s="31"/>
      <c r="C425" s="31"/>
      <c r="D425" s="15">
        <f t="shared" si="2"/>
        <v>0</v>
      </c>
      <c r="E425" s="15">
        <f t="shared" si="3"/>
        <v>0</v>
      </c>
      <c r="F425" s="15">
        <f t="shared" si="4"/>
        <v>0</v>
      </c>
      <c r="G425" s="15">
        <f t="shared" si="5"/>
        <v>0</v>
      </c>
      <c r="H425" s="18" t="str">
        <f t="shared" si="6"/>
        <v/>
      </c>
      <c r="I425" s="18" t="str">
        <f t="shared" si="7"/>
        <v/>
      </c>
      <c r="J425" s="18" t="str">
        <f t="shared" si="8"/>
        <v>-</v>
      </c>
      <c r="K425" s="27" t="str">
        <f t="shared" ref="K425:L425" si="435">IF(A425="","",WEEKDAY(B425,2))</f>
        <v/>
      </c>
      <c r="L425" s="27" t="str">
        <f t="shared" si="435"/>
        <v/>
      </c>
      <c r="M425" s="19">
        <f t="shared" si="10"/>
        <v>0</v>
      </c>
      <c r="N425" s="20">
        <f t="shared" si="11"/>
        <v>0</v>
      </c>
      <c r="O425" s="21" t="str">
        <f>IF(A425="","",IF(G425&gt;=asetukset!$B$3,G425-asetukset!$B$3,IF(AND(G425-E425&lt;=asetukset!$B$4,E425&gt;=asetukset!$B$3),1-E425,IF(AND(G425-E425&lt;=asetukset!$B$4,E425&lt;=asetukset!$B$3),asetukset!$B$6,0))))</f>
        <v/>
      </c>
      <c r="P425" s="20">
        <f>IF(F425&gt;D425,G425-asetukset!$B$5,IF(AND(D425=F425,E425&lt;=asetukset!$B$6),G425-E425,0))</f>
        <v>0</v>
      </c>
      <c r="Q425" s="19" t="str">
        <f>IF(and(K425=6,E425&gt;asetukset!$B$7),"", IF(and(K425&lt;&gt;6,L425=6,G425&lt;asetukset!$B$7),G425,IF(K425=6,asetukset!$B$7-E425,IF(K425=6,asetukset!$B$7-E425,IF(K425=6,asetukset!$B$7-E425,"")))))</f>
        <v/>
      </c>
      <c r="R425" s="19" t="str">
        <f t="shared" si="12"/>
        <v/>
      </c>
      <c r="S425" s="19" t="str">
        <f t="shared" si="13"/>
        <v/>
      </c>
      <c r="T425" s="21" t="str">
        <f>IF(A425="","",IF(SUMIFS($M$2:M425,$I$2:I425,I425,$A$2:A425,A425)&lt;=asetukset!$B$2,"",SUMIFS($M$2:M425,$I$2:I425,I425,$A$2:A425,A425)-asetukset!$B$2))</f>
        <v/>
      </c>
    </row>
    <row r="426">
      <c r="A426" s="43"/>
      <c r="B426" s="31"/>
      <c r="C426" s="31"/>
      <c r="D426" s="15">
        <f t="shared" si="2"/>
        <v>0</v>
      </c>
      <c r="E426" s="15">
        <f t="shared" si="3"/>
        <v>0</v>
      </c>
      <c r="F426" s="15">
        <f t="shared" si="4"/>
        <v>0</v>
      </c>
      <c r="G426" s="15">
        <f t="shared" si="5"/>
        <v>0</v>
      </c>
      <c r="H426" s="18" t="str">
        <f t="shared" si="6"/>
        <v/>
      </c>
      <c r="I426" s="18" t="str">
        <f t="shared" si="7"/>
        <v/>
      </c>
      <c r="J426" s="18" t="str">
        <f t="shared" si="8"/>
        <v>-</v>
      </c>
      <c r="K426" s="27" t="str">
        <f t="shared" ref="K426:L426" si="436">IF(A426="","",WEEKDAY(B426,2))</f>
        <v/>
      </c>
      <c r="L426" s="27" t="str">
        <f t="shared" si="436"/>
        <v/>
      </c>
      <c r="M426" s="19">
        <f t="shared" si="10"/>
        <v>0</v>
      </c>
      <c r="N426" s="20">
        <f t="shared" si="11"/>
        <v>0</v>
      </c>
      <c r="O426" s="21" t="str">
        <f>IF(A426="","",IF(G426&gt;=asetukset!$B$3,G426-asetukset!$B$3,IF(AND(G426-E426&lt;=asetukset!$B$4,E426&gt;=asetukset!$B$3),1-E426,IF(AND(G426-E426&lt;=asetukset!$B$4,E426&lt;=asetukset!$B$3),asetukset!$B$6,0))))</f>
        <v/>
      </c>
      <c r="P426" s="20">
        <f>IF(F426&gt;D426,G426-asetukset!$B$5,IF(AND(D426=F426,E426&lt;=asetukset!$B$6),G426-E426,0))</f>
        <v>0</v>
      </c>
      <c r="Q426" s="19" t="str">
        <f>IF(and(K426=6,E426&gt;asetukset!$B$7),"", IF(and(K426&lt;&gt;6,L426=6,G426&lt;asetukset!$B$7),G426,IF(K426=6,asetukset!$B$7-E426,IF(K426=6,asetukset!$B$7-E426,IF(K426=6,asetukset!$B$7-E426,"")))))</f>
        <v/>
      </c>
      <c r="R426" s="19" t="str">
        <f t="shared" si="12"/>
        <v/>
      </c>
      <c r="S426" s="19" t="str">
        <f t="shared" si="13"/>
        <v/>
      </c>
      <c r="T426" s="21" t="str">
        <f>IF(A426="","",IF(SUMIFS($M$2:M426,$I$2:I426,I426,$A$2:A426,A426)&lt;=asetukset!$B$2,"",SUMIFS($M$2:M426,$I$2:I426,I426,$A$2:A426,A426)-asetukset!$B$2))</f>
        <v/>
      </c>
    </row>
    <row r="427">
      <c r="A427" s="43"/>
      <c r="B427" s="31"/>
      <c r="C427" s="31"/>
      <c r="D427" s="15">
        <f t="shared" si="2"/>
        <v>0</v>
      </c>
      <c r="E427" s="15">
        <f t="shared" si="3"/>
        <v>0</v>
      </c>
      <c r="F427" s="15">
        <f t="shared" si="4"/>
        <v>0</v>
      </c>
      <c r="G427" s="15">
        <f t="shared" si="5"/>
        <v>0</v>
      </c>
      <c r="H427" s="18" t="str">
        <f t="shared" si="6"/>
        <v/>
      </c>
      <c r="I427" s="18" t="str">
        <f t="shared" si="7"/>
        <v/>
      </c>
      <c r="J427" s="18" t="str">
        <f t="shared" si="8"/>
        <v>-</v>
      </c>
      <c r="K427" s="27" t="str">
        <f t="shared" ref="K427:L427" si="437">IF(A427="","",WEEKDAY(B427,2))</f>
        <v/>
      </c>
      <c r="L427" s="27" t="str">
        <f t="shared" si="437"/>
        <v/>
      </c>
      <c r="M427" s="19">
        <f t="shared" si="10"/>
        <v>0</v>
      </c>
      <c r="N427" s="20">
        <f t="shared" si="11"/>
        <v>0</v>
      </c>
      <c r="O427" s="21" t="str">
        <f>IF(A427="","",IF(G427&gt;=asetukset!$B$3,G427-asetukset!$B$3,IF(AND(G427-E427&lt;=asetukset!$B$4,E427&gt;=asetukset!$B$3),1-E427,IF(AND(G427-E427&lt;=asetukset!$B$4,E427&lt;=asetukset!$B$3),asetukset!$B$6,0))))</f>
        <v/>
      </c>
      <c r="P427" s="20">
        <f>IF(F427&gt;D427,G427-asetukset!$B$5,IF(AND(D427=F427,E427&lt;=asetukset!$B$6),G427-E427,0))</f>
        <v>0</v>
      </c>
      <c r="Q427" s="19" t="str">
        <f>IF(and(K427=6,E427&gt;asetukset!$B$7),"", IF(and(K427&lt;&gt;6,L427=6,G427&lt;asetukset!$B$7),G427,IF(K427=6,asetukset!$B$7-E427,IF(K427=6,asetukset!$B$7-E427,IF(K427=6,asetukset!$B$7-E427,"")))))</f>
        <v/>
      </c>
      <c r="R427" s="19" t="str">
        <f t="shared" si="12"/>
        <v/>
      </c>
      <c r="S427" s="19" t="str">
        <f t="shared" si="13"/>
        <v/>
      </c>
      <c r="T427" s="21" t="str">
        <f>IF(A427="","",IF(SUMIFS($M$2:M427,$I$2:I427,I427,$A$2:A427,A427)&lt;=asetukset!$B$2,"",SUMIFS($M$2:M427,$I$2:I427,I427,$A$2:A427,A427)-asetukset!$B$2))</f>
        <v/>
      </c>
    </row>
    <row r="428">
      <c r="A428" s="43"/>
      <c r="B428" s="31"/>
      <c r="C428" s="31"/>
      <c r="D428" s="15">
        <f t="shared" si="2"/>
        <v>0</v>
      </c>
      <c r="E428" s="15">
        <f t="shared" si="3"/>
        <v>0</v>
      </c>
      <c r="F428" s="15">
        <f t="shared" si="4"/>
        <v>0</v>
      </c>
      <c r="G428" s="15">
        <f t="shared" si="5"/>
        <v>0</v>
      </c>
      <c r="H428" s="18" t="str">
        <f t="shared" si="6"/>
        <v/>
      </c>
      <c r="I428" s="18" t="str">
        <f t="shared" si="7"/>
        <v/>
      </c>
      <c r="J428" s="18" t="str">
        <f t="shared" si="8"/>
        <v>-</v>
      </c>
      <c r="K428" s="27" t="str">
        <f t="shared" ref="K428:L428" si="438">IF(A428="","",WEEKDAY(B428,2))</f>
        <v/>
      </c>
      <c r="L428" s="27" t="str">
        <f t="shared" si="438"/>
        <v/>
      </c>
      <c r="M428" s="19">
        <f t="shared" si="10"/>
        <v>0</v>
      </c>
      <c r="N428" s="20">
        <f t="shared" si="11"/>
        <v>0</v>
      </c>
      <c r="O428" s="21" t="str">
        <f>IF(A428="","",IF(G428&gt;=asetukset!$B$3,G428-asetukset!$B$3,IF(AND(G428-E428&lt;=asetukset!$B$4,E428&gt;=asetukset!$B$3),1-E428,IF(AND(G428-E428&lt;=asetukset!$B$4,E428&lt;=asetukset!$B$3),asetukset!$B$6,0))))</f>
        <v/>
      </c>
      <c r="P428" s="20">
        <f>IF(F428&gt;D428,G428-asetukset!$B$5,IF(AND(D428=F428,E428&lt;=asetukset!$B$6),G428-E428,0))</f>
        <v>0</v>
      </c>
      <c r="Q428" s="19" t="str">
        <f>IF(and(K428=6,E428&gt;asetukset!$B$7),"", IF(and(K428&lt;&gt;6,L428=6,G428&lt;asetukset!$B$7),G428,IF(K428=6,asetukset!$B$7-E428,IF(K428=6,asetukset!$B$7-E428,IF(K428=6,asetukset!$B$7-E428,"")))))</f>
        <v/>
      </c>
      <c r="R428" s="19" t="str">
        <f t="shared" si="12"/>
        <v/>
      </c>
      <c r="S428" s="19" t="str">
        <f t="shared" si="13"/>
        <v/>
      </c>
      <c r="T428" s="21" t="str">
        <f>IF(A428="","",IF(SUMIFS($M$2:M428,$I$2:I428,I428,$A$2:A428,A428)&lt;=asetukset!$B$2,"",SUMIFS($M$2:M428,$I$2:I428,I428,$A$2:A428,A428)-asetukset!$B$2))</f>
        <v/>
      </c>
    </row>
    <row r="429">
      <c r="A429" s="43"/>
      <c r="B429" s="31"/>
      <c r="C429" s="31"/>
      <c r="D429" s="15">
        <f t="shared" si="2"/>
        <v>0</v>
      </c>
      <c r="E429" s="15">
        <f t="shared" si="3"/>
        <v>0</v>
      </c>
      <c r="F429" s="15">
        <f t="shared" si="4"/>
        <v>0</v>
      </c>
      <c r="G429" s="15">
        <f t="shared" si="5"/>
        <v>0</v>
      </c>
      <c r="H429" s="18" t="str">
        <f t="shared" si="6"/>
        <v/>
      </c>
      <c r="I429" s="18" t="str">
        <f t="shared" si="7"/>
        <v/>
      </c>
      <c r="J429" s="18" t="str">
        <f t="shared" si="8"/>
        <v>-</v>
      </c>
      <c r="K429" s="27" t="str">
        <f t="shared" ref="K429:L429" si="439">IF(A429="","",WEEKDAY(B429,2))</f>
        <v/>
      </c>
      <c r="L429" s="27" t="str">
        <f t="shared" si="439"/>
        <v/>
      </c>
      <c r="M429" s="19">
        <f t="shared" si="10"/>
        <v>0</v>
      </c>
      <c r="N429" s="20">
        <f t="shared" si="11"/>
        <v>0</v>
      </c>
      <c r="O429" s="21" t="str">
        <f>IF(A429="","",IF(G429&gt;=asetukset!$B$3,G429-asetukset!$B$3,IF(AND(G429-E429&lt;=asetukset!$B$4,E429&gt;=asetukset!$B$3),1-E429,IF(AND(G429-E429&lt;=asetukset!$B$4,E429&lt;=asetukset!$B$3),asetukset!$B$6,0))))</f>
        <v/>
      </c>
      <c r="P429" s="20">
        <f>IF(F429&gt;D429,G429-asetukset!$B$5,IF(AND(D429=F429,E429&lt;=asetukset!$B$6),G429-E429,0))</f>
        <v>0</v>
      </c>
      <c r="Q429" s="19" t="str">
        <f>IF(and(K429=6,E429&gt;asetukset!$B$7),"", IF(and(K429&lt;&gt;6,L429=6,G429&lt;asetukset!$B$7),G429,IF(K429=6,asetukset!$B$7-E429,IF(K429=6,asetukset!$B$7-E429,IF(K429=6,asetukset!$B$7-E429,"")))))</f>
        <v/>
      </c>
      <c r="R429" s="19" t="str">
        <f t="shared" si="12"/>
        <v/>
      </c>
      <c r="S429" s="19" t="str">
        <f t="shared" si="13"/>
        <v/>
      </c>
      <c r="T429" s="21" t="str">
        <f>IF(A429="","",IF(SUMIFS($M$2:M429,$I$2:I429,I429,$A$2:A429,A429)&lt;=asetukset!$B$2,"",SUMIFS($M$2:M429,$I$2:I429,I429,$A$2:A429,A429)-asetukset!$B$2))</f>
        <v/>
      </c>
    </row>
    <row r="430">
      <c r="A430" s="43"/>
      <c r="B430" s="31"/>
      <c r="C430" s="31"/>
      <c r="D430" s="15">
        <f t="shared" si="2"/>
        <v>0</v>
      </c>
      <c r="E430" s="15">
        <f t="shared" si="3"/>
        <v>0</v>
      </c>
      <c r="F430" s="15">
        <f t="shared" si="4"/>
        <v>0</v>
      </c>
      <c r="G430" s="15">
        <f t="shared" si="5"/>
        <v>0</v>
      </c>
      <c r="H430" s="18" t="str">
        <f t="shared" si="6"/>
        <v/>
      </c>
      <c r="I430" s="18" t="str">
        <f t="shared" si="7"/>
        <v/>
      </c>
      <c r="J430" s="18" t="str">
        <f t="shared" si="8"/>
        <v>-</v>
      </c>
      <c r="K430" s="27" t="str">
        <f t="shared" ref="K430:L430" si="440">IF(A430="","",WEEKDAY(B430,2))</f>
        <v/>
      </c>
      <c r="L430" s="27" t="str">
        <f t="shared" si="440"/>
        <v/>
      </c>
      <c r="M430" s="19">
        <f t="shared" si="10"/>
        <v>0</v>
      </c>
      <c r="N430" s="20">
        <f t="shared" si="11"/>
        <v>0</v>
      </c>
      <c r="O430" s="21" t="str">
        <f>IF(A430="","",IF(G430&gt;=asetukset!$B$3,G430-asetukset!$B$3,IF(AND(G430-E430&lt;=asetukset!$B$4,E430&gt;=asetukset!$B$3),1-E430,IF(AND(G430-E430&lt;=asetukset!$B$4,E430&lt;=asetukset!$B$3),asetukset!$B$6,0))))</f>
        <v/>
      </c>
      <c r="P430" s="20">
        <f>IF(F430&gt;D430,G430-asetukset!$B$5,IF(AND(D430=F430,E430&lt;=asetukset!$B$6),G430-E430,0))</f>
        <v>0</v>
      </c>
      <c r="Q430" s="19" t="str">
        <f>IF(and(K430=6,E430&gt;asetukset!$B$7),"", IF(and(K430&lt;&gt;6,L430=6,G430&lt;asetukset!$B$7),G430,IF(K430=6,asetukset!$B$7-E430,IF(K430=6,asetukset!$B$7-E430,IF(K430=6,asetukset!$B$7-E430,"")))))</f>
        <v/>
      </c>
      <c r="R430" s="19" t="str">
        <f t="shared" si="12"/>
        <v/>
      </c>
      <c r="S430" s="19" t="str">
        <f t="shared" si="13"/>
        <v/>
      </c>
      <c r="T430" s="21" t="str">
        <f>IF(A430="","",IF(SUMIFS($M$2:M430,$I$2:I430,I430,$A$2:A430,A430)&lt;=asetukset!$B$2,"",SUMIFS($M$2:M430,$I$2:I430,I430,$A$2:A430,A430)-asetukset!$B$2))</f>
        <v/>
      </c>
    </row>
    <row r="431">
      <c r="A431" s="43"/>
      <c r="B431" s="31"/>
      <c r="C431" s="31"/>
      <c r="D431" s="15">
        <f t="shared" si="2"/>
        <v>0</v>
      </c>
      <c r="E431" s="15">
        <f t="shared" si="3"/>
        <v>0</v>
      </c>
      <c r="F431" s="15">
        <f t="shared" si="4"/>
        <v>0</v>
      </c>
      <c r="G431" s="15">
        <f t="shared" si="5"/>
        <v>0</v>
      </c>
      <c r="H431" s="18" t="str">
        <f t="shared" si="6"/>
        <v/>
      </c>
      <c r="I431" s="18" t="str">
        <f t="shared" si="7"/>
        <v/>
      </c>
      <c r="J431" s="18" t="str">
        <f t="shared" si="8"/>
        <v>-</v>
      </c>
      <c r="K431" s="27" t="str">
        <f t="shared" ref="K431:L431" si="441">IF(A431="","",WEEKDAY(B431,2))</f>
        <v/>
      </c>
      <c r="L431" s="27" t="str">
        <f t="shared" si="441"/>
        <v/>
      </c>
      <c r="M431" s="19">
        <f t="shared" si="10"/>
        <v>0</v>
      </c>
      <c r="N431" s="20">
        <f t="shared" si="11"/>
        <v>0</v>
      </c>
      <c r="O431" s="21" t="str">
        <f>IF(A431="","",IF(G431&gt;=asetukset!$B$3,G431-asetukset!$B$3,IF(AND(G431-E431&lt;=asetukset!$B$4,E431&gt;=asetukset!$B$3),1-E431,IF(AND(G431-E431&lt;=asetukset!$B$4,E431&lt;=asetukset!$B$3),asetukset!$B$6,0))))</f>
        <v/>
      </c>
      <c r="P431" s="20">
        <f>IF(F431&gt;D431,G431-asetukset!$B$5,IF(AND(D431=F431,E431&lt;=asetukset!$B$6),G431-E431,0))</f>
        <v>0</v>
      </c>
      <c r="Q431" s="19" t="str">
        <f>IF(and(K431=6,E431&gt;asetukset!$B$7),"", IF(and(K431&lt;&gt;6,L431=6,G431&lt;asetukset!$B$7),G431,IF(K431=6,asetukset!$B$7-E431,IF(K431=6,asetukset!$B$7-E431,IF(K431=6,asetukset!$B$7-E431,"")))))</f>
        <v/>
      </c>
      <c r="R431" s="19" t="str">
        <f t="shared" si="12"/>
        <v/>
      </c>
      <c r="S431" s="19" t="str">
        <f t="shared" si="13"/>
        <v/>
      </c>
      <c r="T431" s="21" t="str">
        <f>IF(A431="","",IF(SUMIFS($M$2:M431,$I$2:I431,I431,$A$2:A431,A431)&lt;=asetukset!$B$2,"",SUMIFS($M$2:M431,$I$2:I431,I431,$A$2:A431,A431)-asetukset!$B$2))</f>
        <v/>
      </c>
    </row>
    <row r="432">
      <c r="A432" s="43"/>
      <c r="B432" s="31"/>
      <c r="C432" s="31"/>
      <c r="D432" s="15">
        <f t="shared" si="2"/>
        <v>0</v>
      </c>
      <c r="E432" s="15">
        <f t="shared" si="3"/>
        <v>0</v>
      </c>
      <c r="F432" s="15">
        <f t="shared" si="4"/>
        <v>0</v>
      </c>
      <c r="G432" s="15">
        <f t="shared" si="5"/>
        <v>0</v>
      </c>
      <c r="H432" s="18" t="str">
        <f t="shared" si="6"/>
        <v/>
      </c>
      <c r="I432" s="18" t="str">
        <f t="shared" si="7"/>
        <v/>
      </c>
      <c r="J432" s="18" t="str">
        <f t="shared" si="8"/>
        <v>-</v>
      </c>
      <c r="K432" s="27" t="str">
        <f t="shared" ref="K432:L432" si="442">IF(A432="","",WEEKDAY(B432,2))</f>
        <v/>
      </c>
      <c r="L432" s="27" t="str">
        <f t="shared" si="442"/>
        <v/>
      </c>
      <c r="M432" s="19">
        <f t="shared" si="10"/>
        <v>0</v>
      </c>
      <c r="N432" s="20">
        <f t="shared" si="11"/>
        <v>0</v>
      </c>
      <c r="O432" s="21" t="str">
        <f>IF(A432="","",IF(G432&gt;=asetukset!$B$3,G432-asetukset!$B$3,IF(AND(G432-E432&lt;=asetukset!$B$4,E432&gt;=asetukset!$B$3),1-E432,IF(AND(G432-E432&lt;=asetukset!$B$4,E432&lt;=asetukset!$B$3),asetukset!$B$6,0))))</f>
        <v/>
      </c>
      <c r="P432" s="20">
        <f>IF(F432&gt;D432,G432-asetukset!$B$5,IF(AND(D432=F432,E432&lt;=asetukset!$B$6),G432-E432,0))</f>
        <v>0</v>
      </c>
      <c r="Q432" s="19" t="str">
        <f>IF(and(K432=6,E432&gt;asetukset!$B$7),"", IF(and(K432&lt;&gt;6,L432=6,G432&lt;asetukset!$B$7),G432,IF(K432=6,asetukset!$B$7-E432,IF(K432=6,asetukset!$B$7-E432,IF(K432=6,asetukset!$B$7-E432,"")))))</f>
        <v/>
      </c>
      <c r="R432" s="19" t="str">
        <f t="shared" si="12"/>
        <v/>
      </c>
      <c r="S432" s="19" t="str">
        <f t="shared" si="13"/>
        <v/>
      </c>
      <c r="T432" s="21" t="str">
        <f>IF(A432="","",IF(SUMIFS($M$2:M432,$I$2:I432,I432,$A$2:A432,A432)&lt;=asetukset!$B$2,"",SUMIFS($M$2:M432,$I$2:I432,I432,$A$2:A432,A432)-asetukset!$B$2))</f>
        <v/>
      </c>
    </row>
    <row r="433">
      <c r="A433" s="43"/>
      <c r="B433" s="31"/>
      <c r="C433" s="31"/>
      <c r="D433" s="15">
        <f t="shared" si="2"/>
        <v>0</v>
      </c>
      <c r="E433" s="15">
        <f t="shared" si="3"/>
        <v>0</v>
      </c>
      <c r="F433" s="15">
        <f t="shared" si="4"/>
        <v>0</v>
      </c>
      <c r="G433" s="15">
        <f t="shared" si="5"/>
        <v>0</v>
      </c>
      <c r="H433" s="18" t="str">
        <f t="shared" si="6"/>
        <v/>
      </c>
      <c r="I433" s="18" t="str">
        <f t="shared" si="7"/>
        <v/>
      </c>
      <c r="J433" s="18" t="str">
        <f t="shared" si="8"/>
        <v>-</v>
      </c>
      <c r="K433" s="27" t="str">
        <f t="shared" ref="K433:L433" si="443">IF(A433="","",WEEKDAY(B433,2))</f>
        <v/>
      </c>
      <c r="L433" s="27" t="str">
        <f t="shared" si="443"/>
        <v/>
      </c>
      <c r="M433" s="19">
        <f t="shared" si="10"/>
        <v>0</v>
      </c>
      <c r="N433" s="20">
        <f t="shared" si="11"/>
        <v>0</v>
      </c>
      <c r="O433" s="21" t="str">
        <f>IF(A433="","",IF(G433&gt;=asetukset!$B$3,G433-asetukset!$B$3,IF(AND(G433-E433&lt;=asetukset!$B$4,E433&gt;=asetukset!$B$3),1-E433,IF(AND(G433-E433&lt;=asetukset!$B$4,E433&lt;=asetukset!$B$3),asetukset!$B$6,0))))</f>
        <v/>
      </c>
      <c r="P433" s="20">
        <f>IF(F433&gt;D433,G433-asetukset!$B$5,IF(AND(D433=F433,E433&lt;=asetukset!$B$6),G433-E433,0))</f>
        <v>0</v>
      </c>
      <c r="Q433" s="19" t="str">
        <f>IF(and(K433=6,E433&gt;asetukset!$B$7),"", IF(and(K433&lt;&gt;6,L433=6,G433&lt;asetukset!$B$7),G433,IF(K433=6,asetukset!$B$7-E433,IF(K433=6,asetukset!$B$7-E433,IF(K433=6,asetukset!$B$7-E433,"")))))</f>
        <v/>
      </c>
      <c r="R433" s="19" t="str">
        <f t="shared" si="12"/>
        <v/>
      </c>
      <c r="S433" s="19" t="str">
        <f t="shared" si="13"/>
        <v/>
      </c>
      <c r="T433" s="21" t="str">
        <f>IF(A433="","",IF(SUMIFS($M$2:M433,$I$2:I433,I433,$A$2:A433,A433)&lt;=asetukset!$B$2,"",SUMIFS($M$2:M433,$I$2:I433,I433,$A$2:A433,A433)-asetukset!$B$2))</f>
        <v/>
      </c>
    </row>
    <row r="434">
      <c r="A434" s="43"/>
      <c r="B434" s="31"/>
      <c r="C434" s="31"/>
      <c r="D434" s="15">
        <f t="shared" si="2"/>
        <v>0</v>
      </c>
      <c r="E434" s="15">
        <f t="shared" si="3"/>
        <v>0</v>
      </c>
      <c r="F434" s="15">
        <f t="shared" si="4"/>
        <v>0</v>
      </c>
      <c r="G434" s="15">
        <f t="shared" si="5"/>
        <v>0</v>
      </c>
      <c r="H434" s="18" t="str">
        <f t="shared" si="6"/>
        <v/>
      </c>
      <c r="I434" s="18" t="str">
        <f t="shared" si="7"/>
        <v/>
      </c>
      <c r="J434" s="18" t="str">
        <f t="shared" si="8"/>
        <v>-</v>
      </c>
      <c r="K434" s="27" t="str">
        <f t="shared" ref="K434:L434" si="444">IF(A434="","",WEEKDAY(B434,2))</f>
        <v/>
      </c>
      <c r="L434" s="27" t="str">
        <f t="shared" si="444"/>
        <v/>
      </c>
      <c r="M434" s="19">
        <f t="shared" si="10"/>
        <v>0</v>
      </c>
      <c r="N434" s="20">
        <f t="shared" si="11"/>
        <v>0</v>
      </c>
      <c r="O434" s="21" t="str">
        <f>IF(A434="","",IF(G434&gt;=asetukset!$B$3,G434-asetukset!$B$3,IF(AND(G434-E434&lt;=asetukset!$B$4,E434&gt;=asetukset!$B$3),1-E434,IF(AND(G434-E434&lt;=asetukset!$B$4,E434&lt;=asetukset!$B$3),asetukset!$B$6,0))))</f>
        <v/>
      </c>
      <c r="P434" s="20">
        <f>IF(F434&gt;D434,G434-asetukset!$B$5,IF(AND(D434=F434,E434&lt;=asetukset!$B$6),G434-E434,0))</f>
        <v>0</v>
      </c>
      <c r="Q434" s="19" t="str">
        <f>IF(and(K434=6,E434&gt;asetukset!$B$7),"", IF(and(K434&lt;&gt;6,L434=6,G434&lt;asetukset!$B$7),G434,IF(K434=6,asetukset!$B$7-E434,IF(K434=6,asetukset!$B$7-E434,IF(K434=6,asetukset!$B$7-E434,"")))))</f>
        <v/>
      </c>
      <c r="R434" s="19" t="str">
        <f t="shared" si="12"/>
        <v/>
      </c>
      <c r="S434" s="19" t="str">
        <f t="shared" si="13"/>
        <v/>
      </c>
      <c r="T434" s="21" t="str">
        <f>IF(A434="","",IF(SUMIFS($M$2:M434,$I$2:I434,I434,$A$2:A434,A434)&lt;=asetukset!$B$2,"",SUMIFS($M$2:M434,$I$2:I434,I434,$A$2:A434,A434)-asetukset!$B$2))</f>
        <v/>
      </c>
    </row>
    <row r="435">
      <c r="A435" s="43"/>
      <c r="B435" s="31"/>
      <c r="C435" s="31"/>
      <c r="D435" s="15">
        <f t="shared" si="2"/>
        <v>0</v>
      </c>
      <c r="E435" s="15">
        <f t="shared" si="3"/>
        <v>0</v>
      </c>
      <c r="F435" s="15">
        <f t="shared" si="4"/>
        <v>0</v>
      </c>
      <c r="G435" s="15">
        <f t="shared" si="5"/>
        <v>0</v>
      </c>
      <c r="H435" s="18" t="str">
        <f t="shared" si="6"/>
        <v/>
      </c>
      <c r="I435" s="18" t="str">
        <f t="shared" si="7"/>
        <v/>
      </c>
      <c r="J435" s="18" t="str">
        <f t="shared" si="8"/>
        <v>-</v>
      </c>
      <c r="K435" s="27" t="str">
        <f t="shared" ref="K435:L435" si="445">IF(A435="","",WEEKDAY(B435,2))</f>
        <v/>
      </c>
      <c r="L435" s="27" t="str">
        <f t="shared" si="445"/>
        <v/>
      </c>
      <c r="M435" s="19">
        <f t="shared" si="10"/>
        <v>0</v>
      </c>
      <c r="N435" s="20">
        <f t="shared" si="11"/>
        <v>0</v>
      </c>
      <c r="O435" s="21" t="str">
        <f>IF(A435="","",IF(G435&gt;=asetukset!$B$3,G435-asetukset!$B$3,IF(AND(G435-E435&lt;=asetukset!$B$4,E435&gt;=asetukset!$B$3),1-E435,IF(AND(G435-E435&lt;=asetukset!$B$4,E435&lt;=asetukset!$B$3),asetukset!$B$6,0))))</f>
        <v/>
      </c>
      <c r="P435" s="20">
        <f>IF(F435&gt;D435,G435-asetukset!$B$5,IF(AND(D435=F435,E435&lt;=asetukset!$B$6),G435-E435,0))</f>
        <v>0</v>
      </c>
      <c r="Q435" s="19" t="str">
        <f>IF(and(K435=6,E435&gt;asetukset!$B$7),"", IF(and(K435&lt;&gt;6,L435=6,G435&lt;asetukset!$B$7),G435,IF(K435=6,asetukset!$B$7-E435,IF(K435=6,asetukset!$B$7-E435,IF(K435=6,asetukset!$B$7-E435,"")))))</f>
        <v/>
      </c>
      <c r="R435" s="19" t="str">
        <f t="shared" si="12"/>
        <v/>
      </c>
      <c r="S435" s="19" t="str">
        <f t="shared" si="13"/>
        <v/>
      </c>
      <c r="T435" s="21" t="str">
        <f>IF(A435="","",IF(SUMIFS($M$2:M435,$I$2:I435,I435,$A$2:A435,A435)&lt;=asetukset!$B$2,"",SUMIFS($M$2:M435,$I$2:I435,I435,$A$2:A435,A435)-asetukset!$B$2))</f>
        <v/>
      </c>
    </row>
    <row r="436">
      <c r="A436" s="43"/>
      <c r="B436" s="31"/>
      <c r="C436" s="31"/>
      <c r="D436" s="15">
        <f t="shared" si="2"/>
        <v>0</v>
      </c>
      <c r="E436" s="15">
        <f t="shared" si="3"/>
        <v>0</v>
      </c>
      <c r="F436" s="15">
        <f t="shared" si="4"/>
        <v>0</v>
      </c>
      <c r="G436" s="15">
        <f t="shared" si="5"/>
        <v>0</v>
      </c>
      <c r="H436" s="18" t="str">
        <f t="shared" si="6"/>
        <v/>
      </c>
      <c r="I436" s="18" t="str">
        <f t="shared" si="7"/>
        <v/>
      </c>
      <c r="J436" s="18" t="str">
        <f t="shared" si="8"/>
        <v>-</v>
      </c>
      <c r="K436" s="27" t="str">
        <f t="shared" ref="K436:L436" si="446">IF(A436="","",WEEKDAY(B436,2))</f>
        <v/>
      </c>
      <c r="L436" s="27" t="str">
        <f t="shared" si="446"/>
        <v/>
      </c>
      <c r="M436" s="19">
        <f t="shared" si="10"/>
        <v>0</v>
      </c>
      <c r="N436" s="20">
        <f t="shared" si="11"/>
        <v>0</v>
      </c>
      <c r="O436" s="21" t="str">
        <f>IF(A436="","",IF(G436&gt;=asetukset!$B$3,G436-asetukset!$B$3,IF(AND(G436-E436&lt;=asetukset!$B$4,E436&gt;=asetukset!$B$3),1-E436,IF(AND(G436-E436&lt;=asetukset!$B$4,E436&lt;=asetukset!$B$3),asetukset!$B$6,0))))</f>
        <v/>
      </c>
      <c r="P436" s="20">
        <f>IF(F436&gt;D436,G436-asetukset!$B$5,IF(AND(D436=F436,E436&lt;=asetukset!$B$6),G436-E436,0))</f>
        <v>0</v>
      </c>
      <c r="Q436" s="19" t="str">
        <f>IF(and(K436=6,E436&gt;asetukset!$B$7),"", IF(and(K436&lt;&gt;6,L436=6,G436&lt;asetukset!$B$7),G436,IF(K436=6,asetukset!$B$7-E436,IF(K436=6,asetukset!$B$7-E436,IF(K436=6,asetukset!$B$7-E436,"")))))</f>
        <v/>
      </c>
      <c r="R436" s="19" t="str">
        <f t="shared" si="12"/>
        <v/>
      </c>
      <c r="S436" s="19" t="str">
        <f t="shared" si="13"/>
        <v/>
      </c>
      <c r="T436" s="21" t="str">
        <f>IF(A436="","",IF(SUMIFS($M$2:M436,$I$2:I436,I436,$A$2:A436,A436)&lt;=asetukset!$B$2,"",SUMIFS($M$2:M436,$I$2:I436,I436,$A$2:A436,A436)-asetukset!$B$2))</f>
        <v/>
      </c>
    </row>
    <row r="437">
      <c r="A437" s="43"/>
      <c r="B437" s="31"/>
      <c r="C437" s="31"/>
      <c r="D437" s="15">
        <f t="shared" si="2"/>
        <v>0</v>
      </c>
      <c r="E437" s="15">
        <f t="shared" si="3"/>
        <v>0</v>
      </c>
      <c r="F437" s="15">
        <f t="shared" si="4"/>
        <v>0</v>
      </c>
      <c r="G437" s="15">
        <f t="shared" si="5"/>
        <v>0</v>
      </c>
      <c r="H437" s="18" t="str">
        <f t="shared" si="6"/>
        <v/>
      </c>
      <c r="I437" s="18" t="str">
        <f t="shared" si="7"/>
        <v/>
      </c>
      <c r="J437" s="18" t="str">
        <f t="shared" si="8"/>
        <v>-</v>
      </c>
      <c r="K437" s="27" t="str">
        <f t="shared" ref="K437:L437" si="447">IF(A437="","",WEEKDAY(B437,2))</f>
        <v/>
      </c>
      <c r="L437" s="27" t="str">
        <f t="shared" si="447"/>
        <v/>
      </c>
      <c r="M437" s="19">
        <f t="shared" si="10"/>
        <v>0</v>
      </c>
      <c r="N437" s="20">
        <f t="shared" si="11"/>
        <v>0</v>
      </c>
      <c r="O437" s="21" t="str">
        <f>IF(A437="","",IF(G437&gt;=asetukset!$B$3,G437-asetukset!$B$3,IF(AND(G437-E437&lt;=asetukset!$B$4,E437&gt;=asetukset!$B$3),1-E437,IF(AND(G437-E437&lt;=asetukset!$B$4,E437&lt;=asetukset!$B$3),asetukset!$B$6,0))))</f>
        <v/>
      </c>
      <c r="P437" s="20">
        <f>IF(F437&gt;D437,G437-asetukset!$B$5,IF(AND(D437=F437,E437&lt;=asetukset!$B$6),G437-E437,0))</f>
        <v>0</v>
      </c>
      <c r="Q437" s="19" t="str">
        <f>IF(and(K437=6,E437&gt;asetukset!$B$7),"", IF(and(K437&lt;&gt;6,L437=6,G437&lt;asetukset!$B$7),G437,IF(K437=6,asetukset!$B$7-E437,IF(K437=6,asetukset!$B$7-E437,IF(K437=6,asetukset!$B$7-E437,"")))))</f>
        <v/>
      </c>
      <c r="R437" s="19" t="str">
        <f t="shared" si="12"/>
        <v/>
      </c>
      <c r="S437" s="19" t="str">
        <f t="shared" si="13"/>
        <v/>
      </c>
      <c r="T437" s="21" t="str">
        <f>IF(A437="","",IF(SUMIFS($M$2:M437,$I$2:I437,I437,$A$2:A437,A437)&lt;=asetukset!$B$2,"",SUMIFS($M$2:M437,$I$2:I437,I437,$A$2:A437,A437)-asetukset!$B$2))</f>
        <v/>
      </c>
    </row>
    <row r="438">
      <c r="A438" s="43"/>
      <c r="B438" s="31"/>
      <c r="C438" s="31"/>
      <c r="D438" s="15">
        <f t="shared" si="2"/>
        <v>0</v>
      </c>
      <c r="E438" s="15">
        <f t="shared" si="3"/>
        <v>0</v>
      </c>
      <c r="F438" s="15">
        <f t="shared" si="4"/>
        <v>0</v>
      </c>
      <c r="G438" s="15">
        <f t="shared" si="5"/>
        <v>0</v>
      </c>
      <c r="H438" s="18" t="str">
        <f t="shared" si="6"/>
        <v/>
      </c>
      <c r="I438" s="18" t="str">
        <f t="shared" si="7"/>
        <v/>
      </c>
      <c r="J438" s="18" t="str">
        <f t="shared" si="8"/>
        <v>-</v>
      </c>
      <c r="K438" s="27" t="str">
        <f t="shared" ref="K438:L438" si="448">IF(A438="","",WEEKDAY(B438,2))</f>
        <v/>
      </c>
      <c r="L438" s="27" t="str">
        <f t="shared" si="448"/>
        <v/>
      </c>
      <c r="M438" s="19">
        <f t="shared" si="10"/>
        <v>0</v>
      </c>
      <c r="N438" s="20">
        <f t="shared" si="11"/>
        <v>0</v>
      </c>
      <c r="O438" s="21" t="str">
        <f>IF(A438="","",IF(G438&gt;=asetukset!$B$3,G438-asetukset!$B$3,IF(AND(G438-E438&lt;=asetukset!$B$4,E438&gt;=asetukset!$B$3),1-E438,IF(AND(G438-E438&lt;=asetukset!$B$4,E438&lt;=asetukset!$B$3),asetukset!$B$6,0))))</f>
        <v/>
      </c>
      <c r="P438" s="20">
        <f>IF(F438&gt;D438,G438-asetukset!$B$5,IF(AND(D438=F438,E438&lt;=asetukset!$B$6),G438-E438,0))</f>
        <v>0</v>
      </c>
      <c r="Q438" s="19" t="str">
        <f>IF(and(K438=6,E438&gt;asetukset!$B$7),"", IF(and(K438&lt;&gt;6,L438=6,G438&lt;asetukset!$B$7),G438,IF(K438=6,asetukset!$B$7-E438,IF(K438=6,asetukset!$B$7-E438,IF(K438=6,asetukset!$B$7-E438,"")))))</f>
        <v/>
      </c>
      <c r="R438" s="19" t="str">
        <f t="shared" si="12"/>
        <v/>
      </c>
      <c r="S438" s="19" t="str">
        <f t="shared" si="13"/>
        <v/>
      </c>
      <c r="T438" s="21" t="str">
        <f>IF(A438="","",IF(SUMIFS($M$2:M438,$I$2:I438,I438,$A$2:A438,A438)&lt;=asetukset!$B$2,"",SUMIFS($M$2:M438,$I$2:I438,I438,$A$2:A438,A438)-asetukset!$B$2))</f>
        <v/>
      </c>
    </row>
    <row r="439">
      <c r="A439" s="43"/>
      <c r="B439" s="31"/>
      <c r="C439" s="31"/>
      <c r="D439" s="15">
        <f t="shared" si="2"/>
        <v>0</v>
      </c>
      <c r="E439" s="15">
        <f t="shared" si="3"/>
        <v>0</v>
      </c>
      <c r="F439" s="15">
        <f t="shared" si="4"/>
        <v>0</v>
      </c>
      <c r="G439" s="15">
        <f t="shared" si="5"/>
        <v>0</v>
      </c>
      <c r="H439" s="18" t="str">
        <f t="shared" si="6"/>
        <v/>
      </c>
      <c r="I439" s="18" t="str">
        <f t="shared" si="7"/>
        <v/>
      </c>
      <c r="J439" s="18" t="str">
        <f t="shared" si="8"/>
        <v>-</v>
      </c>
      <c r="K439" s="27" t="str">
        <f t="shared" ref="K439:L439" si="449">IF(A439="","",WEEKDAY(B439,2))</f>
        <v/>
      </c>
      <c r="L439" s="27" t="str">
        <f t="shared" si="449"/>
        <v/>
      </c>
      <c r="M439" s="19">
        <f t="shared" si="10"/>
        <v>0</v>
      </c>
      <c r="N439" s="20">
        <f t="shared" si="11"/>
        <v>0</v>
      </c>
      <c r="O439" s="21" t="str">
        <f>IF(A439="","",IF(G439&gt;=asetukset!$B$3,G439-asetukset!$B$3,IF(AND(G439-E439&lt;=asetukset!$B$4,E439&gt;=asetukset!$B$3),1-E439,IF(AND(G439-E439&lt;=asetukset!$B$4,E439&lt;=asetukset!$B$3),asetukset!$B$6,0))))</f>
        <v/>
      </c>
      <c r="P439" s="20">
        <f>IF(F439&gt;D439,G439-asetukset!$B$5,IF(AND(D439=F439,E439&lt;=asetukset!$B$6),G439-E439,0))</f>
        <v>0</v>
      </c>
      <c r="Q439" s="19" t="str">
        <f>IF(and(K439=6,E439&gt;asetukset!$B$7),"", IF(and(K439&lt;&gt;6,L439=6,G439&lt;asetukset!$B$7),G439,IF(K439=6,asetukset!$B$7-E439,IF(K439=6,asetukset!$B$7-E439,IF(K439=6,asetukset!$B$7-E439,"")))))</f>
        <v/>
      </c>
      <c r="R439" s="19" t="str">
        <f t="shared" si="12"/>
        <v/>
      </c>
      <c r="S439" s="19" t="str">
        <f t="shared" si="13"/>
        <v/>
      </c>
      <c r="T439" s="21" t="str">
        <f>IF(A439="","",IF(SUMIFS($M$2:M439,$I$2:I439,I439,$A$2:A439,A439)&lt;=asetukset!$B$2,"",SUMIFS($M$2:M439,$I$2:I439,I439,$A$2:A439,A439)-asetukset!$B$2))</f>
        <v/>
      </c>
    </row>
    <row r="440">
      <c r="A440" s="43"/>
      <c r="B440" s="31"/>
      <c r="C440" s="31"/>
      <c r="D440" s="15">
        <f t="shared" si="2"/>
        <v>0</v>
      </c>
      <c r="E440" s="15">
        <f t="shared" si="3"/>
        <v>0</v>
      </c>
      <c r="F440" s="15">
        <f t="shared" si="4"/>
        <v>0</v>
      </c>
      <c r="G440" s="15">
        <f t="shared" si="5"/>
        <v>0</v>
      </c>
      <c r="H440" s="18" t="str">
        <f t="shared" si="6"/>
        <v/>
      </c>
      <c r="I440" s="18" t="str">
        <f t="shared" si="7"/>
        <v/>
      </c>
      <c r="J440" s="18" t="str">
        <f t="shared" si="8"/>
        <v>-</v>
      </c>
      <c r="K440" s="27" t="str">
        <f t="shared" ref="K440:L440" si="450">IF(A440="","",WEEKDAY(B440,2))</f>
        <v/>
      </c>
      <c r="L440" s="27" t="str">
        <f t="shared" si="450"/>
        <v/>
      </c>
      <c r="M440" s="19">
        <f t="shared" si="10"/>
        <v>0</v>
      </c>
      <c r="N440" s="20">
        <f t="shared" si="11"/>
        <v>0</v>
      </c>
      <c r="O440" s="21" t="str">
        <f>IF(A440="","",IF(G440&gt;=asetukset!$B$3,G440-asetukset!$B$3,IF(AND(G440-E440&lt;=asetukset!$B$4,E440&gt;=asetukset!$B$3),1-E440,IF(AND(G440-E440&lt;=asetukset!$B$4,E440&lt;=asetukset!$B$3),asetukset!$B$6,0))))</f>
        <v/>
      </c>
      <c r="P440" s="20">
        <f>IF(F440&gt;D440,G440-asetukset!$B$5,IF(AND(D440=F440,E440&lt;=asetukset!$B$6),G440-E440,0))</f>
        <v>0</v>
      </c>
      <c r="Q440" s="19" t="str">
        <f>IF(and(K440=6,E440&gt;asetukset!$B$7),"", IF(and(K440&lt;&gt;6,L440=6,G440&lt;asetukset!$B$7),G440,IF(K440=6,asetukset!$B$7-E440,IF(K440=6,asetukset!$B$7-E440,IF(K440=6,asetukset!$B$7-E440,"")))))</f>
        <v/>
      </c>
      <c r="R440" s="19" t="str">
        <f t="shared" si="12"/>
        <v/>
      </c>
      <c r="S440" s="19" t="str">
        <f t="shared" si="13"/>
        <v/>
      </c>
      <c r="T440" s="21" t="str">
        <f>IF(A440="","",IF(SUMIFS($M$2:M440,$I$2:I440,I440,$A$2:A440,A440)&lt;=asetukset!$B$2,"",SUMIFS($M$2:M440,$I$2:I440,I440,$A$2:A440,A440)-asetukset!$B$2))</f>
        <v/>
      </c>
    </row>
    <row r="441">
      <c r="A441" s="43"/>
      <c r="B441" s="31"/>
      <c r="C441" s="31"/>
      <c r="D441" s="15">
        <f t="shared" si="2"/>
        <v>0</v>
      </c>
      <c r="E441" s="15">
        <f t="shared" si="3"/>
        <v>0</v>
      </c>
      <c r="F441" s="15">
        <f t="shared" si="4"/>
        <v>0</v>
      </c>
      <c r="G441" s="15">
        <f t="shared" si="5"/>
        <v>0</v>
      </c>
      <c r="H441" s="18" t="str">
        <f t="shared" si="6"/>
        <v/>
      </c>
      <c r="I441" s="18" t="str">
        <f t="shared" si="7"/>
        <v/>
      </c>
      <c r="J441" s="18" t="str">
        <f t="shared" si="8"/>
        <v>-</v>
      </c>
      <c r="K441" s="27" t="str">
        <f t="shared" ref="K441:L441" si="451">IF(A441="","",WEEKDAY(B441,2))</f>
        <v/>
      </c>
      <c r="L441" s="27" t="str">
        <f t="shared" si="451"/>
        <v/>
      </c>
      <c r="M441" s="19">
        <f t="shared" si="10"/>
        <v>0</v>
      </c>
      <c r="N441" s="20">
        <f t="shared" si="11"/>
        <v>0</v>
      </c>
      <c r="O441" s="21" t="str">
        <f>IF(A441="","",IF(G441&gt;=asetukset!$B$3,G441-asetukset!$B$3,IF(AND(G441-E441&lt;=asetukset!$B$4,E441&gt;=asetukset!$B$3),1-E441,IF(AND(G441-E441&lt;=asetukset!$B$4,E441&lt;=asetukset!$B$3),asetukset!$B$6,0))))</f>
        <v/>
      </c>
      <c r="P441" s="20">
        <f>IF(F441&gt;D441,G441-asetukset!$B$5,IF(AND(D441=F441,E441&lt;=asetukset!$B$6),G441-E441,0))</f>
        <v>0</v>
      </c>
      <c r="Q441" s="19" t="str">
        <f>IF(and(K441=6,E441&gt;asetukset!$B$7),"", IF(and(K441&lt;&gt;6,L441=6,G441&lt;asetukset!$B$7),G441,IF(K441=6,asetukset!$B$7-E441,IF(K441=6,asetukset!$B$7-E441,IF(K441=6,asetukset!$B$7-E441,"")))))</f>
        <v/>
      </c>
      <c r="R441" s="19" t="str">
        <f t="shared" si="12"/>
        <v/>
      </c>
      <c r="S441" s="19" t="str">
        <f t="shared" si="13"/>
        <v/>
      </c>
      <c r="T441" s="21" t="str">
        <f>IF(A441="","",IF(SUMIFS($M$2:M441,$I$2:I441,I441,$A$2:A441,A441)&lt;=asetukset!$B$2,"",SUMIFS($M$2:M441,$I$2:I441,I441,$A$2:A441,A441)-asetukset!$B$2))</f>
        <v/>
      </c>
    </row>
    <row r="442">
      <c r="A442" s="43"/>
      <c r="B442" s="31"/>
      <c r="C442" s="31"/>
      <c r="D442" s="15">
        <f t="shared" si="2"/>
        <v>0</v>
      </c>
      <c r="E442" s="15">
        <f t="shared" si="3"/>
        <v>0</v>
      </c>
      <c r="F442" s="15">
        <f t="shared" si="4"/>
        <v>0</v>
      </c>
      <c r="G442" s="15">
        <f t="shared" si="5"/>
        <v>0</v>
      </c>
      <c r="H442" s="18" t="str">
        <f t="shared" si="6"/>
        <v/>
      </c>
      <c r="I442" s="18" t="str">
        <f t="shared" si="7"/>
        <v/>
      </c>
      <c r="J442" s="18" t="str">
        <f t="shared" si="8"/>
        <v>-</v>
      </c>
      <c r="K442" s="27" t="str">
        <f t="shared" ref="K442:L442" si="452">IF(A442="","",WEEKDAY(B442,2))</f>
        <v/>
      </c>
      <c r="L442" s="27" t="str">
        <f t="shared" si="452"/>
        <v/>
      </c>
      <c r="M442" s="19">
        <f t="shared" si="10"/>
        <v>0</v>
      </c>
      <c r="N442" s="20">
        <f t="shared" si="11"/>
        <v>0</v>
      </c>
      <c r="O442" s="21" t="str">
        <f>IF(A442="","",IF(G442&gt;=asetukset!$B$3,G442-asetukset!$B$3,IF(AND(G442-E442&lt;=asetukset!$B$4,E442&gt;=asetukset!$B$3),1-E442,IF(AND(G442-E442&lt;=asetukset!$B$4,E442&lt;=asetukset!$B$3),asetukset!$B$6,0))))</f>
        <v/>
      </c>
      <c r="P442" s="20">
        <f>IF(F442&gt;D442,G442-asetukset!$B$5,IF(AND(D442=F442,E442&lt;=asetukset!$B$6),G442-E442,0))</f>
        <v>0</v>
      </c>
      <c r="Q442" s="19" t="str">
        <f>IF(and(K442=6,E442&gt;asetukset!$B$7),"", IF(and(K442&lt;&gt;6,L442=6,G442&lt;asetukset!$B$7),G442,IF(K442=6,asetukset!$B$7-E442,IF(K442=6,asetukset!$B$7-E442,IF(K442=6,asetukset!$B$7-E442,"")))))</f>
        <v/>
      </c>
      <c r="R442" s="19" t="str">
        <f t="shared" si="12"/>
        <v/>
      </c>
      <c r="S442" s="19" t="str">
        <f t="shared" si="13"/>
        <v/>
      </c>
      <c r="T442" s="21" t="str">
        <f>IF(A442="","",IF(SUMIFS($M$2:M442,$I$2:I442,I442,$A$2:A442,A442)&lt;=asetukset!$B$2,"",SUMIFS($M$2:M442,$I$2:I442,I442,$A$2:A442,A442)-asetukset!$B$2))</f>
        <v/>
      </c>
    </row>
    <row r="443">
      <c r="A443" s="43"/>
      <c r="B443" s="31"/>
      <c r="C443" s="31"/>
      <c r="D443" s="15">
        <f t="shared" si="2"/>
        <v>0</v>
      </c>
      <c r="E443" s="15">
        <f t="shared" si="3"/>
        <v>0</v>
      </c>
      <c r="F443" s="15">
        <f t="shared" si="4"/>
        <v>0</v>
      </c>
      <c r="G443" s="15">
        <f t="shared" si="5"/>
        <v>0</v>
      </c>
      <c r="H443" s="18" t="str">
        <f t="shared" si="6"/>
        <v/>
      </c>
      <c r="I443" s="18" t="str">
        <f t="shared" si="7"/>
        <v/>
      </c>
      <c r="J443" s="18" t="str">
        <f t="shared" si="8"/>
        <v>-</v>
      </c>
      <c r="K443" s="27" t="str">
        <f t="shared" ref="K443:L443" si="453">IF(A443="","",WEEKDAY(B443,2))</f>
        <v/>
      </c>
      <c r="L443" s="27" t="str">
        <f t="shared" si="453"/>
        <v/>
      </c>
      <c r="M443" s="19">
        <f t="shared" si="10"/>
        <v>0</v>
      </c>
      <c r="N443" s="20">
        <f t="shared" si="11"/>
        <v>0</v>
      </c>
      <c r="O443" s="21" t="str">
        <f>IF(A443="","",IF(G443&gt;=asetukset!$B$3,G443-asetukset!$B$3,IF(AND(G443-E443&lt;=asetukset!$B$4,E443&gt;=asetukset!$B$3),1-E443,IF(AND(G443-E443&lt;=asetukset!$B$4,E443&lt;=asetukset!$B$3),asetukset!$B$6,0))))</f>
        <v/>
      </c>
      <c r="P443" s="20">
        <f>IF(F443&gt;D443,G443-asetukset!$B$5,IF(AND(D443=F443,E443&lt;=asetukset!$B$6),G443-E443,0))</f>
        <v>0</v>
      </c>
      <c r="Q443" s="19" t="str">
        <f>IF(and(K443=6,E443&gt;asetukset!$B$7),"", IF(and(K443&lt;&gt;6,L443=6,G443&lt;asetukset!$B$7),G443,IF(K443=6,asetukset!$B$7-E443,IF(K443=6,asetukset!$B$7-E443,IF(K443=6,asetukset!$B$7-E443,"")))))</f>
        <v/>
      </c>
      <c r="R443" s="19" t="str">
        <f t="shared" si="12"/>
        <v/>
      </c>
      <c r="S443" s="19" t="str">
        <f t="shared" si="13"/>
        <v/>
      </c>
      <c r="T443" s="21" t="str">
        <f>IF(A443="","",IF(SUMIFS($M$2:M443,$I$2:I443,I443,$A$2:A443,A443)&lt;=asetukset!$B$2,"",SUMIFS($M$2:M443,$I$2:I443,I443,$A$2:A443,A443)-asetukset!$B$2))</f>
        <v/>
      </c>
    </row>
    <row r="444">
      <c r="A444" s="43"/>
      <c r="B444" s="31"/>
      <c r="C444" s="31"/>
      <c r="D444" s="15">
        <f t="shared" si="2"/>
        <v>0</v>
      </c>
      <c r="E444" s="15">
        <f t="shared" si="3"/>
        <v>0</v>
      </c>
      <c r="F444" s="15">
        <f t="shared" si="4"/>
        <v>0</v>
      </c>
      <c r="G444" s="15">
        <f t="shared" si="5"/>
        <v>0</v>
      </c>
      <c r="H444" s="18" t="str">
        <f t="shared" si="6"/>
        <v/>
      </c>
      <c r="I444" s="18" t="str">
        <f t="shared" si="7"/>
        <v/>
      </c>
      <c r="J444" s="18" t="str">
        <f t="shared" si="8"/>
        <v>-</v>
      </c>
      <c r="K444" s="27" t="str">
        <f t="shared" ref="K444:L444" si="454">IF(A444="","",WEEKDAY(B444,2))</f>
        <v/>
      </c>
      <c r="L444" s="27" t="str">
        <f t="shared" si="454"/>
        <v/>
      </c>
      <c r="M444" s="19">
        <f t="shared" si="10"/>
        <v>0</v>
      </c>
      <c r="N444" s="20">
        <f t="shared" si="11"/>
        <v>0</v>
      </c>
      <c r="O444" s="21" t="str">
        <f>IF(A444="","",IF(G444&gt;=asetukset!$B$3,G444-asetukset!$B$3,IF(AND(G444-E444&lt;=asetukset!$B$4,E444&gt;=asetukset!$B$3),1-E444,IF(AND(G444-E444&lt;=asetukset!$B$4,E444&lt;=asetukset!$B$3),asetukset!$B$6,0))))</f>
        <v/>
      </c>
      <c r="P444" s="20">
        <f>IF(F444&gt;D444,G444-asetukset!$B$5,IF(AND(D444=F444,E444&lt;=asetukset!$B$6),G444-E444,0))</f>
        <v>0</v>
      </c>
      <c r="Q444" s="19" t="str">
        <f>IF(and(K444=6,E444&gt;asetukset!$B$7),"", IF(and(K444&lt;&gt;6,L444=6,G444&lt;asetukset!$B$7),G444,IF(K444=6,asetukset!$B$7-E444,IF(K444=6,asetukset!$B$7-E444,IF(K444=6,asetukset!$B$7-E444,"")))))</f>
        <v/>
      </c>
      <c r="R444" s="19" t="str">
        <f t="shared" si="12"/>
        <v/>
      </c>
      <c r="S444" s="19" t="str">
        <f t="shared" si="13"/>
        <v/>
      </c>
      <c r="T444" s="21" t="str">
        <f>IF(A444="","",IF(SUMIFS($M$2:M444,$I$2:I444,I444,$A$2:A444,A444)&lt;=asetukset!$B$2,"",SUMIFS($M$2:M444,$I$2:I444,I444,$A$2:A444,A444)-asetukset!$B$2))</f>
        <v/>
      </c>
    </row>
    <row r="445">
      <c r="A445" s="43"/>
      <c r="B445" s="31"/>
      <c r="C445" s="31"/>
      <c r="D445" s="15">
        <f t="shared" si="2"/>
        <v>0</v>
      </c>
      <c r="E445" s="15">
        <f t="shared" si="3"/>
        <v>0</v>
      </c>
      <c r="F445" s="15">
        <f t="shared" si="4"/>
        <v>0</v>
      </c>
      <c r="G445" s="15">
        <f t="shared" si="5"/>
        <v>0</v>
      </c>
      <c r="H445" s="18" t="str">
        <f t="shared" si="6"/>
        <v/>
      </c>
      <c r="I445" s="18" t="str">
        <f t="shared" si="7"/>
        <v/>
      </c>
      <c r="J445" s="18" t="str">
        <f t="shared" si="8"/>
        <v>-</v>
      </c>
      <c r="K445" s="27" t="str">
        <f t="shared" ref="K445:L445" si="455">IF(A445="","",WEEKDAY(B445,2))</f>
        <v/>
      </c>
      <c r="L445" s="27" t="str">
        <f t="shared" si="455"/>
        <v/>
      </c>
      <c r="M445" s="19">
        <f t="shared" si="10"/>
        <v>0</v>
      </c>
      <c r="N445" s="20">
        <f t="shared" si="11"/>
        <v>0</v>
      </c>
      <c r="O445" s="21" t="str">
        <f>IF(A445="","",IF(G445&gt;=asetukset!$B$3,G445-asetukset!$B$3,IF(AND(G445-E445&lt;=asetukset!$B$4,E445&gt;=asetukset!$B$3),1-E445,IF(AND(G445-E445&lt;=asetukset!$B$4,E445&lt;=asetukset!$B$3),asetukset!$B$6,0))))</f>
        <v/>
      </c>
      <c r="P445" s="20">
        <f>IF(F445&gt;D445,G445-asetukset!$B$5,IF(AND(D445=F445,E445&lt;=asetukset!$B$6),G445-E445,0))</f>
        <v>0</v>
      </c>
      <c r="Q445" s="19" t="str">
        <f>IF(and(K445=6,E445&gt;asetukset!$B$7),"", IF(and(K445&lt;&gt;6,L445=6,G445&lt;asetukset!$B$7),G445,IF(K445=6,asetukset!$B$7-E445,IF(K445=6,asetukset!$B$7-E445,IF(K445=6,asetukset!$B$7-E445,"")))))</f>
        <v/>
      </c>
      <c r="R445" s="19" t="str">
        <f t="shared" si="12"/>
        <v/>
      </c>
      <c r="S445" s="19" t="str">
        <f t="shared" si="13"/>
        <v/>
      </c>
      <c r="T445" s="21" t="str">
        <f>IF(A445="","",IF(SUMIFS($M$2:M445,$I$2:I445,I445,$A$2:A445,A445)&lt;=asetukset!$B$2,"",SUMIFS($M$2:M445,$I$2:I445,I445,$A$2:A445,A445)-asetukset!$B$2))</f>
        <v/>
      </c>
    </row>
    <row r="446">
      <c r="A446" s="43"/>
      <c r="B446" s="31"/>
      <c r="C446" s="31"/>
      <c r="D446" s="15">
        <f t="shared" si="2"/>
        <v>0</v>
      </c>
      <c r="E446" s="15">
        <f t="shared" si="3"/>
        <v>0</v>
      </c>
      <c r="F446" s="15">
        <f t="shared" si="4"/>
        <v>0</v>
      </c>
      <c r="G446" s="15">
        <f t="shared" si="5"/>
        <v>0</v>
      </c>
      <c r="H446" s="18" t="str">
        <f t="shared" si="6"/>
        <v/>
      </c>
      <c r="I446" s="18" t="str">
        <f t="shared" si="7"/>
        <v/>
      </c>
      <c r="J446" s="18" t="str">
        <f t="shared" si="8"/>
        <v>-</v>
      </c>
      <c r="K446" s="27" t="str">
        <f t="shared" ref="K446:L446" si="456">IF(A446="","",WEEKDAY(B446,2))</f>
        <v/>
      </c>
      <c r="L446" s="27" t="str">
        <f t="shared" si="456"/>
        <v/>
      </c>
      <c r="M446" s="19">
        <f t="shared" si="10"/>
        <v>0</v>
      </c>
      <c r="N446" s="20">
        <f t="shared" si="11"/>
        <v>0</v>
      </c>
      <c r="O446" s="21" t="str">
        <f>IF(A446="","",IF(G446&gt;=asetukset!$B$3,G446-asetukset!$B$3,IF(AND(G446-E446&lt;=asetukset!$B$4,E446&gt;=asetukset!$B$3),1-E446,IF(AND(G446-E446&lt;=asetukset!$B$4,E446&lt;=asetukset!$B$3),asetukset!$B$6,0))))</f>
        <v/>
      </c>
      <c r="P446" s="20">
        <f>IF(F446&gt;D446,G446-asetukset!$B$5,IF(AND(D446=F446,E446&lt;=asetukset!$B$6),G446-E446,0))</f>
        <v>0</v>
      </c>
      <c r="Q446" s="19" t="str">
        <f>IF(and(K446=6,E446&gt;asetukset!$B$7),"", IF(and(K446&lt;&gt;6,L446=6,G446&lt;asetukset!$B$7),G446,IF(K446=6,asetukset!$B$7-E446,IF(K446=6,asetukset!$B$7-E446,IF(K446=6,asetukset!$B$7-E446,"")))))</f>
        <v/>
      </c>
      <c r="R446" s="19" t="str">
        <f t="shared" si="12"/>
        <v/>
      </c>
      <c r="S446" s="19" t="str">
        <f t="shared" si="13"/>
        <v/>
      </c>
      <c r="T446" s="21" t="str">
        <f>IF(A446="","",IF(SUMIFS($M$2:M446,$I$2:I446,I446,$A$2:A446,A446)&lt;=asetukset!$B$2,"",SUMIFS($M$2:M446,$I$2:I446,I446,$A$2:A446,A446)-asetukset!$B$2))</f>
        <v/>
      </c>
    </row>
    <row r="447">
      <c r="A447" s="43"/>
      <c r="B447" s="31"/>
      <c r="C447" s="31"/>
      <c r="D447" s="15">
        <f t="shared" si="2"/>
        <v>0</v>
      </c>
      <c r="E447" s="15">
        <f t="shared" si="3"/>
        <v>0</v>
      </c>
      <c r="F447" s="15">
        <f t="shared" si="4"/>
        <v>0</v>
      </c>
      <c r="G447" s="15">
        <f t="shared" si="5"/>
        <v>0</v>
      </c>
      <c r="H447" s="18" t="str">
        <f t="shared" si="6"/>
        <v/>
      </c>
      <c r="I447" s="18" t="str">
        <f t="shared" si="7"/>
        <v/>
      </c>
      <c r="J447" s="18" t="str">
        <f t="shared" si="8"/>
        <v>-</v>
      </c>
      <c r="K447" s="27" t="str">
        <f t="shared" ref="K447:L447" si="457">IF(A447="","",WEEKDAY(B447,2))</f>
        <v/>
      </c>
      <c r="L447" s="27" t="str">
        <f t="shared" si="457"/>
        <v/>
      </c>
      <c r="M447" s="19">
        <f t="shared" si="10"/>
        <v>0</v>
      </c>
      <c r="N447" s="20">
        <f t="shared" si="11"/>
        <v>0</v>
      </c>
      <c r="O447" s="21" t="str">
        <f>IF(A447="","",IF(G447&gt;=asetukset!$B$3,G447-asetukset!$B$3,IF(AND(G447-E447&lt;=asetukset!$B$4,E447&gt;=asetukset!$B$3),1-E447,IF(AND(G447-E447&lt;=asetukset!$B$4,E447&lt;=asetukset!$B$3),asetukset!$B$6,0))))</f>
        <v/>
      </c>
      <c r="P447" s="20">
        <f>IF(F447&gt;D447,G447-asetukset!$B$5,IF(AND(D447=F447,E447&lt;=asetukset!$B$6),G447-E447,0))</f>
        <v>0</v>
      </c>
      <c r="Q447" s="19" t="str">
        <f>IF(and(K447=6,E447&gt;asetukset!$B$7),"", IF(and(K447&lt;&gt;6,L447=6,G447&lt;asetukset!$B$7),G447,IF(K447=6,asetukset!$B$7-E447,IF(K447=6,asetukset!$B$7-E447,IF(K447=6,asetukset!$B$7-E447,"")))))</f>
        <v/>
      </c>
      <c r="R447" s="19" t="str">
        <f t="shared" si="12"/>
        <v/>
      </c>
      <c r="S447" s="19" t="str">
        <f t="shared" si="13"/>
        <v/>
      </c>
      <c r="T447" s="21" t="str">
        <f>IF(A447="","",IF(SUMIFS($M$2:M447,$I$2:I447,I447,$A$2:A447,A447)&lt;=asetukset!$B$2,"",SUMIFS($M$2:M447,$I$2:I447,I447,$A$2:A447,A447)-asetukset!$B$2))</f>
        <v/>
      </c>
    </row>
    <row r="448">
      <c r="A448" s="43"/>
      <c r="B448" s="31"/>
      <c r="C448" s="31"/>
      <c r="D448" s="15">
        <f t="shared" si="2"/>
        <v>0</v>
      </c>
      <c r="E448" s="15">
        <f t="shared" si="3"/>
        <v>0</v>
      </c>
      <c r="F448" s="15">
        <f t="shared" si="4"/>
        <v>0</v>
      </c>
      <c r="G448" s="15">
        <f t="shared" si="5"/>
        <v>0</v>
      </c>
      <c r="H448" s="18" t="str">
        <f t="shared" si="6"/>
        <v/>
      </c>
      <c r="I448" s="18" t="str">
        <f t="shared" si="7"/>
        <v/>
      </c>
      <c r="J448" s="18" t="str">
        <f t="shared" si="8"/>
        <v>-</v>
      </c>
      <c r="K448" s="27" t="str">
        <f t="shared" ref="K448:L448" si="458">IF(A448="","",WEEKDAY(B448,2))</f>
        <v/>
      </c>
      <c r="L448" s="27" t="str">
        <f t="shared" si="458"/>
        <v/>
      </c>
      <c r="M448" s="19">
        <f t="shared" si="10"/>
        <v>0</v>
      </c>
      <c r="N448" s="20">
        <f t="shared" si="11"/>
        <v>0</v>
      </c>
      <c r="O448" s="21" t="str">
        <f>IF(A448="","",IF(G448&gt;=asetukset!$B$3,G448-asetukset!$B$3,IF(AND(G448-E448&lt;=asetukset!$B$4,E448&gt;=asetukset!$B$3),1-E448,IF(AND(G448-E448&lt;=asetukset!$B$4,E448&lt;=asetukset!$B$3),asetukset!$B$6,0))))</f>
        <v/>
      </c>
      <c r="P448" s="20">
        <f>IF(F448&gt;D448,G448-asetukset!$B$5,IF(AND(D448=F448,E448&lt;=asetukset!$B$6),G448-E448,0))</f>
        <v>0</v>
      </c>
      <c r="Q448" s="19" t="str">
        <f>IF(and(K448=6,E448&gt;asetukset!$B$7),"", IF(and(K448&lt;&gt;6,L448=6,G448&lt;asetukset!$B$7),G448,IF(K448=6,asetukset!$B$7-E448,IF(K448=6,asetukset!$B$7-E448,IF(K448=6,asetukset!$B$7-E448,"")))))</f>
        <v/>
      </c>
      <c r="R448" s="19" t="str">
        <f t="shared" si="12"/>
        <v/>
      </c>
      <c r="S448" s="19" t="str">
        <f t="shared" si="13"/>
        <v/>
      </c>
      <c r="T448" s="21" t="str">
        <f>IF(A448="","",IF(SUMIFS($M$2:M448,$I$2:I448,I448,$A$2:A448,A448)&lt;=asetukset!$B$2,"",SUMIFS($M$2:M448,$I$2:I448,I448,$A$2:A448,A448)-asetukset!$B$2))</f>
        <v/>
      </c>
    </row>
    <row r="449">
      <c r="A449" s="43"/>
      <c r="B449" s="31"/>
      <c r="C449" s="31"/>
      <c r="D449" s="15">
        <f t="shared" si="2"/>
        <v>0</v>
      </c>
      <c r="E449" s="15">
        <f t="shared" si="3"/>
        <v>0</v>
      </c>
      <c r="F449" s="15">
        <f t="shared" si="4"/>
        <v>0</v>
      </c>
      <c r="G449" s="15">
        <f t="shared" si="5"/>
        <v>0</v>
      </c>
      <c r="H449" s="18" t="str">
        <f t="shared" si="6"/>
        <v/>
      </c>
      <c r="I449" s="18" t="str">
        <f t="shared" si="7"/>
        <v/>
      </c>
      <c r="J449" s="18" t="str">
        <f t="shared" si="8"/>
        <v>-</v>
      </c>
      <c r="K449" s="27" t="str">
        <f t="shared" ref="K449:L449" si="459">IF(A449="","",WEEKDAY(B449,2))</f>
        <v/>
      </c>
      <c r="L449" s="27" t="str">
        <f t="shared" si="459"/>
        <v/>
      </c>
      <c r="M449" s="19">
        <f t="shared" si="10"/>
        <v>0</v>
      </c>
      <c r="N449" s="20">
        <f t="shared" si="11"/>
        <v>0</v>
      </c>
      <c r="O449" s="21" t="str">
        <f>IF(A449="","",IF(G449&gt;=asetukset!$B$3,G449-asetukset!$B$3,IF(AND(G449-E449&lt;=asetukset!$B$4,E449&gt;=asetukset!$B$3),1-E449,IF(AND(G449-E449&lt;=asetukset!$B$4,E449&lt;=asetukset!$B$3),asetukset!$B$6,0))))</f>
        <v/>
      </c>
      <c r="P449" s="20">
        <f>IF(F449&gt;D449,G449-asetukset!$B$5,IF(AND(D449=F449,E449&lt;=asetukset!$B$6),G449-E449,0))</f>
        <v>0</v>
      </c>
      <c r="Q449" s="19" t="str">
        <f>IF(and(K449=6,E449&gt;asetukset!$B$7),"", IF(and(K449&lt;&gt;6,L449=6,G449&lt;asetukset!$B$7),G449,IF(K449=6,asetukset!$B$7-E449,IF(K449=6,asetukset!$B$7-E449,IF(K449=6,asetukset!$B$7-E449,"")))))</f>
        <v/>
      </c>
      <c r="R449" s="19" t="str">
        <f t="shared" si="12"/>
        <v/>
      </c>
      <c r="S449" s="19" t="str">
        <f t="shared" si="13"/>
        <v/>
      </c>
      <c r="T449" s="21" t="str">
        <f>IF(A449="","",IF(SUMIFS($M$2:M449,$I$2:I449,I449,$A$2:A449,A449)&lt;=asetukset!$B$2,"",SUMIFS($M$2:M449,$I$2:I449,I449,$A$2:A449,A449)-asetukset!$B$2))</f>
        <v/>
      </c>
    </row>
    <row r="450">
      <c r="A450" s="43"/>
      <c r="B450" s="31"/>
      <c r="C450" s="31"/>
      <c r="D450" s="15">
        <f t="shared" si="2"/>
        <v>0</v>
      </c>
      <c r="E450" s="15">
        <f t="shared" si="3"/>
        <v>0</v>
      </c>
      <c r="F450" s="15">
        <f t="shared" si="4"/>
        <v>0</v>
      </c>
      <c r="G450" s="15">
        <f t="shared" si="5"/>
        <v>0</v>
      </c>
      <c r="H450" s="18" t="str">
        <f t="shared" si="6"/>
        <v/>
      </c>
      <c r="I450" s="18" t="str">
        <f t="shared" si="7"/>
        <v/>
      </c>
      <c r="J450" s="18" t="str">
        <f t="shared" si="8"/>
        <v>-</v>
      </c>
      <c r="K450" s="27" t="str">
        <f t="shared" ref="K450:L450" si="460">IF(A450="","",WEEKDAY(B450,2))</f>
        <v/>
      </c>
      <c r="L450" s="27" t="str">
        <f t="shared" si="460"/>
        <v/>
      </c>
      <c r="M450" s="19">
        <f t="shared" si="10"/>
        <v>0</v>
      </c>
      <c r="N450" s="20">
        <f t="shared" si="11"/>
        <v>0</v>
      </c>
      <c r="O450" s="21" t="str">
        <f>IF(A450="","",IF(G450&gt;=asetukset!$B$3,G450-asetukset!$B$3,IF(AND(G450-E450&lt;=asetukset!$B$4,E450&gt;=asetukset!$B$3),1-E450,IF(AND(G450-E450&lt;=asetukset!$B$4,E450&lt;=asetukset!$B$3),asetukset!$B$6,0))))</f>
        <v/>
      </c>
      <c r="P450" s="20">
        <f>IF(F450&gt;D450,G450-asetukset!$B$5,IF(AND(D450=F450,E450&lt;=asetukset!$B$6),G450-E450,0))</f>
        <v>0</v>
      </c>
      <c r="Q450" s="19" t="str">
        <f>IF(and(K450=6,E450&gt;asetukset!$B$7),"", IF(and(K450&lt;&gt;6,L450=6,G450&lt;asetukset!$B$7),G450,IF(K450=6,asetukset!$B$7-E450,IF(K450=6,asetukset!$B$7-E450,IF(K450=6,asetukset!$B$7-E450,"")))))</f>
        <v/>
      </c>
      <c r="R450" s="19" t="str">
        <f t="shared" si="12"/>
        <v/>
      </c>
      <c r="S450" s="19" t="str">
        <f t="shared" si="13"/>
        <v/>
      </c>
      <c r="T450" s="21" t="str">
        <f>IF(A450="","",IF(SUMIFS($M$2:M450,$I$2:I450,I450,$A$2:A450,A450)&lt;=asetukset!$B$2,"",SUMIFS($M$2:M450,$I$2:I450,I450,$A$2:A450,A450)-asetukset!$B$2))</f>
        <v/>
      </c>
    </row>
    <row r="451">
      <c r="A451" s="43"/>
      <c r="B451" s="31"/>
      <c r="C451" s="31"/>
      <c r="D451" s="15">
        <f t="shared" si="2"/>
        <v>0</v>
      </c>
      <c r="E451" s="15">
        <f t="shared" si="3"/>
        <v>0</v>
      </c>
      <c r="F451" s="15">
        <f t="shared" si="4"/>
        <v>0</v>
      </c>
      <c r="G451" s="15">
        <f t="shared" si="5"/>
        <v>0</v>
      </c>
      <c r="H451" s="18" t="str">
        <f t="shared" si="6"/>
        <v/>
      </c>
      <c r="I451" s="18" t="str">
        <f t="shared" si="7"/>
        <v/>
      </c>
      <c r="J451" s="18" t="str">
        <f t="shared" si="8"/>
        <v>-</v>
      </c>
      <c r="K451" s="27" t="str">
        <f t="shared" ref="K451:L451" si="461">IF(A451="","",WEEKDAY(B451,2))</f>
        <v/>
      </c>
      <c r="L451" s="27" t="str">
        <f t="shared" si="461"/>
        <v/>
      </c>
      <c r="M451" s="19">
        <f t="shared" si="10"/>
        <v>0</v>
      </c>
      <c r="N451" s="20">
        <f t="shared" si="11"/>
        <v>0</v>
      </c>
      <c r="O451" s="21" t="str">
        <f>IF(A451="","",IF(G451&gt;=asetukset!$B$3,G451-asetukset!$B$3,IF(AND(G451-E451&lt;=asetukset!$B$4,E451&gt;=asetukset!$B$3),1-E451,IF(AND(G451-E451&lt;=asetukset!$B$4,E451&lt;=asetukset!$B$3),asetukset!$B$6,0))))</f>
        <v/>
      </c>
      <c r="P451" s="20">
        <f>IF(F451&gt;D451,G451-asetukset!$B$5,IF(AND(D451=F451,E451&lt;=asetukset!$B$6),G451-E451,0))</f>
        <v>0</v>
      </c>
      <c r="Q451" s="19" t="str">
        <f>IF(and(K451=6,E451&gt;asetukset!$B$7),"", IF(and(K451&lt;&gt;6,L451=6,G451&lt;asetukset!$B$7),G451,IF(K451=6,asetukset!$B$7-E451,IF(K451=6,asetukset!$B$7-E451,IF(K451=6,asetukset!$B$7-E451,"")))))</f>
        <v/>
      </c>
      <c r="R451" s="19" t="str">
        <f t="shared" si="12"/>
        <v/>
      </c>
      <c r="S451" s="19" t="str">
        <f t="shared" si="13"/>
        <v/>
      </c>
      <c r="T451" s="21" t="str">
        <f>IF(A451="","",IF(SUMIFS($M$2:M451,$I$2:I451,I451,$A$2:A451,A451)&lt;=asetukset!$B$2,"",SUMIFS($M$2:M451,$I$2:I451,I451,$A$2:A451,A451)-asetukset!$B$2))</f>
        <v/>
      </c>
    </row>
    <row r="452">
      <c r="A452" s="43"/>
      <c r="B452" s="31"/>
      <c r="C452" s="31"/>
      <c r="D452" s="15">
        <f t="shared" si="2"/>
        <v>0</v>
      </c>
      <c r="E452" s="15">
        <f t="shared" si="3"/>
        <v>0</v>
      </c>
      <c r="F452" s="15">
        <f t="shared" si="4"/>
        <v>0</v>
      </c>
      <c r="G452" s="15">
        <f t="shared" si="5"/>
        <v>0</v>
      </c>
      <c r="H452" s="18" t="str">
        <f t="shared" si="6"/>
        <v/>
      </c>
      <c r="I452" s="18" t="str">
        <f t="shared" si="7"/>
        <v/>
      </c>
      <c r="J452" s="18" t="str">
        <f t="shared" si="8"/>
        <v>-</v>
      </c>
      <c r="K452" s="27" t="str">
        <f t="shared" ref="K452:L452" si="462">IF(A452="","",WEEKDAY(B452,2))</f>
        <v/>
      </c>
      <c r="L452" s="27" t="str">
        <f t="shared" si="462"/>
        <v/>
      </c>
      <c r="M452" s="19">
        <f t="shared" si="10"/>
        <v>0</v>
      </c>
      <c r="N452" s="20">
        <f t="shared" si="11"/>
        <v>0</v>
      </c>
      <c r="O452" s="21" t="str">
        <f>IF(A452="","",IF(G452&gt;=asetukset!$B$3,G452-asetukset!$B$3,IF(AND(G452-E452&lt;=asetukset!$B$4,E452&gt;=asetukset!$B$3),1-E452,IF(AND(G452-E452&lt;=asetukset!$B$4,E452&lt;=asetukset!$B$3),asetukset!$B$6,0))))</f>
        <v/>
      </c>
      <c r="P452" s="20">
        <f>IF(F452&gt;D452,G452-asetukset!$B$5,IF(AND(D452=F452,E452&lt;=asetukset!$B$6),G452-E452,0))</f>
        <v>0</v>
      </c>
      <c r="Q452" s="19" t="str">
        <f>IF(and(K452=6,E452&gt;asetukset!$B$7),"", IF(and(K452&lt;&gt;6,L452=6,G452&lt;asetukset!$B$7),G452,IF(K452=6,asetukset!$B$7-E452,IF(K452=6,asetukset!$B$7-E452,IF(K452=6,asetukset!$B$7-E452,"")))))</f>
        <v/>
      </c>
      <c r="R452" s="19" t="str">
        <f t="shared" si="12"/>
        <v/>
      </c>
      <c r="S452" s="19" t="str">
        <f t="shared" si="13"/>
        <v/>
      </c>
      <c r="T452" s="21" t="str">
        <f>IF(A452="","",IF(SUMIFS($M$2:M452,$I$2:I452,I452,$A$2:A452,A452)&lt;=asetukset!$B$2,"",SUMIFS($M$2:M452,$I$2:I452,I452,$A$2:A452,A452)-asetukset!$B$2))</f>
        <v/>
      </c>
    </row>
    <row r="453">
      <c r="A453" s="43"/>
      <c r="B453" s="31"/>
      <c r="C453" s="31"/>
      <c r="D453" s="15">
        <f t="shared" si="2"/>
        <v>0</v>
      </c>
      <c r="E453" s="15">
        <f t="shared" si="3"/>
        <v>0</v>
      </c>
      <c r="F453" s="15">
        <f t="shared" si="4"/>
        <v>0</v>
      </c>
      <c r="G453" s="15">
        <f t="shared" si="5"/>
        <v>0</v>
      </c>
      <c r="H453" s="18" t="str">
        <f t="shared" si="6"/>
        <v/>
      </c>
      <c r="I453" s="18" t="str">
        <f t="shared" si="7"/>
        <v/>
      </c>
      <c r="J453" s="18" t="str">
        <f t="shared" si="8"/>
        <v>-</v>
      </c>
      <c r="K453" s="27" t="str">
        <f t="shared" ref="K453:L453" si="463">IF(A453="","",WEEKDAY(B453,2))</f>
        <v/>
      </c>
      <c r="L453" s="27" t="str">
        <f t="shared" si="463"/>
        <v/>
      </c>
      <c r="M453" s="19">
        <f t="shared" si="10"/>
        <v>0</v>
      </c>
      <c r="N453" s="20">
        <f t="shared" si="11"/>
        <v>0</v>
      </c>
      <c r="O453" s="21" t="str">
        <f>IF(A453="","",IF(G453&gt;=asetukset!$B$3,G453-asetukset!$B$3,IF(AND(G453-E453&lt;=asetukset!$B$4,E453&gt;=asetukset!$B$3),1-E453,IF(AND(G453-E453&lt;=asetukset!$B$4,E453&lt;=asetukset!$B$3),asetukset!$B$6,0))))</f>
        <v/>
      </c>
      <c r="P453" s="20">
        <f>IF(F453&gt;D453,G453-asetukset!$B$5,IF(AND(D453=F453,E453&lt;=asetukset!$B$6),G453-E453,0))</f>
        <v>0</v>
      </c>
      <c r="Q453" s="19" t="str">
        <f>IF(and(K453=6,E453&gt;asetukset!$B$7),"", IF(and(K453&lt;&gt;6,L453=6,G453&lt;asetukset!$B$7),G453,IF(K453=6,asetukset!$B$7-E453,IF(K453=6,asetukset!$B$7-E453,IF(K453=6,asetukset!$B$7-E453,"")))))</f>
        <v/>
      </c>
      <c r="R453" s="19" t="str">
        <f t="shared" si="12"/>
        <v/>
      </c>
      <c r="S453" s="19" t="str">
        <f t="shared" si="13"/>
        <v/>
      </c>
      <c r="T453" s="21" t="str">
        <f>IF(A453="","",IF(SUMIFS($M$2:M453,$I$2:I453,I453,$A$2:A453,A453)&lt;=asetukset!$B$2,"",SUMIFS($M$2:M453,$I$2:I453,I453,$A$2:A453,A453)-asetukset!$B$2))</f>
        <v/>
      </c>
    </row>
    <row r="454">
      <c r="A454" s="43"/>
      <c r="B454" s="31"/>
      <c r="C454" s="31"/>
      <c r="D454" s="15">
        <f t="shared" si="2"/>
        <v>0</v>
      </c>
      <c r="E454" s="15">
        <f t="shared" si="3"/>
        <v>0</v>
      </c>
      <c r="F454" s="15">
        <f t="shared" si="4"/>
        <v>0</v>
      </c>
      <c r="G454" s="15">
        <f t="shared" si="5"/>
        <v>0</v>
      </c>
      <c r="H454" s="18" t="str">
        <f t="shared" si="6"/>
        <v/>
      </c>
      <c r="I454" s="18" t="str">
        <f t="shared" si="7"/>
        <v/>
      </c>
      <c r="J454" s="18" t="str">
        <f t="shared" si="8"/>
        <v>-</v>
      </c>
      <c r="K454" s="27" t="str">
        <f t="shared" ref="K454:L454" si="464">IF(A454="","",WEEKDAY(B454,2))</f>
        <v/>
      </c>
      <c r="L454" s="27" t="str">
        <f t="shared" si="464"/>
        <v/>
      </c>
      <c r="M454" s="19">
        <f t="shared" si="10"/>
        <v>0</v>
      </c>
      <c r="N454" s="20">
        <f t="shared" si="11"/>
        <v>0</v>
      </c>
      <c r="O454" s="21" t="str">
        <f>IF(A454="","",IF(G454&gt;=asetukset!$B$3,G454-asetukset!$B$3,IF(AND(G454-E454&lt;=asetukset!$B$4,E454&gt;=asetukset!$B$3),1-E454,IF(AND(G454-E454&lt;=asetukset!$B$4,E454&lt;=asetukset!$B$3),asetukset!$B$6,0))))</f>
        <v/>
      </c>
      <c r="P454" s="20">
        <f>IF(F454&gt;D454,G454-asetukset!$B$5,IF(AND(D454=F454,E454&lt;=asetukset!$B$6),G454-E454,0))</f>
        <v>0</v>
      </c>
      <c r="Q454" s="19" t="str">
        <f>IF(and(K454=6,E454&gt;asetukset!$B$7),"", IF(and(K454&lt;&gt;6,L454=6,G454&lt;asetukset!$B$7),G454,IF(K454=6,asetukset!$B$7-E454,IF(K454=6,asetukset!$B$7-E454,IF(K454=6,asetukset!$B$7-E454,"")))))</f>
        <v/>
      </c>
      <c r="R454" s="19" t="str">
        <f t="shared" si="12"/>
        <v/>
      </c>
      <c r="S454" s="19" t="str">
        <f t="shared" si="13"/>
        <v/>
      </c>
      <c r="T454" s="21" t="str">
        <f>IF(A454="","",IF(SUMIFS($M$2:M454,$I$2:I454,I454,$A$2:A454,A454)&lt;=asetukset!$B$2,"",SUMIFS($M$2:M454,$I$2:I454,I454,$A$2:A454,A454)-asetukset!$B$2))</f>
        <v/>
      </c>
    </row>
    <row r="455">
      <c r="A455" s="43"/>
      <c r="B455" s="31"/>
      <c r="C455" s="31"/>
      <c r="D455" s="15">
        <f t="shared" si="2"/>
        <v>0</v>
      </c>
      <c r="E455" s="15">
        <f t="shared" si="3"/>
        <v>0</v>
      </c>
      <c r="F455" s="15">
        <f t="shared" si="4"/>
        <v>0</v>
      </c>
      <c r="G455" s="15">
        <f t="shared" si="5"/>
        <v>0</v>
      </c>
      <c r="H455" s="18" t="str">
        <f t="shared" si="6"/>
        <v/>
      </c>
      <c r="I455" s="18" t="str">
        <f t="shared" si="7"/>
        <v/>
      </c>
      <c r="J455" s="18" t="str">
        <f t="shared" si="8"/>
        <v>-</v>
      </c>
      <c r="K455" s="27" t="str">
        <f t="shared" ref="K455:L455" si="465">IF(A455="","",WEEKDAY(B455,2))</f>
        <v/>
      </c>
      <c r="L455" s="27" t="str">
        <f t="shared" si="465"/>
        <v/>
      </c>
      <c r="M455" s="19">
        <f t="shared" si="10"/>
        <v>0</v>
      </c>
      <c r="N455" s="20">
        <f t="shared" si="11"/>
        <v>0</v>
      </c>
      <c r="O455" s="21" t="str">
        <f>IF(A455="","",IF(G455&gt;=asetukset!$B$3,G455-asetukset!$B$3,IF(AND(G455-E455&lt;=asetukset!$B$4,E455&gt;=asetukset!$B$3),1-E455,IF(AND(G455-E455&lt;=asetukset!$B$4,E455&lt;=asetukset!$B$3),asetukset!$B$6,0))))</f>
        <v/>
      </c>
      <c r="P455" s="20">
        <f>IF(F455&gt;D455,G455-asetukset!$B$5,IF(AND(D455=F455,E455&lt;=asetukset!$B$6),G455-E455,0))</f>
        <v>0</v>
      </c>
      <c r="Q455" s="19" t="str">
        <f>IF(and(K455=6,E455&gt;asetukset!$B$7),"", IF(and(K455&lt;&gt;6,L455=6,G455&lt;asetukset!$B$7),G455,IF(K455=6,asetukset!$B$7-E455,IF(K455=6,asetukset!$B$7-E455,IF(K455=6,asetukset!$B$7-E455,"")))))</f>
        <v/>
      </c>
      <c r="R455" s="19" t="str">
        <f t="shared" si="12"/>
        <v/>
      </c>
      <c r="S455" s="19" t="str">
        <f t="shared" si="13"/>
        <v/>
      </c>
      <c r="T455" s="21" t="str">
        <f>IF(A455="","",IF(SUMIFS($M$2:M455,$I$2:I455,I455,$A$2:A455,A455)&lt;=asetukset!$B$2,"",SUMIFS($M$2:M455,$I$2:I455,I455,$A$2:A455,A455)-asetukset!$B$2))</f>
        <v/>
      </c>
    </row>
    <row r="456">
      <c r="A456" s="43"/>
      <c r="B456" s="31"/>
      <c r="C456" s="31"/>
      <c r="D456" s="15">
        <f t="shared" si="2"/>
        <v>0</v>
      </c>
      <c r="E456" s="15">
        <f t="shared" si="3"/>
        <v>0</v>
      </c>
      <c r="F456" s="15">
        <f t="shared" si="4"/>
        <v>0</v>
      </c>
      <c r="G456" s="15">
        <f t="shared" si="5"/>
        <v>0</v>
      </c>
      <c r="H456" s="18" t="str">
        <f t="shared" si="6"/>
        <v/>
      </c>
      <c r="I456" s="18" t="str">
        <f t="shared" si="7"/>
        <v/>
      </c>
      <c r="J456" s="18" t="str">
        <f t="shared" si="8"/>
        <v>-</v>
      </c>
      <c r="K456" s="27" t="str">
        <f t="shared" ref="K456:L456" si="466">IF(A456="","",WEEKDAY(B456,2))</f>
        <v/>
      </c>
      <c r="L456" s="27" t="str">
        <f t="shared" si="466"/>
        <v/>
      </c>
      <c r="M456" s="19">
        <f t="shared" si="10"/>
        <v>0</v>
      </c>
      <c r="N456" s="20">
        <f t="shared" si="11"/>
        <v>0</v>
      </c>
      <c r="O456" s="21" t="str">
        <f>IF(A456="","",IF(G456&gt;=asetukset!$B$3,G456-asetukset!$B$3,IF(AND(G456-E456&lt;=asetukset!$B$4,E456&gt;=asetukset!$B$3),1-E456,IF(AND(G456-E456&lt;=asetukset!$B$4,E456&lt;=asetukset!$B$3),asetukset!$B$6,0))))</f>
        <v/>
      </c>
      <c r="P456" s="20">
        <f>IF(F456&gt;D456,G456-asetukset!$B$5,IF(AND(D456=F456,E456&lt;=asetukset!$B$6),G456-E456,0))</f>
        <v>0</v>
      </c>
      <c r="Q456" s="19" t="str">
        <f>IF(and(K456=6,E456&gt;asetukset!$B$7),"", IF(and(K456&lt;&gt;6,L456=6,G456&lt;asetukset!$B$7),G456,IF(K456=6,asetukset!$B$7-E456,IF(K456=6,asetukset!$B$7-E456,IF(K456=6,asetukset!$B$7-E456,"")))))</f>
        <v/>
      </c>
      <c r="R456" s="19" t="str">
        <f t="shared" si="12"/>
        <v/>
      </c>
      <c r="S456" s="19" t="str">
        <f t="shared" si="13"/>
        <v/>
      </c>
      <c r="T456" s="21" t="str">
        <f>IF(A456="","",IF(SUMIFS($M$2:M456,$I$2:I456,I456,$A$2:A456,A456)&lt;=asetukset!$B$2,"",SUMIFS($M$2:M456,$I$2:I456,I456,$A$2:A456,A456)-asetukset!$B$2))</f>
        <v/>
      </c>
    </row>
    <row r="457">
      <c r="A457" s="43"/>
      <c r="B457" s="31"/>
      <c r="C457" s="31"/>
      <c r="D457" s="15">
        <f t="shared" si="2"/>
        <v>0</v>
      </c>
      <c r="E457" s="15">
        <f t="shared" si="3"/>
        <v>0</v>
      </c>
      <c r="F457" s="15">
        <f t="shared" si="4"/>
        <v>0</v>
      </c>
      <c r="G457" s="15">
        <f t="shared" si="5"/>
        <v>0</v>
      </c>
      <c r="H457" s="18" t="str">
        <f t="shared" si="6"/>
        <v/>
      </c>
      <c r="I457" s="18" t="str">
        <f t="shared" si="7"/>
        <v/>
      </c>
      <c r="J457" s="18" t="str">
        <f t="shared" si="8"/>
        <v>-</v>
      </c>
      <c r="K457" s="27" t="str">
        <f t="shared" ref="K457:L457" si="467">IF(A457="","",WEEKDAY(B457,2))</f>
        <v/>
      </c>
      <c r="L457" s="27" t="str">
        <f t="shared" si="467"/>
        <v/>
      </c>
      <c r="M457" s="19">
        <f t="shared" si="10"/>
        <v>0</v>
      </c>
      <c r="N457" s="20">
        <f t="shared" si="11"/>
        <v>0</v>
      </c>
      <c r="O457" s="21" t="str">
        <f>IF(A457="","",IF(G457&gt;=asetukset!$B$3,G457-asetukset!$B$3,IF(AND(G457-E457&lt;=asetukset!$B$4,E457&gt;=asetukset!$B$3),1-E457,IF(AND(G457-E457&lt;=asetukset!$B$4,E457&lt;=asetukset!$B$3),asetukset!$B$6,0))))</f>
        <v/>
      </c>
      <c r="P457" s="20">
        <f>IF(F457&gt;D457,G457-asetukset!$B$5,IF(AND(D457=F457,E457&lt;=asetukset!$B$6),G457-E457,0))</f>
        <v>0</v>
      </c>
      <c r="Q457" s="19" t="str">
        <f>IF(and(K457=6,E457&gt;asetukset!$B$7),"", IF(and(K457&lt;&gt;6,L457=6,G457&lt;asetukset!$B$7),G457,IF(K457=6,asetukset!$B$7-E457,IF(K457=6,asetukset!$B$7-E457,IF(K457=6,asetukset!$B$7-E457,"")))))</f>
        <v/>
      </c>
      <c r="R457" s="19" t="str">
        <f t="shared" si="12"/>
        <v/>
      </c>
      <c r="S457" s="19" t="str">
        <f t="shared" si="13"/>
        <v/>
      </c>
      <c r="T457" s="21" t="str">
        <f>IF(A457="","",IF(SUMIFS($M$2:M457,$I$2:I457,I457,$A$2:A457,A457)&lt;=asetukset!$B$2,"",SUMIFS($M$2:M457,$I$2:I457,I457,$A$2:A457,A457)-asetukset!$B$2))</f>
        <v/>
      </c>
    </row>
    <row r="458">
      <c r="A458" s="43"/>
      <c r="B458" s="31"/>
      <c r="C458" s="31"/>
      <c r="D458" s="15">
        <f t="shared" si="2"/>
        <v>0</v>
      </c>
      <c r="E458" s="15">
        <f t="shared" si="3"/>
        <v>0</v>
      </c>
      <c r="F458" s="15">
        <f t="shared" si="4"/>
        <v>0</v>
      </c>
      <c r="G458" s="15">
        <f t="shared" si="5"/>
        <v>0</v>
      </c>
      <c r="H458" s="18" t="str">
        <f t="shared" si="6"/>
        <v/>
      </c>
      <c r="I458" s="18" t="str">
        <f t="shared" si="7"/>
        <v/>
      </c>
      <c r="J458" s="18" t="str">
        <f t="shared" si="8"/>
        <v>-</v>
      </c>
      <c r="K458" s="27" t="str">
        <f t="shared" ref="K458:L458" si="468">IF(A458="","",WEEKDAY(B458,2))</f>
        <v/>
      </c>
      <c r="L458" s="27" t="str">
        <f t="shared" si="468"/>
        <v/>
      </c>
      <c r="M458" s="19">
        <f t="shared" si="10"/>
        <v>0</v>
      </c>
      <c r="N458" s="20">
        <f t="shared" si="11"/>
        <v>0</v>
      </c>
      <c r="O458" s="21" t="str">
        <f>IF(A458="","",IF(G458&gt;=asetukset!$B$3,G458-asetukset!$B$3,IF(AND(G458-E458&lt;=asetukset!$B$4,E458&gt;=asetukset!$B$3),1-E458,IF(AND(G458-E458&lt;=asetukset!$B$4,E458&lt;=asetukset!$B$3),asetukset!$B$6,0))))</f>
        <v/>
      </c>
      <c r="P458" s="20">
        <f>IF(F458&gt;D458,G458-asetukset!$B$5,IF(AND(D458=F458,E458&lt;=asetukset!$B$6),G458-E458,0))</f>
        <v>0</v>
      </c>
      <c r="Q458" s="19" t="str">
        <f>IF(and(K458=6,E458&gt;asetukset!$B$7),"", IF(and(K458&lt;&gt;6,L458=6,G458&lt;asetukset!$B$7),G458,IF(K458=6,asetukset!$B$7-E458,IF(K458=6,asetukset!$B$7-E458,IF(K458=6,asetukset!$B$7-E458,"")))))</f>
        <v/>
      </c>
      <c r="R458" s="19" t="str">
        <f t="shared" si="12"/>
        <v/>
      </c>
      <c r="S458" s="19" t="str">
        <f t="shared" si="13"/>
        <v/>
      </c>
      <c r="T458" s="21" t="str">
        <f>IF(A458="","",IF(SUMIFS($M$2:M458,$I$2:I458,I458,$A$2:A458,A458)&lt;=asetukset!$B$2,"",SUMIFS($M$2:M458,$I$2:I458,I458,$A$2:A458,A458)-asetukset!$B$2))</f>
        <v/>
      </c>
    </row>
    <row r="459">
      <c r="A459" s="43"/>
      <c r="B459" s="31"/>
      <c r="C459" s="31"/>
      <c r="D459" s="15">
        <f t="shared" si="2"/>
        <v>0</v>
      </c>
      <c r="E459" s="15">
        <f t="shared" si="3"/>
        <v>0</v>
      </c>
      <c r="F459" s="15">
        <f t="shared" si="4"/>
        <v>0</v>
      </c>
      <c r="G459" s="15">
        <f t="shared" si="5"/>
        <v>0</v>
      </c>
      <c r="H459" s="18" t="str">
        <f t="shared" si="6"/>
        <v/>
      </c>
      <c r="I459" s="18" t="str">
        <f t="shared" si="7"/>
        <v/>
      </c>
      <c r="J459" s="18" t="str">
        <f t="shared" si="8"/>
        <v>-</v>
      </c>
      <c r="K459" s="27" t="str">
        <f t="shared" ref="K459:L459" si="469">IF(A459="","",WEEKDAY(B459,2))</f>
        <v/>
      </c>
      <c r="L459" s="27" t="str">
        <f t="shared" si="469"/>
        <v/>
      </c>
      <c r="M459" s="19">
        <f t="shared" si="10"/>
        <v>0</v>
      </c>
      <c r="N459" s="20">
        <f t="shared" si="11"/>
        <v>0</v>
      </c>
      <c r="O459" s="21" t="str">
        <f>IF(A459="","",IF(G459&gt;=asetukset!$B$3,G459-asetukset!$B$3,IF(AND(G459-E459&lt;=asetukset!$B$4,E459&gt;=asetukset!$B$3),1-E459,IF(AND(G459-E459&lt;=asetukset!$B$4,E459&lt;=asetukset!$B$3),asetukset!$B$6,0))))</f>
        <v/>
      </c>
      <c r="P459" s="20">
        <f>IF(F459&gt;D459,G459-asetukset!$B$5,IF(AND(D459=F459,E459&lt;=asetukset!$B$6),G459-E459,0))</f>
        <v>0</v>
      </c>
      <c r="Q459" s="19" t="str">
        <f>IF(and(K459=6,E459&gt;asetukset!$B$7),"", IF(and(K459&lt;&gt;6,L459=6,G459&lt;asetukset!$B$7),G459,IF(K459=6,asetukset!$B$7-E459,IF(K459=6,asetukset!$B$7-E459,IF(K459=6,asetukset!$B$7-E459,"")))))</f>
        <v/>
      </c>
      <c r="R459" s="19" t="str">
        <f t="shared" si="12"/>
        <v/>
      </c>
      <c r="S459" s="19" t="str">
        <f t="shared" si="13"/>
        <v/>
      </c>
      <c r="T459" s="21" t="str">
        <f>IF(A459="","",IF(SUMIFS($M$2:M459,$I$2:I459,I459,$A$2:A459,A459)&lt;=asetukset!$B$2,"",SUMIFS($M$2:M459,$I$2:I459,I459,$A$2:A459,A459)-asetukset!$B$2))</f>
        <v/>
      </c>
    </row>
    <row r="460">
      <c r="A460" s="43"/>
      <c r="B460" s="31"/>
      <c r="C460" s="31"/>
      <c r="D460" s="15">
        <f t="shared" si="2"/>
        <v>0</v>
      </c>
      <c r="E460" s="15">
        <f t="shared" si="3"/>
        <v>0</v>
      </c>
      <c r="F460" s="15">
        <f t="shared" si="4"/>
        <v>0</v>
      </c>
      <c r="G460" s="15">
        <f t="shared" si="5"/>
        <v>0</v>
      </c>
      <c r="H460" s="18" t="str">
        <f t="shared" si="6"/>
        <v/>
      </c>
      <c r="I460" s="18" t="str">
        <f t="shared" si="7"/>
        <v/>
      </c>
      <c r="J460" s="18" t="str">
        <f t="shared" si="8"/>
        <v>-</v>
      </c>
      <c r="K460" s="27" t="str">
        <f t="shared" ref="K460:L460" si="470">IF(A460="","",WEEKDAY(B460,2))</f>
        <v/>
      </c>
      <c r="L460" s="27" t="str">
        <f t="shared" si="470"/>
        <v/>
      </c>
      <c r="M460" s="19">
        <f t="shared" si="10"/>
        <v>0</v>
      </c>
      <c r="N460" s="20">
        <f t="shared" si="11"/>
        <v>0</v>
      </c>
      <c r="O460" s="21" t="str">
        <f>IF(A460="","",IF(G460&gt;=asetukset!$B$3,G460-asetukset!$B$3,IF(AND(G460-E460&lt;=asetukset!$B$4,E460&gt;=asetukset!$B$3),1-E460,IF(AND(G460-E460&lt;=asetukset!$B$4,E460&lt;=asetukset!$B$3),asetukset!$B$6,0))))</f>
        <v/>
      </c>
      <c r="P460" s="20">
        <f>IF(F460&gt;D460,G460-asetukset!$B$5,IF(AND(D460=F460,E460&lt;=asetukset!$B$6),G460-E460,0))</f>
        <v>0</v>
      </c>
      <c r="Q460" s="19" t="str">
        <f>IF(and(K460=6,E460&gt;asetukset!$B$7),"", IF(and(K460&lt;&gt;6,L460=6,G460&lt;asetukset!$B$7),G460,IF(K460=6,asetukset!$B$7-E460,IF(K460=6,asetukset!$B$7-E460,IF(K460=6,asetukset!$B$7-E460,"")))))</f>
        <v/>
      </c>
      <c r="R460" s="19" t="str">
        <f t="shared" si="12"/>
        <v/>
      </c>
      <c r="S460" s="19" t="str">
        <f t="shared" si="13"/>
        <v/>
      </c>
      <c r="T460" s="21" t="str">
        <f>IF(A460="","",IF(SUMIFS($M$2:M460,$I$2:I460,I460,$A$2:A460,A460)&lt;=asetukset!$B$2,"",SUMIFS($M$2:M460,$I$2:I460,I460,$A$2:A460,A460)-asetukset!$B$2))</f>
        <v/>
      </c>
    </row>
    <row r="461">
      <c r="A461" s="43"/>
      <c r="B461" s="31"/>
      <c r="C461" s="31"/>
      <c r="D461" s="15">
        <f t="shared" si="2"/>
        <v>0</v>
      </c>
      <c r="E461" s="15">
        <f t="shared" si="3"/>
        <v>0</v>
      </c>
      <c r="F461" s="15">
        <f t="shared" si="4"/>
        <v>0</v>
      </c>
      <c r="G461" s="15">
        <f t="shared" si="5"/>
        <v>0</v>
      </c>
      <c r="H461" s="18" t="str">
        <f t="shared" si="6"/>
        <v/>
      </c>
      <c r="I461" s="18" t="str">
        <f t="shared" si="7"/>
        <v/>
      </c>
      <c r="J461" s="18" t="str">
        <f t="shared" si="8"/>
        <v>-</v>
      </c>
      <c r="K461" s="27" t="str">
        <f t="shared" ref="K461:L461" si="471">IF(A461="","",WEEKDAY(B461,2))</f>
        <v/>
      </c>
      <c r="L461" s="27" t="str">
        <f t="shared" si="471"/>
        <v/>
      </c>
      <c r="M461" s="19">
        <f t="shared" si="10"/>
        <v>0</v>
      </c>
      <c r="N461" s="20">
        <f t="shared" si="11"/>
        <v>0</v>
      </c>
      <c r="O461" s="21" t="str">
        <f>IF(A461="","",IF(G461&gt;=asetukset!$B$3,G461-asetukset!$B$3,IF(AND(G461-E461&lt;=asetukset!$B$4,E461&gt;=asetukset!$B$3),1-E461,IF(AND(G461-E461&lt;=asetukset!$B$4,E461&lt;=asetukset!$B$3),asetukset!$B$6,0))))</f>
        <v/>
      </c>
      <c r="P461" s="20">
        <f>IF(F461&gt;D461,G461-asetukset!$B$5,IF(AND(D461=F461,E461&lt;=asetukset!$B$6),G461-E461,0))</f>
        <v>0</v>
      </c>
      <c r="Q461" s="19" t="str">
        <f>IF(and(K461=6,E461&gt;asetukset!$B$7),"", IF(and(K461&lt;&gt;6,L461=6,G461&lt;asetukset!$B$7),G461,IF(K461=6,asetukset!$B$7-E461,IF(K461=6,asetukset!$B$7-E461,IF(K461=6,asetukset!$B$7-E461,"")))))</f>
        <v/>
      </c>
      <c r="R461" s="19" t="str">
        <f t="shared" si="12"/>
        <v/>
      </c>
      <c r="S461" s="19" t="str">
        <f t="shared" si="13"/>
        <v/>
      </c>
      <c r="T461" s="21" t="str">
        <f>IF(A461="","",IF(SUMIFS($M$2:M461,$I$2:I461,I461,$A$2:A461,A461)&lt;=asetukset!$B$2,"",SUMIFS($M$2:M461,$I$2:I461,I461,$A$2:A461,A461)-asetukset!$B$2))</f>
        <v/>
      </c>
    </row>
    <row r="462">
      <c r="A462" s="43"/>
      <c r="B462" s="31"/>
      <c r="C462" s="31"/>
      <c r="D462" s="15">
        <f t="shared" si="2"/>
        <v>0</v>
      </c>
      <c r="E462" s="15">
        <f t="shared" si="3"/>
        <v>0</v>
      </c>
      <c r="F462" s="15">
        <f t="shared" si="4"/>
        <v>0</v>
      </c>
      <c r="G462" s="15">
        <f t="shared" si="5"/>
        <v>0</v>
      </c>
      <c r="H462" s="18" t="str">
        <f t="shared" si="6"/>
        <v/>
      </c>
      <c r="I462" s="18" t="str">
        <f t="shared" si="7"/>
        <v/>
      </c>
      <c r="J462" s="18" t="str">
        <f t="shared" si="8"/>
        <v>-</v>
      </c>
      <c r="K462" s="27" t="str">
        <f t="shared" ref="K462:L462" si="472">IF(A462="","",WEEKDAY(B462,2))</f>
        <v/>
      </c>
      <c r="L462" s="27" t="str">
        <f t="shared" si="472"/>
        <v/>
      </c>
      <c r="M462" s="19">
        <f t="shared" si="10"/>
        <v>0</v>
      </c>
      <c r="N462" s="20">
        <f t="shared" si="11"/>
        <v>0</v>
      </c>
      <c r="O462" s="21" t="str">
        <f>IF(A462="","",IF(G462&gt;=asetukset!$B$3,G462-asetukset!$B$3,IF(AND(G462-E462&lt;=asetukset!$B$4,E462&gt;=asetukset!$B$3),1-E462,IF(AND(G462-E462&lt;=asetukset!$B$4,E462&lt;=asetukset!$B$3),asetukset!$B$6,0))))</f>
        <v/>
      </c>
      <c r="P462" s="20">
        <f>IF(F462&gt;D462,G462-asetukset!$B$5,IF(AND(D462=F462,E462&lt;=asetukset!$B$6),G462-E462,0))</f>
        <v>0</v>
      </c>
      <c r="Q462" s="19" t="str">
        <f>IF(and(K462=6,E462&gt;asetukset!$B$7),"", IF(and(K462&lt;&gt;6,L462=6,G462&lt;asetukset!$B$7),G462,IF(K462=6,asetukset!$B$7-E462,IF(K462=6,asetukset!$B$7-E462,IF(K462=6,asetukset!$B$7-E462,"")))))</f>
        <v/>
      </c>
      <c r="R462" s="19" t="str">
        <f t="shared" si="12"/>
        <v/>
      </c>
      <c r="S462" s="19" t="str">
        <f t="shared" si="13"/>
        <v/>
      </c>
      <c r="T462" s="21" t="str">
        <f>IF(A462="","",IF(SUMIFS($M$2:M462,$I$2:I462,I462,$A$2:A462,A462)&lt;=asetukset!$B$2,"",SUMIFS($M$2:M462,$I$2:I462,I462,$A$2:A462,A462)-asetukset!$B$2))</f>
        <v/>
      </c>
    </row>
    <row r="463">
      <c r="A463" s="43"/>
      <c r="B463" s="31"/>
      <c r="C463" s="31"/>
      <c r="D463" s="15">
        <f t="shared" si="2"/>
        <v>0</v>
      </c>
      <c r="E463" s="15">
        <f t="shared" si="3"/>
        <v>0</v>
      </c>
      <c r="F463" s="15">
        <f t="shared" si="4"/>
        <v>0</v>
      </c>
      <c r="G463" s="15">
        <f t="shared" si="5"/>
        <v>0</v>
      </c>
      <c r="H463" s="18" t="str">
        <f t="shared" si="6"/>
        <v/>
      </c>
      <c r="I463" s="18" t="str">
        <f t="shared" si="7"/>
        <v/>
      </c>
      <c r="J463" s="18" t="str">
        <f t="shared" si="8"/>
        <v>-</v>
      </c>
      <c r="K463" s="27" t="str">
        <f t="shared" ref="K463:L463" si="473">IF(A463="","",WEEKDAY(B463,2))</f>
        <v/>
      </c>
      <c r="L463" s="27" t="str">
        <f t="shared" si="473"/>
        <v/>
      </c>
      <c r="M463" s="19">
        <f t="shared" si="10"/>
        <v>0</v>
      </c>
      <c r="N463" s="20">
        <f t="shared" si="11"/>
        <v>0</v>
      </c>
      <c r="O463" s="21" t="str">
        <f>IF(A463="","",IF(G463&gt;=asetukset!$B$3,G463-asetukset!$B$3,IF(AND(G463-E463&lt;=asetukset!$B$4,E463&gt;=asetukset!$B$3),1-E463,IF(AND(G463-E463&lt;=asetukset!$B$4,E463&lt;=asetukset!$B$3),asetukset!$B$6,0))))</f>
        <v/>
      </c>
      <c r="P463" s="20">
        <f>IF(F463&gt;D463,G463-asetukset!$B$5,IF(AND(D463=F463,E463&lt;=asetukset!$B$6),G463-E463,0))</f>
        <v>0</v>
      </c>
      <c r="Q463" s="19" t="str">
        <f>IF(and(K463=6,E463&gt;asetukset!$B$7),"", IF(and(K463&lt;&gt;6,L463=6,G463&lt;asetukset!$B$7),G463,IF(K463=6,asetukset!$B$7-E463,IF(K463=6,asetukset!$B$7-E463,IF(K463=6,asetukset!$B$7-E463,"")))))</f>
        <v/>
      </c>
      <c r="R463" s="19" t="str">
        <f t="shared" si="12"/>
        <v/>
      </c>
      <c r="S463" s="19" t="str">
        <f t="shared" si="13"/>
        <v/>
      </c>
      <c r="T463" s="21" t="str">
        <f>IF(A463="","",IF(SUMIFS($M$2:M463,$I$2:I463,I463,$A$2:A463,A463)&lt;=asetukset!$B$2,"",SUMIFS($M$2:M463,$I$2:I463,I463,$A$2:A463,A463)-asetukset!$B$2))</f>
        <v/>
      </c>
    </row>
    <row r="464">
      <c r="A464" s="43"/>
      <c r="B464" s="31"/>
      <c r="C464" s="31"/>
      <c r="D464" s="15">
        <f t="shared" si="2"/>
        <v>0</v>
      </c>
      <c r="E464" s="15">
        <f t="shared" si="3"/>
        <v>0</v>
      </c>
      <c r="F464" s="15">
        <f t="shared" si="4"/>
        <v>0</v>
      </c>
      <c r="G464" s="15">
        <f t="shared" si="5"/>
        <v>0</v>
      </c>
      <c r="H464" s="18" t="str">
        <f t="shared" si="6"/>
        <v/>
      </c>
      <c r="I464" s="18" t="str">
        <f t="shared" si="7"/>
        <v/>
      </c>
      <c r="J464" s="18" t="str">
        <f t="shared" si="8"/>
        <v>-</v>
      </c>
      <c r="K464" s="27" t="str">
        <f t="shared" ref="K464:L464" si="474">IF(A464="","",WEEKDAY(B464,2))</f>
        <v/>
      </c>
      <c r="L464" s="27" t="str">
        <f t="shared" si="474"/>
        <v/>
      </c>
      <c r="M464" s="19">
        <f t="shared" si="10"/>
        <v>0</v>
      </c>
      <c r="N464" s="20">
        <f t="shared" si="11"/>
        <v>0</v>
      </c>
      <c r="O464" s="21" t="str">
        <f>IF(A464="","",IF(G464&gt;=asetukset!$B$3,G464-asetukset!$B$3,IF(AND(G464-E464&lt;=asetukset!$B$4,E464&gt;=asetukset!$B$3),1-E464,IF(AND(G464-E464&lt;=asetukset!$B$4,E464&lt;=asetukset!$B$3),asetukset!$B$6,0))))</f>
        <v/>
      </c>
      <c r="P464" s="20">
        <f>IF(F464&gt;D464,G464-asetukset!$B$5,IF(AND(D464=F464,E464&lt;=asetukset!$B$6),G464-E464,0))</f>
        <v>0</v>
      </c>
      <c r="Q464" s="19" t="str">
        <f>IF(and(K464=6,E464&gt;asetukset!$B$7),"", IF(and(K464&lt;&gt;6,L464=6,G464&lt;asetukset!$B$7),G464,IF(K464=6,asetukset!$B$7-E464,IF(K464=6,asetukset!$B$7-E464,IF(K464=6,asetukset!$B$7-E464,"")))))</f>
        <v/>
      </c>
      <c r="R464" s="19" t="str">
        <f t="shared" si="12"/>
        <v/>
      </c>
      <c r="S464" s="19" t="str">
        <f t="shared" si="13"/>
        <v/>
      </c>
      <c r="T464" s="21" t="str">
        <f>IF(A464="","",IF(SUMIFS($M$2:M464,$I$2:I464,I464,$A$2:A464,A464)&lt;=asetukset!$B$2,"",SUMIFS($M$2:M464,$I$2:I464,I464,$A$2:A464,A464)-asetukset!$B$2))</f>
        <v/>
      </c>
    </row>
    <row r="465">
      <c r="A465" s="43"/>
      <c r="B465" s="31"/>
      <c r="C465" s="31"/>
      <c r="D465" s="15">
        <f t="shared" si="2"/>
        <v>0</v>
      </c>
      <c r="E465" s="15">
        <f t="shared" si="3"/>
        <v>0</v>
      </c>
      <c r="F465" s="15">
        <f t="shared" si="4"/>
        <v>0</v>
      </c>
      <c r="G465" s="15">
        <f t="shared" si="5"/>
        <v>0</v>
      </c>
      <c r="H465" s="18" t="str">
        <f t="shared" si="6"/>
        <v/>
      </c>
      <c r="I465" s="18" t="str">
        <f t="shared" si="7"/>
        <v/>
      </c>
      <c r="J465" s="18" t="str">
        <f t="shared" si="8"/>
        <v>-</v>
      </c>
      <c r="K465" s="27" t="str">
        <f t="shared" ref="K465:L465" si="475">IF(A465="","",WEEKDAY(B465,2))</f>
        <v/>
      </c>
      <c r="L465" s="27" t="str">
        <f t="shared" si="475"/>
        <v/>
      </c>
      <c r="M465" s="19">
        <f t="shared" si="10"/>
        <v>0</v>
      </c>
      <c r="N465" s="20">
        <f t="shared" si="11"/>
        <v>0</v>
      </c>
      <c r="O465" s="21" t="str">
        <f>IF(A465="","",IF(G465&gt;=asetukset!$B$3,G465-asetukset!$B$3,IF(AND(G465-E465&lt;=asetukset!$B$4,E465&gt;=asetukset!$B$3),1-E465,IF(AND(G465-E465&lt;=asetukset!$B$4,E465&lt;=asetukset!$B$3),asetukset!$B$6,0))))</f>
        <v/>
      </c>
      <c r="P465" s="20">
        <f>IF(F465&gt;D465,G465-asetukset!$B$5,IF(AND(D465=F465,E465&lt;=asetukset!$B$6),G465-E465,0))</f>
        <v>0</v>
      </c>
      <c r="Q465" s="19" t="str">
        <f>IF(and(K465=6,E465&gt;asetukset!$B$7),"", IF(and(K465&lt;&gt;6,L465=6,G465&lt;asetukset!$B$7),G465,IF(K465=6,asetukset!$B$7-E465,IF(K465=6,asetukset!$B$7-E465,IF(K465=6,asetukset!$B$7-E465,"")))))</f>
        <v/>
      </c>
      <c r="R465" s="19" t="str">
        <f t="shared" si="12"/>
        <v/>
      </c>
      <c r="S465" s="19" t="str">
        <f t="shared" si="13"/>
        <v/>
      </c>
      <c r="T465" s="21" t="str">
        <f>IF(A465="","",IF(SUMIFS($M$2:M465,$I$2:I465,I465,$A$2:A465,A465)&lt;=asetukset!$B$2,"",SUMIFS($M$2:M465,$I$2:I465,I465,$A$2:A465,A465)-asetukset!$B$2))</f>
        <v/>
      </c>
    </row>
    <row r="466">
      <c r="A466" s="43"/>
      <c r="B466" s="31"/>
      <c r="C466" s="31"/>
      <c r="D466" s="15">
        <f t="shared" si="2"/>
        <v>0</v>
      </c>
      <c r="E466" s="15">
        <f t="shared" si="3"/>
        <v>0</v>
      </c>
      <c r="F466" s="15">
        <f t="shared" si="4"/>
        <v>0</v>
      </c>
      <c r="G466" s="15">
        <f t="shared" si="5"/>
        <v>0</v>
      </c>
      <c r="H466" s="18" t="str">
        <f t="shared" si="6"/>
        <v/>
      </c>
      <c r="I466" s="18" t="str">
        <f t="shared" si="7"/>
        <v/>
      </c>
      <c r="J466" s="18" t="str">
        <f t="shared" si="8"/>
        <v>-</v>
      </c>
      <c r="K466" s="27" t="str">
        <f t="shared" ref="K466:L466" si="476">IF(A466="","",WEEKDAY(B466,2))</f>
        <v/>
      </c>
      <c r="L466" s="27" t="str">
        <f t="shared" si="476"/>
        <v/>
      </c>
      <c r="M466" s="19">
        <f t="shared" si="10"/>
        <v>0</v>
      </c>
      <c r="N466" s="20">
        <f t="shared" si="11"/>
        <v>0</v>
      </c>
      <c r="O466" s="21" t="str">
        <f>IF(A466="","",IF(G466&gt;=asetukset!$B$3,G466-asetukset!$B$3,IF(AND(G466-E466&lt;=asetukset!$B$4,E466&gt;=asetukset!$B$3),1-E466,IF(AND(G466-E466&lt;=asetukset!$B$4,E466&lt;=asetukset!$B$3),asetukset!$B$6,0))))</f>
        <v/>
      </c>
      <c r="P466" s="20">
        <f>IF(F466&gt;D466,G466-asetukset!$B$5,IF(AND(D466=F466,E466&lt;=asetukset!$B$6),G466-E466,0))</f>
        <v>0</v>
      </c>
      <c r="Q466" s="19" t="str">
        <f>IF(and(K466=6,E466&gt;asetukset!$B$7),"", IF(and(K466&lt;&gt;6,L466=6,G466&lt;asetukset!$B$7),G466,IF(K466=6,asetukset!$B$7-E466,IF(K466=6,asetukset!$B$7-E466,IF(K466=6,asetukset!$B$7-E466,"")))))</f>
        <v/>
      </c>
      <c r="R466" s="19" t="str">
        <f t="shared" si="12"/>
        <v/>
      </c>
      <c r="S466" s="19" t="str">
        <f t="shared" si="13"/>
        <v/>
      </c>
      <c r="T466" s="21" t="str">
        <f>IF(A466="","",IF(SUMIFS($M$2:M466,$I$2:I466,I466,$A$2:A466,A466)&lt;=asetukset!$B$2,"",SUMIFS($M$2:M466,$I$2:I466,I466,$A$2:A466,A466)-asetukset!$B$2))</f>
        <v/>
      </c>
    </row>
    <row r="467">
      <c r="A467" s="43"/>
      <c r="B467" s="31"/>
      <c r="C467" s="31"/>
      <c r="D467" s="15">
        <f t="shared" si="2"/>
        <v>0</v>
      </c>
      <c r="E467" s="15">
        <f t="shared" si="3"/>
        <v>0</v>
      </c>
      <c r="F467" s="15">
        <f t="shared" si="4"/>
        <v>0</v>
      </c>
      <c r="G467" s="15">
        <f t="shared" si="5"/>
        <v>0</v>
      </c>
      <c r="H467" s="18" t="str">
        <f t="shared" si="6"/>
        <v/>
      </c>
      <c r="I467" s="18" t="str">
        <f t="shared" si="7"/>
        <v/>
      </c>
      <c r="J467" s="18" t="str">
        <f t="shared" si="8"/>
        <v>-</v>
      </c>
      <c r="K467" s="27" t="str">
        <f t="shared" ref="K467:L467" si="477">IF(A467="","",WEEKDAY(B467,2))</f>
        <v/>
      </c>
      <c r="L467" s="27" t="str">
        <f t="shared" si="477"/>
        <v/>
      </c>
      <c r="M467" s="19">
        <f t="shared" si="10"/>
        <v>0</v>
      </c>
      <c r="N467" s="20">
        <f t="shared" si="11"/>
        <v>0</v>
      </c>
      <c r="O467" s="21" t="str">
        <f>IF(A467="","",IF(G467&gt;=asetukset!$B$3,G467-asetukset!$B$3,IF(AND(G467-E467&lt;=asetukset!$B$4,E467&gt;=asetukset!$B$3),1-E467,IF(AND(G467-E467&lt;=asetukset!$B$4,E467&lt;=asetukset!$B$3),asetukset!$B$6,0))))</f>
        <v/>
      </c>
      <c r="P467" s="20">
        <f>IF(F467&gt;D467,G467-asetukset!$B$5,IF(AND(D467=F467,E467&lt;=asetukset!$B$6),G467-E467,0))</f>
        <v>0</v>
      </c>
      <c r="Q467" s="19" t="str">
        <f>IF(and(K467=6,E467&gt;asetukset!$B$7),"", IF(and(K467&lt;&gt;6,L467=6,G467&lt;asetukset!$B$7),G467,IF(K467=6,asetukset!$B$7-E467,IF(K467=6,asetukset!$B$7-E467,IF(K467=6,asetukset!$B$7-E467,"")))))</f>
        <v/>
      </c>
      <c r="R467" s="19" t="str">
        <f t="shared" si="12"/>
        <v/>
      </c>
      <c r="S467" s="19" t="str">
        <f t="shared" si="13"/>
        <v/>
      </c>
      <c r="T467" s="21" t="str">
        <f>IF(A467="","",IF(SUMIFS($M$2:M467,$I$2:I467,I467,$A$2:A467,A467)&lt;=asetukset!$B$2,"",SUMIFS($M$2:M467,$I$2:I467,I467,$A$2:A467,A467)-asetukset!$B$2))</f>
        <v/>
      </c>
    </row>
    <row r="468">
      <c r="A468" s="43"/>
      <c r="B468" s="31"/>
      <c r="C468" s="31"/>
      <c r="D468" s="15">
        <f t="shared" si="2"/>
        <v>0</v>
      </c>
      <c r="E468" s="15">
        <f t="shared" si="3"/>
        <v>0</v>
      </c>
      <c r="F468" s="15">
        <f t="shared" si="4"/>
        <v>0</v>
      </c>
      <c r="G468" s="15">
        <f t="shared" si="5"/>
        <v>0</v>
      </c>
      <c r="H468" s="18" t="str">
        <f t="shared" si="6"/>
        <v/>
      </c>
      <c r="I468" s="18" t="str">
        <f t="shared" si="7"/>
        <v/>
      </c>
      <c r="J468" s="18" t="str">
        <f t="shared" si="8"/>
        <v>-</v>
      </c>
      <c r="K468" s="27" t="str">
        <f t="shared" ref="K468:L468" si="478">IF(A468="","",WEEKDAY(B468,2))</f>
        <v/>
      </c>
      <c r="L468" s="27" t="str">
        <f t="shared" si="478"/>
        <v/>
      </c>
      <c r="M468" s="19">
        <f t="shared" si="10"/>
        <v>0</v>
      </c>
      <c r="N468" s="20">
        <f t="shared" si="11"/>
        <v>0</v>
      </c>
      <c r="O468" s="21" t="str">
        <f>IF(A468="","",IF(G468&gt;=asetukset!$B$3,G468-asetukset!$B$3,IF(AND(G468-E468&lt;=asetukset!$B$4,E468&gt;=asetukset!$B$3),1-E468,IF(AND(G468-E468&lt;=asetukset!$B$4,E468&lt;=asetukset!$B$3),asetukset!$B$6,0))))</f>
        <v/>
      </c>
      <c r="P468" s="20">
        <f>IF(F468&gt;D468,G468-asetukset!$B$5,IF(AND(D468=F468,E468&lt;=asetukset!$B$6),G468-E468,0))</f>
        <v>0</v>
      </c>
      <c r="Q468" s="19" t="str">
        <f>IF(and(K468=6,E468&gt;asetukset!$B$7),"", IF(and(K468&lt;&gt;6,L468=6,G468&lt;asetukset!$B$7),G468,IF(K468=6,asetukset!$B$7-E468,IF(K468=6,asetukset!$B$7-E468,IF(K468=6,asetukset!$B$7-E468,"")))))</f>
        <v/>
      </c>
      <c r="R468" s="19" t="str">
        <f t="shared" si="12"/>
        <v/>
      </c>
      <c r="S468" s="19" t="str">
        <f t="shared" si="13"/>
        <v/>
      </c>
      <c r="T468" s="21" t="str">
        <f>IF(A468="","",IF(SUMIFS($M$2:M468,$I$2:I468,I468,$A$2:A468,A468)&lt;=asetukset!$B$2,"",SUMIFS($M$2:M468,$I$2:I468,I468,$A$2:A468,A468)-asetukset!$B$2))</f>
        <v/>
      </c>
    </row>
    <row r="469">
      <c r="A469" s="43"/>
      <c r="B469" s="31"/>
      <c r="C469" s="31"/>
      <c r="D469" s="15">
        <f t="shared" si="2"/>
        <v>0</v>
      </c>
      <c r="E469" s="15">
        <f t="shared" si="3"/>
        <v>0</v>
      </c>
      <c r="F469" s="15">
        <f t="shared" si="4"/>
        <v>0</v>
      </c>
      <c r="G469" s="15">
        <f t="shared" si="5"/>
        <v>0</v>
      </c>
      <c r="H469" s="18" t="str">
        <f t="shared" si="6"/>
        <v/>
      </c>
      <c r="I469" s="18" t="str">
        <f t="shared" si="7"/>
        <v/>
      </c>
      <c r="J469" s="18" t="str">
        <f t="shared" si="8"/>
        <v>-</v>
      </c>
      <c r="K469" s="27" t="str">
        <f t="shared" ref="K469:L469" si="479">IF(A469="","",WEEKDAY(B469,2))</f>
        <v/>
      </c>
      <c r="L469" s="27" t="str">
        <f t="shared" si="479"/>
        <v/>
      </c>
      <c r="M469" s="19">
        <f t="shared" si="10"/>
        <v>0</v>
      </c>
      <c r="N469" s="20">
        <f t="shared" si="11"/>
        <v>0</v>
      </c>
      <c r="O469" s="21" t="str">
        <f>IF(A469="","",IF(G469&gt;=asetukset!$B$3,G469-asetukset!$B$3,IF(AND(G469-E469&lt;=asetukset!$B$4,E469&gt;=asetukset!$B$3),1-E469,IF(AND(G469-E469&lt;=asetukset!$B$4,E469&lt;=asetukset!$B$3),asetukset!$B$6,0))))</f>
        <v/>
      </c>
      <c r="P469" s="20">
        <f>IF(F469&gt;D469,G469-asetukset!$B$5,IF(AND(D469=F469,E469&lt;=asetukset!$B$6),G469-E469,0))</f>
        <v>0</v>
      </c>
      <c r="Q469" s="19" t="str">
        <f>IF(and(K469=6,E469&gt;asetukset!$B$7),"", IF(and(K469&lt;&gt;6,L469=6,G469&lt;asetukset!$B$7),G469,IF(K469=6,asetukset!$B$7-E469,IF(K469=6,asetukset!$B$7-E469,IF(K469=6,asetukset!$B$7-E469,"")))))</f>
        <v/>
      </c>
      <c r="R469" s="19" t="str">
        <f t="shared" si="12"/>
        <v/>
      </c>
      <c r="S469" s="19" t="str">
        <f t="shared" si="13"/>
        <v/>
      </c>
      <c r="T469" s="21" t="str">
        <f>IF(A469="","",IF(SUMIFS($M$2:M469,$I$2:I469,I469,$A$2:A469,A469)&lt;=asetukset!$B$2,"",SUMIFS($M$2:M469,$I$2:I469,I469,$A$2:A469,A469)-asetukset!$B$2))</f>
        <v/>
      </c>
    </row>
    <row r="470">
      <c r="A470" s="43"/>
      <c r="B470" s="31"/>
      <c r="C470" s="31"/>
      <c r="D470" s="15">
        <f t="shared" si="2"/>
        <v>0</v>
      </c>
      <c r="E470" s="15">
        <f t="shared" si="3"/>
        <v>0</v>
      </c>
      <c r="F470" s="15">
        <f t="shared" si="4"/>
        <v>0</v>
      </c>
      <c r="G470" s="15">
        <f t="shared" si="5"/>
        <v>0</v>
      </c>
      <c r="H470" s="18" t="str">
        <f t="shared" si="6"/>
        <v/>
      </c>
      <c r="I470" s="18" t="str">
        <f t="shared" si="7"/>
        <v/>
      </c>
      <c r="J470" s="18" t="str">
        <f t="shared" si="8"/>
        <v>-</v>
      </c>
      <c r="K470" s="27" t="str">
        <f t="shared" ref="K470:L470" si="480">IF(A470="","",WEEKDAY(B470,2))</f>
        <v/>
      </c>
      <c r="L470" s="27" t="str">
        <f t="shared" si="480"/>
        <v/>
      </c>
      <c r="M470" s="19">
        <f t="shared" si="10"/>
        <v>0</v>
      </c>
      <c r="N470" s="20">
        <f t="shared" si="11"/>
        <v>0</v>
      </c>
      <c r="O470" s="21" t="str">
        <f>IF(A470="","",IF(G470&gt;=asetukset!$B$3,G470-asetukset!$B$3,IF(AND(G470-E470&lt;=asetukset!$B$4,E470&gt;=asetukset!$B$3),1-E470,IF(AND(G470-E470&lt;=asetukset!$B$4,E470&lt;=asetukset!$B$3),asetukset!$B$6,0))))</f>
        <v/>
      </c>
      <c r="P470" s="20">
        <f>IF(F470&gt;D470,G470-asetukset!$B$5,IF(AND(D470=F470,E470&lt;=asetukset!$B$6),G470-E470,0))</f>
        <v>0</v>
      </c>
      <c r="Q470" s="19" t="str">
        <f>IF(and(K470=6,E470&gt;asetukset!$B$7),"", IF(and(K470&lt;&gt;6,L470=6,G470&lt;asetukset!$B$7),G470,IF(K470=6,asetukset!$B$7-E470,IF(K470=6,asetukset!$B$7-E470,IF(K470=6,asetukset!$B$7-E470,"")))))</f>
        <v/>
      </c>
      <c r="R470" s="19" t="str">
        <f t="shared" si="12"/>
        <v/>
      </c>
      <c r="S470" s="19" t="str">
        <f t="shared" si="13"/>
        <v/>
      </c>
      <c r="T470" s="21" t="str">
        <f>IF(A470="","",IF(SUMIFS($M$2:M470,$I$2:I470,I470,$A$2:A470,A470)&lt;=asetukset!$B$2,"",SUMIFS($M$2:M470,$I$2:I470,I470,$A$2:A470,A470)-asetukset!$B$2))</f>
        <v/>
      </c>
    </row>
    <row r="471">
      <c r="A471" s="43"/>
      <c r="B471" s="31"/>
      <c r="C471" s="31"/>
      <c r="D471" s="15">
        <f t="shared" si="2"/>
        <v>0</v>
      </c>
      <c r="E471" s="15">
        <f t="shared" si="3"/>
        <v>0</v>
      </c>
      <c r="F471" s="15">
        <f t="shared" si="4"/>
        <v>0</v>
      </c>
      <c r="G471" s="15">
        <f t="shared" si="5"/>
        <v>0</v>
      </c>
      <c r="H471" s="18" t="str">
        <f t="shared" si="6"/>
        <v/>
      </c>
      <c r="I471" s="18" t="str">
        <f t="shared" si="7"/>
        <v/>
      </c>
      <c r="J471" s="18" t="str">
        <f t="shared" si="8"/>
        <v>-</v>
      </c>
      <c r="K471" s="27" t="str">
        <f t="shared" ref="K471:L471" si="481">IF(A471="","",WEEKDAY(B471,2))</f>
        <v/>
      </c>
      <c r="L471" s="27" t="str">
        <f t="shared" si="481"/>
        <v/>
      </c>
      <c r="M471" s="19">
        <f t="shared" si="10"/>
        <v>0</v>
      </c>
      <c r="N471" s="20">
        <f t="shared" si="11"/>
        <v>0</v>
      </c>
      <c r="O471" s="21" t="str">
        <f>IF(A471="","",IF(G471&gt;=asetukset!$B$3,G471-asetukset!$B$3,IF(AND(G471-E471&lt;=asetukset!$B$4,E471&gt;=asetukset!$B$3),1-E471,IF(AND(G471-E471&lt;=asetukset!$B$4,E471&lt;=asetukset!$B$3),asetukset!$B$6,0))))</f>
        <v/>
      </c>
      <c r="P471" s="20">
        <f>IF(F471&gt;D471,G471-asetukset!$B$5,IF(AND(D471=F471,E471&lt;=asetukset!$B$6),G471-E471,0))</f>
        <v>0</v>
      </c>
      <c r="Q471" s="19" t="str">
        <f>IF(and(K471=6,E471&gt;asetukset!$B$7),"", IF(and(K471&lt;&gt;6,L471=6,G471&lt;asetukset!$B$7),G471,IF(K471=6,asetukset!$B$7-E471,IF(K471=6,asetukset!$B$7-E471,IF(K471=6,asetukset!$B$7-E471,"")))))</f>
        <v/>
      </c>
      <c r="R471" s="19" t="str">
        <f t="shared" si="12"/>
        <v/>
      </c>
      <c r="S471" s="19" t="str">
        <f t="shared" si="13"/>
        <v/>
      </c>
      <c r="T471" s="21" t="str">
        <f>IF(A471="","",IF(SUMIFS($M$2:M471,$I$2:I471,I471,$A$2:A471,A471)&lt;=asetukset!$B$2,"",SUMIFS($M$2:M471,$I$2:I471,I471,$A$2:A471,A471)-asetukset!$B$2))</f>
        <v/>
      </c>
    </row>
    <row r="472">
      <c r="A472" s="43"/>
      <c r="B472" s="31"/>
      <c r="C472" s="31"/>
      <c r="D472" s="15">
        <f t="shared" si="2"/>
        <v>0</v>
      </c>
      <c r="E472" s="15">
        <f t="shared" si="3"/>
        <v>0</v>
      </c>
      <c r="F472" s="15">
        <f t="shared" si="4"/>
        <v>0</v>
      </c>
      <c r="G472" s="15">
        <f t="shared" si="5"/>
        <v>0</v>
      </c>
      <c r="H472" s="18" t="str">
        <f t="shared" si="6"/>
        <v/>
      </c>
      <c r="I472" s="18" t="str">
        <f t="shared" si="7"/>
        <v/>
      </c>
      <c r="J472" s="18" t="str">
        <f t="shared" si="8"/>
        <v>-</v>
      </c>
      <c r="K472" s="27" t="str">
        <f t="shared" ref="K472:L472" si="482">IF(A472="","",WEEKDAY(B472,2))</f>
        <v/>
      </c>
      <c r="L472" s="27" t="str">
        <f t="shared" si="482"/>
        <v/>
      </c>
      <c r="M472" s="19">
        <f t="shared" si="10"/>
        <v>0</v>
      </c>
      <c r="N472" s="20">
        <f t="shared" si="11"/>
        <v>0</v>
      </c>
      <c r="O472" s="21" t="str">
        <f>IF(A472="","",IF(G472&gt;=asetukset!$B$3,G472-asetukset!$B$3,IF(AND(G472-E472&lt;=asetukset!$B$4,E472&gt;=asetukset!$B$3),1-E472,IF(AND(G472-E472&lt;=asetukset!$B$4,E472&lt;=asetukset!$B$3),asetukset!$B$6,0))))</f>
        <v/>
      </c>
      <c r="P472" s="20">
        <f>IF(F472&gt;D472,G472-asetukset!$B$5,IF(AND(D472=F472,E472&lt;=asetukset!$B$6),G472-E472,0))</f>
        <v>0</v>
      </c>
      <c r="Q472" s="19" t="str">
        <f>IF(and(K472=6,E472&gt;asetukset!$B$7),"", IF(and(K472&lt;&gt;6,L472=6,G472&lt;asetukset!$B$7),G472,IF(K472=6,asetukset!$B$7-E472,IF(K472=6,asetukset!$B$7-E472,IF(K472=6,asetukset!$B$7-E472,"")))))</f>
        <v/>
      </c>
      <c r="R472" s="19" t="str">
        <f t="shared" si="12"/>
        <v/>
      </c>
      <c r="S472" s="19" t="str">
        <f t="shared" si="13"/>
        <v/>
      </c>
      <c r="T472" s="21" t="str">
        <f>IF(A472="","",IF(SUMIFS($M$2:M472,$I$2:I472,I472,$A$2:A472,A472)&lt;=asetukset!$B$2,"",SUMIFS($M$2:M472,$I$2:I472,I472,$A$2:A472,A472)-asetukset!$B$2))</f>
        <v/>
      </c>
    </row>
    <row r="473">
      <c r="A473" s="43"/>
      <c r="B473" s="31"/>
      <c r="C473" s="31"/>
      <c r="D473" s="15">
        <f t="shared" si="2"/>
        <v>0</v>
      </c>
      <c r="E473" s="15">
        <f t="shared" si="3"/>
        <v>0</v>
      </c>
      <c r="F473" s="15">
        <f t="shared" si="4"/>
        <v>0</v>
      </c>
      <c r="G473" s="15">
        <f t="shared" si="5"/>
        <v>0</v>
      </c>
      <c r="H473" s="18" t="str">
        <f t="shared" si="6"/>
        <v/>
      </c>
      <c r="I473" s="18" t="str">
        <f t="shared" si="7"/>
        <v/>
      </c>
      <c r="J473" s="18" t="str">
        <f t="shared" si="8"/>
        <v>-</v>
      </c>
      <c r="K473" s="27" t="str">
        <f t="shared" ref="K473:L473" si="483">IF(A473="","",WEEKDAY(B473,2))</f>
        <v/>
      </c>
      <c r="L473" s="27" t="str">
        <f t="shared" si="483"/>
        <v/>
      </c>
      <c r="M473" s="19">
        <f t="shared" si="10"/>
        <v>0</v>
      </c>
      <c r="N473" s="20">
        <f t="shared" si="11"/>
        <v>0</v>
      </c>
      <c r="O473" s="21" t="str">
        <f>IF(A473="","",IF(G473&gt;=asetukset!$B$3,G473-asetukset!$B$3,IF(AND(G473-E473&lt;=asetukset!$B$4,E473&gt;=asetukset!$B$3),1-E473,IF(AND(G473-E473&lt;=asetukset!$B$4,E473&lt;=asetukset!$B$3),asetukset!$B$6,0))))</f>
        <v/>
      </c>
      <c r="P473" s="20">
        <f>IF(F473&gt;D473,G473-asetukset!$B$5,IF(AND(D473=F473,E473&lt;=asetukset!$B$6),G473-E473,0))</f>
        <v>0</v>
      </c>
      <c r="Q473" s="19" t="str">
        <f>IF(and(K473=6,E473&gt;asetukset!$B$7),"", IF(and(K473&lt;&gt;6,L473=6,G473&lt;asetukset!$B$7),G473,IF(K473=6,asetukset!$B$7-E473,IF(K473=6,asetukset!$B$7-E473,IF(K473=6,asetukset!$B$7-E473,"")))))</f>
        <v/>
      </c>
      <c r="R473" s="19" t="str">
        <f t="shared" si="12"/>
        <v/>
      </c>
      <c r="S473" s="19" t="str">
        <f t="shared" si="13"/>
        <v/>
      </c>
      <c r="T473" s="21" t="str">
        <f>IF(A473="","",IF(SUMIFS($M$2:M473,$I$2:I473,I473,$A$2:A473,A473)&lt;=asetukset!$B$2,"",SUMIFS($M$2:M473,$I$2:I473,I473,$A$2:A473,A473)-asetukset!$B$2))</f>
        <v/>
      </c>
    </row>
    <row r="474">
      <c r="A474" s="43"/>
      <c r="B474" s="31"/>
      <c r="C474" s="31"/>
      <c r="D474" s="15">
        <f t="shared" si="2"/>
        <v>0</v>
      </c>
      <c r="E474" s="15">
        <f t="shared" si="3"/>
        <v>0</v>
      </c>
      <c r="F474" s="15">
        <f t="shared" si="4"/>
        <v>0</v>
      </c>
      <c r="G474" s="15">
        <f t="shared" si="5"/>
        <v>0</v>
      </c>
      <c r="H474" s="18" t="str">
        <f t="shared" si="6"/>
        <v/>
      </c>
      <c r="I474" s="18" t="str">
        <f t="shared" si="7"/>
        <v/>
      </c>
      <c r="J474" s="18" t="str">
        <f t="shared" si="8"/>
        <v>-</v>
      </c>
      <c r="K474" s="27" t="str">
        <f t="shared" ref="K474:L474" si="484">IF(A474="","",WEEKDAY(B474,2))</f>
        <v/>
      </c>
      <c r="L474" s="27" t="str">
        <f t="shared" si="484"/>
        <v/>
      </c>
      <c r="M474" s="19">
        <f t="shared" si="10"/>
        <v>0</v>
      </c>
      <c r="N474" s="20">
        <f t="shared" si="11"/>
        <v>0</v>
      </c>
      <c r="O474" s="21" t="str">
        <f>IF(A474="","",IF(G474&gt;=asetukset!$B$3,G474-asetukset!$B$3,IF(AND(G474-E474&lt;=asetukset!$B$4,E474&gt;=asetukset!$B$3),1-E474,IF(AND(G474-E474&lt;=asetukset!$B$4,E474&lt;=asetukset!$B$3),asetukset!$B$6,0))))</f>
        <v/>
      </c>
      <c r="P474" s="20">
        <f>IF(F474&gt;D474,G474-asetukset!$B$5,IF(AND(D474=F474,E474&lt;=asetukset!$B$6),G474-E474,0))</f>
        <v>0</v>
      </c>
      <c r="Q474" s="19" t="str">
        <f>IF(and(K474=6,E474&gt;asetukset!$B$7),"", IF(and(K474&lt;&gt;6,L474=6,G474&lt;asetukset!$B$7),G474,IF(K474=6,asetukset!$B$7-E474,IF(K474=6,asetukset!$B$7-E474,IF(K474=6,asetukset!$B$7-E474,"")))))</f>
        <v/>
      </c>
      <c r="R474" s="19" t="str">
        <f t="shared" si="12"/>
        <v/>
      </c>
      <c r="S474" s="19" t="str">
        <f t="shared" si="13"/>
        <v/>
      </c>
      <c r="T474" s="21" t="str">
        <f>IF(A474="","",IF(SUMIFS($M$2:M474,$I$2:I474,I474,$A$2:A474,A474)&lt;=asetukset!$B$2,"",SUMIFS($M$2:M474,$I$2:I474,I474,$A$2:A474,A474)-asetukset!$B$2))</f>
        <v/>
      </c>
    </row>
    <row r="475">
      <c r="A475" s="43"/>
      <c r="B475" s="31"/>
      <c r="C475" s="31"/>
      <c r="D475" s="15">
        <f t="shared" si="2"/>
        <v>0</v>
      </c>
      <c r="E475" s="15">
        <f t="shared" si="3"/>
        <v>0</v>
      </c>
      <c r="F475" s="15">
        <f t="shared" si="4"/>
        <v>0</v>
      </c>
      <c r="G475" s="15">
        <f t="shared" si="5"/>
        <v>0</v>
      </c>
      <c r="H475" s="18" t="str">
        <f t="shared" si="6"/>
        <v/>
      </c>
      <c r="I475" s="18" t="str">
        <f t="shared" si="7"/>
        <v/>
      </c>
      <c r="J475" s="18" t="str">
        <f t="shared" si="8"/>
        <v>-</v>
      </c>
      <c r="K475" s="27" t="str">
        <f t="shared" ref="K475:L475" si="485">IF(A475="","",WEEKDAY(B475,2))</f>
        <v/>
      </c>
      <c r="L475" s="27" t="str">
        <f t="shared" si="485"/>
        <v/>
      </c>
      <c r="M475" s="19">
        <f t="shared" si="10"/>
        <v>0</v>
      </c>
      <c r="N475" s="20">
        <f t="shared" si="11"/>
        <v>0</v>
      </c>
      <c r="O475" s="21" t="str">
        <f>IF(A475="","",IF(G475&gt;=asetukset!$B$3,G475-asetukset!$B$3,IF(AND(G475-E475&lt;=asetukset!$B$4,E475&gt;=asetukset!$B$3),1-E475,IF(AND(G475-E475&lt;=asetukset!$B$4,E475&lt;=asetukset!$B$3),asetukset!$B$6,0))))</f>
        <v/>
      </c>
      <c r="P475" s="20">
        <f>IF(F475&gt;D475,G475-asetukset!$B$5,IF(AND(D475=F475,E475&lt;=asetukset!$B$6),G475-E475,0))</f>
        <v>0</v>
      </c>
      <c r="Q475" s="19" t="str">
        <f>IF(and(K475=6,E475&gt;asetukset!$B$7),"", IF(and(K475&lt;&gt;6,L475=6,G475&lt;asetukset!$B$7),G475,IF(K475=6,asetukset!$B$7-E475,IF(K475=6,asetukset!$B$7-E475,IF(K475=6,asetukset!$B$7-E475,"")))))</f>
        <v/>
      </c>
      <c r="R475" s="19" t="str">
        <f t="shared" si="12"/>
        <v/>
      </c>
      <c r="S475" s="19" t="str">
        <f t="shared" si="13"/>
        <v/>
      </c>
      <c r="T475" s="21" t="str">
        <f>IF(A475="","",IF(SUMIFS($M$2:M475,$I$2:I475,I475,$A$2:A475,A475)&lt;=asetukset!$B$2,"",SUMIFS($M$2:M475,$I$2:I475,I475,$A$2:A475,A475)-asetukset!$B$2))</f>
        <v/>
      </c>
    </row>
    <row r="476">
      <c r="A476" s="43"/>
      <c r="B476" s="31"/>
      <c r="C476" s="31"/>
      <c r="D476" s="15">
        <f t="shared" si="2"/>
        <v>0</v>
      </c>
      <c r="E476" s="15">
        <f t="shared" si="3"/>
        <v>0</v>
      </c>
      <c r="F476" s="15">
        <f t="shared" si="4"/>
        <v>0</v>
      </c>
      <c r="G476" s="15">
        <f t="shared" si="5"/>
        <v>0</v>
      </c>
      <c r="H476" s="18" t="str">
        <f t="shared" si="6"/>
        <v/>
      </c>
      <c r="I476" s="18" t="str">
        <f t="shared" si="7"/>
        <v/>
      </c>
      <c r="J476" s="18" t="str">
        <f t="shared" si="8"/>
        <v>-</v>
      </c>
      <c r="K476" s="27" t="str">
        <f t="shared" ref="K476:L476" si="486">IF(A476="","",WEEKDAY(B476,2))</f>
        <v/>
      </c>
      <c r="L476" s="27" t="str">
        <f t="shared" si="486"/>
        <v/>
      </c>
      <c r="M476" s="19">
        <f t="shared" si="10"/>
        <v>0</v>
      </c>
      <c r="N476" s="20">
        <f t="shared" si="11"/>
        <v>0</v>
      </c>
      <c r="O476" s="21" t="str">
        <f>IF(A476="","",IF(G476&gt;=asetukset!$B$3,G476-asetukset!$B$3,IF(AND(G476-E476&lt;=asetukset!$B$4,E476&gt;=asetukset!$B$3),1-E476,IF(AND(G476-E476&lt;=asetukset!$B$4,E476&lt;=asetukset!$B$3),asetukset!$B$6,0))))</f>
        <v/>
      </c>
      <c r="P476" s="20">
        <f>IF(F476&gt;D476,G476-asetukset!$B$5,IF(AND(D476=F476,E476&lt;=asetukset!$B$6),G476-E476,0))</f>
        <v>0</v>
      </c>
      <c r="Q476" s="19" t="str">
        <f>IF(and(K476=6,E476&gt;asetukset!$B$7),"", IF(and(K476&lt;&gt;6,L476=6,G476&lt;asetukset!$B$7),G476,IF(K476=6,asetukset!$B$7-E476,IF(K476=6,asetukset!$B$7-E476,IF(K476=6,asetukset!$B$7-E476,"")))))</f>
        <v/>
      </c>
      <c r="R476" s="19" t="str">
        <f t="shared" si="12"/>
        <v/>
      </c>
      <c r="S476" s="19" t="str">
        <f t="shared" si="13"/>
        <v/>
      </c>
      <c r="T476" s="21" t="str">
        <f>IF(A476="","",IF(SUMIFS($M$2:M476,$I$2:I476,I476,$A$2:A476,A476)&lt;=asetukset!$B$2,"",SUMIFS($M$2:M476,$I$2:I476,I476,$A$2:A476,A476)-asetukset!$B$2))</f>
        <v/>
      </c>
    </row>
    <row r="477">
      <c r="A477" s="43"/>
      <c r="B477" s="31"/>
      <c r="C477" s="31"/>
      <c r="D477" s="15">
        <f t="shared" si="2"/>
        <v>0</v>
      </c>
      <c r="E477" s="15">
        <f t="shared" si="3"/>
        <v>0</v>
      </c>
      <c r="F477" s="15">
        <f t="shared" si="4"/>
        <v>0</v>
      </c>
      <c r="G477" s="15">
        <f t="shared" si="5"/>
        <v>0</v>
      </c>
      <c r="H477" s="18" t="str">
        <f t="shared" si="6"/>
        <v/>
      </c>
      <c r="I477" s="18" t="str">
        <f t="shared" si="7"/>
        <v/>
      </c>
      <c r="J477" s="18" t="str">
        <f t="shared" si="8"/>
        <v>-</v>
      </c>
      <c r="K477" s="27" t="str">
        <f t="shared" ref="K477:L477" si="487">IF(A477="","",WEEKDAY(B477,2))</f>
        <v/>
      </c>
      <c r="L477" s="27" t="str">
        <f t="shared" si="487"/>
        <v/>
      </c>
      <c r="M477" s="19">
        <f t="shared" si="10"/>
        <v>0</v>
      </c>
      <c r="N477" s="20">
        <f t="shared" si="11"/>
        <v>0</v>
      </c>
      <c r="O477" s="21" t="str">
        <f>IF(A477="","",IF(G477&gt;=asetukset!$B$3,G477-asetukset!$B$3,IF(AND(G477-E477&lt;=asetukset!$B$4,E477&gt;=asetukset!$B$3),1-E477,IF(AND(G477-E477&lt;=asetukset!$B$4,E477&lt;=asetukset!$B$3),asetukset!$B$6,0))))</f>
        <v/>
      </c>
      <c r="P477" s="20">
        <f>IF(F477&gt;D477,G477-asetukset!$B$5,IF(AND(D477=F477,E477&lt;=asetukset!$B$6),G477-E477,0))</f>
        <v>0</v>
      </c>
      <c r="Q477" s="19" t="str">
        <f>IF(and(K477=6,E477&gt;asetukset!$B$7),"", IF(and(K477&lt;&gt;6,L477=6,G477&lt;asetukset!$B$7),G477,IF(K477=6,asetukset!$B$7-E477,IF(K477=6,asetukset!$B$7-E477,IF(K477=6,asetukset!$B$7-E477,"")))))</f>
        <v/>
      </c>
      <c r="R477" s="19" t="str">
        <f t="shared" si="12"/>
        <v/>
      </c>
      <c r="S477" s="19" t="str">
        <f t="shared" si="13"/>
        <v/>
      </c>
      <c r="T477" s="21" t="str">
        <f>IF(A477="","",IF(SUMIFS($M$2:M477,$I$2:I477,I477,$A$2:A477,A477)&lt;=asetukset!$B$2,"",SUMIFS($M$2:M477,$I$2:I477,I477,$A$2:A477,A477)-asetukset!$B$2))</f>
        <v/>
      </c>
    </row>
    <row r="478">
      <c r="A478" s="43"/>
      <c r="B478" s="31"/>
      <c r="C478" s="31"/>
      <c r="D478" s="15">
        <f t="shared" si="2"/>
        <v>0</v>
      </c>
      <c r="E478" s="15">
        <f t="shared" si="3"/>
        <v>0</v>
      </c>
      <c r="F478" s="15">
        <f t="shared" si="4"/>
        <v>0</v>
      </c>
      <c r="G478" s="15">
        <f t="shared" si="5"/>
        <v>0</v>
      </c>
      <c r="H478" s="18" t="str">
        <f t="shared" si="6"/>
        <v/>
      </c>
      <c r="I478" s="18" t="str">
        <f t="shared" si="7"/>
        <v/>
      </c>
      <c r="J478" s="18" t="str">
        <f t="shared" si="8"/>
        <v>-</v>
      </c>
      <c r="K478" s="27" t="str">
        <f t="shared" ref="K478:L478" si="488">IF(A478="","",WEEKDAY(B478,2))</f>
        <v/>
      </c>
      <c r="L478" s="27" t="str">
        <f t="shared" si="488"/>
        <v/>
      </c>
      <c r="M478" s="19">
        <f t="shared" si="10"/>
        <v>0</v>
      </c>
      <c r="N478" s="20">
        <f t="shared" si="11"/>
        <v>0</v>
      </c>
      <c r="O478" s="21" t="str">
        <f>IF(A478="","",IF(G478&gt;=asetukset!$B$3,G478-asetukset!$B$3,IF(AND(G478-E478&lt;=asetukset!$B$4,E478&gt;=asetukset!$B$3),1-E478,IF(AND(G478-E478&lt;=asetukset!$B$4,E478&lt;=asetukset!$B$3),asetukset!$B$6,0))))</f>
        <v/>
      </c>
      <c r="P478" s="20">
        <f>IF(F478&gt;D478,G478-asetukset!$B$5,IF(AND(D478=F478,E478&lt;=asetukset!$B$6),G478-E478,0))</f>
        <v>0</v>
      </c>
      <c r="Q478" s="19" t="str">
        <f>IF(and(K478=6,E478&gt;asetukset!$B$7),"", IF(and(K478&lt;&gt;6,L478=6,G478&lt;asetukset!$B$7),G478,IF(K478=6,asetukset!$B$7-E478,IF(K478=6,asetukset!$B$7-E478,IF(K478=6,asetukset!$B$7-E478,"")))))</f>
        <v/>
      </c>
      <c r="R478" s="19" t="str">
        <f t="shared" si="12"/>
        <v/>
      </c>
      <c r="S478" s="19" t="str">
        <f t="shared" si="13"/>
        <v/>
      </c>
      <c r="T478" s="21" t="str">
        <f>IF(A478="","",IF(SUMIFS($M$2:M478,$I$2:I478,I478,$A$2:A478,A478)&lt;=asetukset!$B$2,"",SUMIFS($M$2:M478,$I$2:I478,I478,$A$2:A478,A478)-asetukset!$B$2))</f>
        <v/>
      </c>
    </row>
    <row r="479">
      <c r="A479" s="43"/>
      <c r="B479" s="31"/>
      <c r="C479" s="31"/>
      <c r="D479" s="15">
        <f t="shared" si="2"/>
        <v>0</v>
      </c>
      <c r="E479" s="15">
        <f t="shared" si="3"/>
        <v>0</v>
      </c>
      <c r="F479" s="15">
        <f t="shared" si="4"/>
        <v>0</v>
      </c>
      <c r="G479" s="15">
        <f t="shared" si="5"/>
        <v>0</v>
      </c>
      <c r="H479" s="18" t="str">
        <f t="shared" si="6"/>
        <v/>
      </c>
      <c r="I479" s="18" t="str">
        <f t="shared" si="7"/>
        <v/>
      </c>
      <c r="J479" s="18" t="str">
        <f t="shared" si="8"/>
        <v>-</v>
      </c>
      <c r="K479" s="27" t="str">
        <f t="shared" ref="K479:L479" si="489">IF(A479="","",WEEKDAY(B479,2))</f>
        <v/>
      </c>
      <c r="L479" s="27" t="str">
        <f t="shared" si="489"/>
        <v/>
      </c>
      <c r="M479" s="19">
        <f t="shared" si="10"/>
        <v>0</v>
      </c>
      <c r="N479" s="20">
        <f t="shared" si="11"/>
        <v>0</v>
      </c>
      <c r="O479" s="21" t="str">
        <f>IF(A479="","",IF(G479&gt;=asetukset!$B$3,G479-asetukset!$B$3,IF(AND(G479-E479&lt;=asetukset!$B$4,E479&gt;=asetukset!$B$3),1-E479,IF(AND(G479-E479&lt;=asetukset!$B$4,E479&lt;=asetukset!$B$3),asetukset!$B$6,0))))</f>
        <v/>
      </c>
      <c r="P479" s="20">
        <f>IF(F479&gt;D479,G479-asetukset!$B$5,IF(AND(D479=F479,E479&lt;=asetukset!$B$6),G479-E479,0))</f>
        <v>0</v>
      </c>
      <c r="Q479" s="19" t="str">
        <f>IF(and(K479=6,E479&gt;asetukset!$B$7),"", IF(and(K479&lt;&gt;6,L479=6,G479&lt;asetukset!$B$7),G479,IF(K479=6,asetukset!$B$7-E479,IF(K479=6,asetukset!$B$7-E479,IF(K479=6,asetukset!$B$7-E479,"")))))</f>
        <v/>
      </c>
      <c r="R479" s="19" t="str">
        <f t="shared" si="12"/>
        <v/>
      </c>
      <c r="S479" s="19" t="str">
        <f t="shared" si="13"/>
        <v/>
      </c>
      <c r="T479" s="21" t="str">
        <f>IF(A479="","",IF(SUMIFS($M$2:M479,$I$2:I479,I479,$A$2:A479,A479)&lt;=asetukset!$B$2,"",SUMIFS($M$2:M479,$I$2:I479,I479,$A$2:A479,A479)-asetukset!$B$2))</f>
        <v/>
      </c>
    </row>
    <row r="480">
      <c r="A480" s="43"/>
      <c r="B480" s="31"/>
      <c r="C480" s="31"/>
      <c r="D480" s="15">
        <f t="shared" si="2"/>
        <v>0</v>
      </c>
      <c r="E480" s="15">
        <f t="shared" si="3"/>
        <v>0</v>
      </c>
      <c r="F480" s="15">
        <f t="shared" si="4"/>
        <v>0</v>
      </c>
      <c r="G480" s="15">
        <f t="shared" si="5"/>
        <v>0</v>
      </c>
      <c r="H480" s="18" t="str">
        <f t="shared" si="6"/>
        <v/>
      </c>
      <c r="I480" s="18" t="str">
        <f t="shared" si="7"/>
        <v/>
      </c>
      <c r="J480" s="18" t="str">
        <f t="shared" si="8"/>
        <v>-</v>
      </c>
      <c r="K480" s="27" t="str">
        <f t="shared" ref="K480:L480" si="490">IF(A480="","",WEEKDAY(B480,2))</f>
        <v/>
      </c>
      <c r="L480" s="27" t="str">
        <f t="shared" si="490"/>
        <v/>
      </c>
      <c r="M480" s="19">
        <f t="shared" si="10"/>
        <v>0</v>
      </c>
      <c r="N480" s="20">
        <f t="shared" si="11"/>
        <v>0</v>
      </c>
      <c r="O480" s="21" t="str">
        <f>IF(A480="","",IF(G480&gt;=asetukset!$B$3,G480-asetukset!$B$3,IF(AND(G480-E480&lt;=asetukset!$B$4,E480&gt;=asetukset!$B$3),1-E480,IF(AND(G480-E480&lt;=asetukset!$B$4,E480&lt;=asetukset!$B$3),asetukset!$B$6,0))))</f>
        <v/>
      </c>
      <c r="P480" s="20">
        <f>IF(F480&gt;D480,G480-asetukset!$B$5,IF(AND(D480=F480,E480&lt;=asetukset!$B$6),G480-E480,0))</f>
        <v>0</v>
      </c>
      <c r="Q480" s="19" t="str">
        <f>IF(and(K480=6,E480&gt;asetukset!$B$7),"", IF(and(K480&lt;&gt;6,L480=6,G480&lt;asetukset!$B$7),G480,IF(K480=6,asetukset!$B$7-E480,IF(K480=6,asetukset!$B$7-E480,IF(K480=6,asetukset!$B$7-E480,"")))))</f>
        <v/>
      </c>
      <c r="R480" s="19" t="str">
        <f t="shared" si="12"/>
        <v/>
      </c>
      <c r="S480" s="19" t="str">
        <f t="shared" si="13"/>
        <v/>
      </c>
      <c r="T480" s="21" t="str">
        <f>IF(A480="","",IF(SUMIFS($M$2:M480,$I$2:I480,I480,$A$2:A480,A480)&lt;=asetukset!$B$2,"",SUMIFS($M$2:M480,$I$2:I480,I480,$A$2:A480,A480)-asetukset!$B$2))</f>
        <v/>
      </c>
    </row>
    <row r="481">
      <c r="A481" s="43"/>
      <c r="B481" s="31"/>
      <c r="C481" s="31"/>
      <c r="D481" s="15">
        <f t="shared" si="2"/>
        <v>0</v>
      </c>
      <c r="E481" s="15">
        <f t="shared" si="3"/>
        <v>0</v>
      </c>
      <c r="F481" s="15">
        <f t="shared" si="4"/>
        <v>0</v>
      </c>
      <c r="G481" s="15">
        <f t="shared" si="5"/>
        <v>0</v>
      </c>
      <c r="H481" s="18" t="str">
        <f t="shared" si="6"/>
        <v/>
      </c>
      <c r="I481" s="18" t="str">
        <f t="shared" si="7"/>
        <v/>
      </c>
      <c r="J481" s="18" t="str">
        <f t="shared" si="8"/>
        <v>-</v>
      </c>
      <c r="K481" s="27" t="str">
        <f t="shared" ref="K481:L481" si="491">IF(A481="","",WEEKDAY(B481,2))</f>
        <v/>
      </c>
      <c r="L481" s="27" t="str">
        <f t="shared" si="491"/>
        <v/>
      </c>
      <c r="M481" s="19">
        <f t="shared" si="10"/>
        <v>0</v>
      </c>
      <c r="N481" s="20">
        <f t="shared" si="11"/>
        <v>0</v>
      </c>
      <c r="O481" s="21" t="str">
        <f>IF(A481="","",IF(G481&gt;=asetukset!$B$3,G481-asetukset!$B$3,IF(AND(G481-E481&lt;=asetukset!$B$4,E481&gt;=asetukset!$B$3),1-E481,IF(AND(G481-E481&lt;=asetukset!$B$4,E481&lt;=asetukset!$B$3),asetukset!$B$6,0))))</f>
        <v/>
      </c>
      <c r="P481" s="20">
        <f>IF(F481&gt;D481,G481-asetukset!$B$5,IF(AND(D481=F481,E481&lt;=asetukset!$B$6),G481-E481,0))</f>
        <v>0</v>
      </c>
      <c r="Q481" s="19" t="str">
        <f>IF(and(K481=6,E481&gt;asetukset!$B$7),"", IF(and(K481&lt;&gt;6,L481=6,G481&lt;asetukset!$B$7),G481,IF(K481=6,asetukset!$B$7-E481,IF(K481=6,asetukset!$B$7-E481,IF(K481=6,asetukset!$B$7-E481,"")))))</f>
        <v/>
      </c>
      <c r="R481" s="19" t="str">
        <f t="shared" si="12"/>
        <v/>
      </c>
      <c r="S481" s="19" t="str">
        <f t="shared" si="13"/>
        <v/>
      </c>
      <c r="T481" s="21" t="str">
        <f>IF(A481="","",IF(SUMIFS($M$2:M481,$I$2:I481,I481,$A$2:A481,A481)&lt;=asetukset!$B$2,"",SUMIFS($M$2:M481,$I$2:I481,I481,$A$2:A481,A481)-asetukset!$B$2))</f>
        <v/>
      </c>
    </row>
    <row r="482">
      <c r="A482" s="43"/>
      <c r="B482" s="31"/>
      <c r="C482" s="31"/>
      <c r="D482" s="15">
        <f t="shared" si="2"/>
        <v>0</v>
      </c>
      <c r="E482" s="15">
        <f t="shared" si="3"/>
        <v>0</v>
      </c>
      <c r="F482" s="15">
        <f t="shared" si="4"/>
        <v>0</v>
      </c>
      <c r="G482" s="15">
        <f t="shared" si="5"/>
        <v>0</v>
      </c>
      <c r="H482" s="18" t="str">
        <f t="shared" si="6"/>
        <v/>
      </c>
      <c r="I482" s="18" t="str">
        <f t="shared" si="7"/>
        <v/>
      </c>
      <c r="J482" s="18" t="str">
        <f t="shared" si="8"/>
        <v>-</v>
      </c>
      <c r="K482" s="27" t="str">
        <f t="shared" ref="K482:L482" si="492">IF(A482="","",WEEKDAY(B482,2))</f>
        <v/>
      </c>
      <c r="L482" s="27" t="str">
        <f t="shared" si="492"/>
        <v/>
      </c>
      <c r="M482" s="19">
        <f t="shared" si="10"/>
        <v>0</v>
      </c>
      <c r="N482" s="20">
        <f t="shared" si="11"/>
        <v>0</v>
      </c>
      <c r="O482" s="21" t="str">
        <f>IF(A482="","",IF(G482&gt;=asetukset!$B$3,G482-asetukset!$B$3,IF(AND(G482-E482&lt;=asetukset!$B$4,E482&gt;=asetukset!$B$3),1-E482,IF(AND(G482-E482&lt;=asetukset!$B$4,E482&lt;=asetukset!$B$3),asetukset!$B$6,0))))</f>
        <v/>
      </c>
      <c r="P482" s="20">
        <f>IF(F482&gt;D482,G482-asetukset!$B$5,IF(AND(D482=F482,E482&lt;=asetukset!$B$6),G482-E482,0))</f>
        <v>0</v>
      </c>
      <c r="Q482" s="19" t="str">
        <f>IF(and(K482=6,E482&gt;asetukset!$B$7),"", IF(and(K482&lt;&gt;6,L482=6,G482&lt;asetukset!$B$7),G482,IF(K482=6,asetukset!$B$7-E482,IF(K482=6,asetukset!$B$7-E482,IF(K482=6,asetukset!$B$7-E482,"")))))</f>
        <v/>
      </c>
      <c r="R482" s="19" t="str">
        <f t="shared" si="12"/>
        <v/>
      </c>
      <c r="S482" s="19" t="str">
        <f t="shared" si="13"/>
        <v/>
      </c>
      <c r="T482" s="21" t="str">
        <f>IF(A482="","",IF(SUMIFS($M$2:M482,$I$2:I482,I482,$A$2:A482,A482)&lt;=asetukset!$B$2,"",SUMIFS($M$2:M482,$I$2:I482,I482,$A$2:A482,A482)-asetukset!$B$2))</f>
        <v/>
      </c>
    </row>
    <row r="483">
      <c r="A483" s="43"/>
      <c r="B483" s="31"/>
      <c r="C483" s="31"/>
      <c r="D483" s="15">
        <f t="shared" si="2"/>
        <v>0</v>
      </c>
      <c r="E483" s="15">
        <f t="shared" si="3"/>
        <v>0</v>
      </c>
      <c r="F483" s="15">
        <f t="shared" si="4"/>
        <v>0</v>
      </c>
      <c r="G483" s="15">
        <f t="shared" si="5"/>
        <v>0</v>
      </c>
      <c r="H483" s="18" t="str">
        <f t="shared" si="6"/>
        <v/>
      </c>
      <c r="I483" s="18" t="str">
        <f t="shared" si="7"/>
        <v/>
      </c>
      <c r="J483" s="18" t="str">
        <f t="shared" si="8"/>
        <v>-</v>
      </c>
      <c r="K483" s="27" t="str">
        <f t="shared" ref="K483:L483" si="493">IF(A483="","",WEEKDAY(B483,2))</f>
        <v/>
      </c>
      <c r="L483" s="27" t="str">
        <f t="shared" si="493"/>
        <v/>
      </c>
      <c r="M483" s="19">
        <f t="shared" si="10"/>
        <v>0</v>
      </c>
      <c r="N483" s="20">
        <f t="shared" si="11"/>
        <v>0</v>
      </c>
      <c r="O483" s="21" t="str">
        <f>IF(A483="","",IF(G483&gt;=asetukset!$B$3,G483-asetukset!$B$3,IF(AND(G483-E483&lt;=asetukset!$B$4,E483&gt;=asetukset!$B$3),1-E483,IF(AND(G483-E483&lt;=asetukset!$B$4,E483&lt;=asetukset!$B$3),asetukset!$B$6,0))))</f>
        <v/>
      </c>
      <c r="P483" s="20">
        <f>IF(F483&gt;D483,G483-asetukset!$B$5,IF(AND(D483=F483,E483&lt;=asetukset!$B$6),G483-E483,0))</f>
        <v>0</v>
      </c>
      <c r="Q483" s="19" t="str">
        <f>IF(and(K483=6,E483&gt;asetukset!$B$7),"", IF(and(K483&lt;&gt;6,L483=6,G483&lt;asetukset!$B$7),G483,IF(K483=6,asetukset!$B$7-E483,IF(K483=6,asetukset!$B$7-E483,IF(K483=6,asetukset!$B$7-E483,"")))))</f>
        <v/>
      </c>
      <c r="R483" s="19" t="str">
        <f t="shared" si="12"/>
        <v/>
      </c>
      <c r="S483" s="19" t="str">
        <f t="shared" si="13"/>
        <v/>
      </c>
      <c r="T483" s="21" t="str">
        <f>IF(A483="","",IF(SUMIFS($M$2:M483,$I$2:I483,I483,$A$2:A483,A483)&lt;=asetukset!$B$2,"",SUMIFS($M$2:M483,$I$2:I483,I483,$A$2:A483,A483)-asetukset!$B$2))</f>
        <v/>
      </c>
    </row>
    <row r="484">
      <c r="A484" s="43"/>
      <c r="B484" s="31"/>
      <c r="C484" s="31"/>
      <c r="D484" s="15">
        <f t="shared" si="2"/>
        <v>0</v>
      </c>
      <c r="E484" s="15">
        <f t="shared" si="3"/>
        <v>0</v>
      </c>
      <c r="F484" s="15">
        <f t="shared" si="4"/>
        <v>0</v>
      </c>
      <c r="G484" s="15">
        <f t="shared" si="5"/>
        <v>0</v>
      </c>
      <c r="H484" s="18" t="str">
        <f t="shared" si="6"/>
        <v/>
      </c>
      <c r="I484" s="18" t="str">
        <f t="shared" si="7"/>
        <v/>
      </c>
      <c r="J484" s="18" t="str">
        <f t="shared" si="8"/>
        <v>-</v>
      </c>
      <c r="K484" s="27" t="str">
        <f t="shared" ref="K484:L484" si="494">IF(A484="","",WEEKDAY(B484,2))</f>
        <v/>
      </c>
      <c r="L484" s="27" t="str">
        <f t="shared" si="494"/>
        <v/>
      </c>
      <c r="M484" s="19">
        <f t="shared" si="10"/>
        <v>0</v>
      </c>
      <c r="N484" s="20">
        <f t="shared" si="11"/>
        <v>0</v>
      </c>
      <c r="O484" s="21" t="str">
        <f>IF(A484="","",IF(G484&gt;=asetukset!$B$3,G484-asetukset!$B$3,IF(AND(G484-E484&lt;=asetukset!$B$4,E484&gt;=asetukset!$B$3),1-E484,IF(AND(G484-E484&lt;=asetukset!$B$4,E484&lt;=asetukset!$B$3),asetukset!$B$6,0))))</f>
        <v/>
      </c>
      <c r="P484" s="20">
        <f>IF(F484&gt;D484,G484-asetukset!$B$5,IF(AND(D484=F484,E484&lt;=asetukset!$B$6),G484-E484,0))</f>
        <v>0</v>
      </c>
      <c r="Q484" s="19" t="str">
        <f>IF(and(K484=6,E484&gt;asetukset!$B$7),"", IF(and(K484&lt;&gt;6,L484=6,G484&lt;asetukset!$B$7),G484,IF(K484=6,asetukset!$B$7-E484,IF(K484=6,asetukset!$B$7-E484,IF(K484=6,asetukset!$B$7-E484,"")))))</f>
        <v/>
      </c>
      <c r="R484" s="19" t="str">
        <f t="shared" si="12"/>
        <v/>
      </c>
      <c r="S484" s="19" t="str">
        <f t="shared" si="13"/>
        <v/>
      </c>
      <c r="T484" s="21" t="str">
        <f>IF(A484="","",IF(SUMIFS($M$2:M484,$I$2:I484,I484,$A$2:A484,A484)&lt;=asetukset!$B$2,"",SUMIFS($M$2:M484,$I$2:I484,I484,$A$2:A484,A484)-asetukset!$B$2))</f>
        <v/>
      </c>
    </row>
    <row r="485">
      <c r="A485" s="43"/>
      <c r="B485" s="31"/>
      <c r="C485" s="31"/>
      <c r="D485" s="15">
        <f t="shared" si="2"/>
        <v>0</v>
      </c>
      <c r="E485" s="15">
        <f t="shared" si="3"/>
        <v>0</v>
      </c>
      <c r="F485" s="15">
        <f t="shared" si="4"/>
        <v>0</v>
      </c>
      <c r="G485" s="15">
        <f t="shared" si="5"/>
        <v>0</v>
      </c>
      <c r="H485" s="18" t="str">
        <f t="shared" si="6"/>
        <v/>
      </c>
      <c r="I485" s="18" t="str">
        <f t="shared" si="7"/>
        <v/>
      </c>
      <c r="J485" s="18" t="str">
        <f t="shared" si="8"/>
        <v>-</v>
      </c>
      <c r="K485" s="27" t="str">
        <f t="shared" ref="K485:L485" si="495">IF(A485="","",WEEKDAY(B485,2))</f>
        <v/>
      </c>
      <c r="L485" s="27" t="str">
        <f t="shared" si="495"/>
        <v/>
      </c>
      <c r="M485" s="19">
        <f t="shared" si="10"/>
        <v>0</v>
      </c>
      <c r="N485" s="20">
        <f t="shared" si="11"/>
        <v>0</v>
      </c>
      <c r="O485" s="21" t="str">
        <f>IF(A485="","",IF(G485&gt;=asetukset!$B$3,G485-asetukset!$B$3,IF(AND(G485-E485&lt;=asetukset!$B$4,E485&gt;=asetukset!$B$3),1-E485,IF(AND(G485-E485&lt;=asetukset!$B$4,E485&lt;=asetukset!$B$3),asetukset!$B$6,0))))</f>
        <v/>
      </c>
      <c r="P485" s="20">
        <f>IF(F485&gt;D485,G485-asetukset!$B$5,IF(AND(D485=F485,E485&lt;=asetukset!$B$6),G485-E485,0))</f>
        <v>0</v>
      </c>
      <c r="Q485" s="19" t="str">
        <f>IF(and(K485=6,E485&gt;asetukset!$B$7),"", IF(and(K485&lt;&gt;6,L485=6,G485&lt;asetukset!$B$7),G485,IF(K485=6,asetukset!$B$7-E485,IF(K485=6,asetukset!$B$7-E485,IF(K485=6,asetukset!$B$7-E485,"")))))</f>
        <v/>
      </c>
      <c r="R485" s="19" t="str">
        <f t="shared" si="12"/>
        <v/>
      </c>
      <c r="S485" s="19" t="str">
        <f t="shared" si="13"/>
        <v/>
      </c>
      <c r="T485" s="21" t="str">
        <f>IF(A485="","",IF(SUMIFS($M$2:M485,$I$2:I485,I485,$A$2:A485,A485)&lt;=asetukset!$B$2,"",SUMIFS($M$2:M485,$I$2:I485,I485,$A$2:A485,A485)-asetukset!$B$2))</f>
        <v/>
      </c>
    </row>
    <row r="486">
      <c r="A486" s="43"/>
      <c r="B486" s="31"/>
      <c r="C486" s="31"/>
      <c r="D486" s="15">
        <f t="shared" si="2"/>
        <v>0</v>
      </c>
      <c r="E486" s="15">
        <f t="shared" si="3"/>
        <v>0</v>
      </c>
      <c r="F486" s="15">
        <f t="shared" si="4"/>
        <v>0</v>
      </c>
      <c r="G486" s="15">
        <f t="shared" si="5"/>
        <v>0</v>
      </c>
      <c r="H486" s="18" t="str">
        <f t="shared" si="6"/>
        <v/>
      </c>
      <c r="I486" s="18" t="str">
        <f t="shared" si="7"/>
        <v/>
      </c>
      <c r="J486" s="18" t="str">
        <f t="shared" si="8"/>
        <v>-</v>
      </c>
      <c r="K486" s="27" t="str">
        <f t="shared" ref="K486:L486" si="496">IF(A486="","",WEEKDAY(B486,2))</f>
        <v/>
      </c>
      <c r="L486" s="27" t="str">
        <f t="shared" si="496"/>
        <v/>
      </c>
      <c r="M486" s="19">
        <f t="shared" si="10"/>
        <v>0</v>
      </c>
      <c r="N486" s="20">
        <f t="shared" si="11"/>
        <v>0</v>
      </c>
      <c r="O486" s="21" t="str">
        <f>IF(A486="","",IF(G486&gt;=asetukset!$B$3,G486-asetukset!$B$3,IF(AND(G486-E486&lt;=asetukset!$B$4,E486&gt;=asetukset!$B$3),1-E486,IF(AND(G486-E486&lt;=asetukset!$B$4,E486&lt;=asetukset!$B$3),asetukset!$B$6,0))))</f>
        <v/>
      </c>
      <c r="P486" s="20">
        <f>IF(F486&gt;D486,G486-asetukset!$B$5,IF(AND(D486=F486,E486&lt;=asetukset!$B$6),G486-E486,0))</f>
        <v>0</v>
      </c>
      <c r="Q486" s="19" t="str">
        <f>IF(and(K486=6,E486&gt;asetukset!$B$7),"", IF(and(K486&lt;&gt;6,L486=6,G486&lt;asetukset!$B$7),G486,IF(K486=6,asetukset!$B$7-E486,IF(K486=6,asetukset!$B$7-E486,IF(K486=6,asetukset!$B$7-E486,"")))))</f>
        <v/>
      </c>
      <c r="R486" s="19" t="str">
        <f t="shared" si="12"/>
        <v/>
      </c>
      <c r="S486" s="19" t="str">
        <f t="shared" si="13"/>
        <v/>
      </c>
      <c r="T486" s="21" t="str">
        <f>IF(A486="","",IF(SUMIFS($M$2:M486,$I$2:I486,I486,$A$2:A486,A486)&lt;=asetukset!$B$2,"",SUMIFS($M$2:M486,$I$2:I486,I486,$A$2:A486,A486)-asetukset!$B$2))</f>
        <v/>
      </c>
    </row>
    <row r="487">
      <c r="A487" s="43"/>
      <c r="B487" s="31"/>
      <c r="C487" s="31"/>
      <c r="D487" s="15">
        <f t="shared" si="2"/>
        <v>0</v>
      </c>
      <c r="E487" s="15">
        <f t="shared" si="3"/>
        <v>0</v>
      </c>
      <c r="F487" s="15">
        <f t="shared" si="4"/>
        <v>0</v>
      </c>
      <c r="G487" s="15">
        <f t="shared" si="5"/>
        <v>0</v>
      </c>
      <c r="H487" s="18" t="str">
        <f t="shared" si="6"/>
        <v/>
      </c>
      <c r="I487" s="18" t="str">
        <f t="shared" si="7"/>
        <v/>
      </c>
      <c r="J487" s="18" t="str">
        <f t="shared" si="8"/>
        <v>-</v>
      </c>
      <c r="K487" s="27" t="str">
        <f t="shared" ref="K487:L487" si="497">IF(A487="","",WEEKDAY(B487,2))</f>
        <v/>
      </c>
      <c r="L487" s="27" t="str">
        <f t="shared" si="497"/>
        <v/>
      </c>
      <c r="M487" s="19">
        <f t="shared" si="10"/>
        <v>0</v>
      </c>
      <c r="N487" s="20">
        <f t="shared" si="11"/>
        <v>0</v>
      </c>
      <c r="O487" s="21" t="str">
        <f>IF(A487="","",IF(G487&gt;=asetukset!$B$3,G487-asetukset!$B$3,IF(AND(G487-E487&lt;=asetukset!$B$4,E487&gt;=asetukset!$B$3),1-E487,IF(AND(G487-E487&lt;=asetukset!$B$4,E487&lt;=asetukset!$B$3),asetukset!$B$6,0))))</f>
        <v/>
      </c>
      <c r="P487" s="20">
        <f>IF(F487&gt;D487,G487-asetukset!$B$5,IF(AND(D487=F487,E487&lt;=asetukset!$B$6),G487-E487,0))</f>
        <v>0</v>
      </c>
      <c r="Q487" s="19" t="str">
        <f>IF(and(K487=6,E487&gt;asetukset!$B$7),"", IF(and(K487&lt;&gt;6,L487=6,G487&lt;asetukset!$B$7),G487,IF(K487=6,asetukset!$B$7-E487,IF(K487=6,asetukset!$B$7-E487,IF(K487=6,asetukset!$B$7-E487,"")))))</f>
        <v/>
      </c>
      <c r="R487" s="19" t="str">
        <f t="shared" si="12"/>
        <v/>
      </c>
      <c r="S487" s="19" t="str">
        <f t="shared" si="13"/>
        <v/>
      </c>
      <c r="T487" s="21" t="str">
        <f>IF(A487="","",IF(SUMIFS($M$2:M487,$I$2:I487,I487,$A$2:A487,A487)&lt;=asetukset!$B$2,"",SUMIFS($M$2:M487,$I$2:I487,I487,$A$2:A487,A487)-asetukset!$B$2))</f>
        <v/>
      </c>
    </row>
    <row r="488">
      <c r="A488" s="43"/>
      <c r="B488" s="31"/>
      <c r="C488" s="31"/>
      <c r="D488" s="15">
        <f t="shared" si="2"/>
        <v>0</v>
      </c>
      <c r="E488" s="15">
        <f t="shared" si="3"/>
        <v>0</v>
      </c>
      <c r="F488" s="15">
        <f t="shared" si="4"/>
        <v>0</v>
      </c>
      <c r="G488" s="15">
        <f t="shared" si="5"/>
        <v>0</v>
      </c>
      <c r="H488" s="18" t="str">
        <f t="shared" si="6"/>
        <v/>
      </c>
      <c r="I488" s="18" t="str">
        <f t="shared" si="7"/>
        <v/>
      </c>
      <c r="J488" s="18" t="str">
        <f t="shared" si="8"/>
        <v>-</v>
      </c>
      <c r="K488" s="27" t="str">
        <f t="shared" ref="K488:L488" si="498">IF(A488="","",WEEKDAY(B488,2))</f>
        <v/>
      </c>
      <c r="L488" s="27" t="str">
        <f t="shared" si="498"/>
        <v/>
      </c>
      <c r="M488" s="19">
        <f t="shared" si="10"/>
        <v>0</v>
      </c>
      <c r="N488" s="20">
        <f t="shared" si="11"/>
        <v>0</v>
      </c>
      <c r="O488" s="21" t="str">
        <f>IF(A488="","",IF(G488&gt;=asetukset!$B$3,G488-asetukset!$B$3,IF(AND(G488-E488&lt;=asetukset!$B$4,E488&gt;=asetukset!$B$3),1-E488,IF(AND(G488-E488&lt;=asetukset!$B$4,E488&lt;=asetukset!$B$3),asetukset!$B$6,0))))</f>
        <v/>
      </c>
      <c r="P488" s="20">
        <f>IF(F488&gt;D488,G488-asetukset!$B$5,IF(AND(D488=F488,E488&lt;=asetukset!$B$6),G488-E488,0))</f>
        <v>0</v>
      </c>
      <c r="Q488" s="19" t="str">
        <f>IF(and(K488=6,E488&gt;asetukset!$B$7),"", IF(and(K488&lt;&gt;6,L488=6,G488&lt;asetukset!$B$7),G488,IF(K488=6,asetukset!$B$7-E488,IF(K488=6,asetukset!$B$7-E488,IF(K488=6,asetukset!$B$7-E488,"")))))</f>
        <v/>
      </c>
      <c r="R488" s="19" t="str">
        <f t="shared" si="12"/>
        <v/>
      </c>
      <c r="S488" s="19" t="str">
        <f t="shared" si="13"/>
        <v/>
      </c>
      <c r="T488" s="21" t="str">
        <f>IF(A488="","",IF(SUMIFS($M$2:M488,$I$2:I488,I488,$A$2:A488,A488)&lt;=asetukset!$B$2,"",SUMIFS($M$2:M488,$I$2:I488,I488,$A$2:A488,A488)-asetukset!$B$2))</f>
        <v/>
      </c>
    </row>
    <row r="489">
      <c r="A489" s="43"/>
      <c r="B489" s="31"/>
      <c r="C489" s="31"/>
      <c r="D489" s="15">
        <f t="shared" si="2"/>
        <v>0</v>
      </c>
      <c r="E489" s="15">
        <f t="shared" si="3"/>
        <v>0</v>
      </c>
      <c r="F489" s="15">
        <f t="shared" si="4"/>
        <v>0</v>
      </c>
      <c r="G489" s="15">
        <f t="shared" si="5"/>
        <v>0</v>
      </c>
      <c r="H489" s="18" t="str">
        <f t="shared" si="6"/>
        <v/>
      </c>
      <c r="I489" s="18" t="str">
        <f t="shared" si="7"/>
        <v/>
      </c>
      <c r="J489" s="18" t="str">
        <f t="shared" si="8"/>
        <v>-</v>
      </c>
      <c r="K489" s="27" t="str">
        <f t="shared" ref="K489:L489" si="499">IF(A489="","",WEEKDAY(B489,2))</f>
        <v/>
      </c>
      <c r="L489" s="27" t="str">
        <f t="shared" si="499"/>
        <v/>
      </c>
      <c r="M489" s="19">
        <f t="shared" si="10"/>
        <v>0</v>
      </c>
      <c r="N489" s="20">
        <f t="shared" si="11"/>
        <v>0</v>
      </c>
      <c r="O489" s="21" t="str">
        <f>IF(A489="","",IF(G489&gt;=asetukset!$B$3,G489-asetukset!$B$3,IF(AND(G489-E489&lt;=asetukset!$B$4,E489&gt;=asetukset!$B$3),1-E489,IF(AND(G489-E489&lt;=asetukset!$B$4,E489&lt;=asetukset!$B$3),asetukset!$B$6,0))))</f>
        <v/>
      </c>
      <c r="P489" s="20">
        <f>IF(F489&gt;D489,G489-asetukset!$B$5,IF(AND(D489=F489,E489&lt;=asetukset!$B$6),G489-E489,0))</f>
        <v>0</v>
      </c>
      <c r="Q489" s="19" t="str">
        <f>IF(and(K489=6,E489&gt;asetukset!$B$7),"", IF(and(K489&lt;&gt;6,L489=6,G489&lt;asetukset!$B$7),G489,IF(K489=6,asetukset!$B$7-E489,IF(K489=6,asetukset!$B$7-E489,IF(K489=6,asetukset!$B$7-E489,"")))))</f>
        <v/>
      </c>
      <c r="R489" s="19" t="str">
        <f t="shared" si="12"/>
        <v/>
      </c>
      <c r="S489" s="19" t="str">
        <f t="shared" si="13"/>
        <v/>
      </c>
      <c r="T489" s="21" t="str">
        <f>IF(A489="","",IF(SUMIFS($M$2:M489,$I$2:I489,I489,$A$2:A489,A489)&lt;=asetukset!$B$2,"",SUMIFS($M$2:M489,$I$2:I489,I489,$A$2:A489,A489)-asetukset!$B$2))</f>
        <v/>
      </c>
    </row>
    <row r="490">
      <c r="A490" s="43"/>
      <c r="B490" s="31"/>
      <c r="C490" s="31"/>
      <c r="D490" s="15">
        <f t="shared" si="2"/>
        <v>0</v>
      </c>
      <c r="E490" s="15">
        <f t="shared" si="3"/>
        <v>0</v>
      </c>
      <c r="F490" s="15">
        <f t="shared" si="4"/>
        <v>0</v>
      </c>
      <c r="G490" s="15">
        <f t="shared" si="5"/>
        <v>0</v>
      </c>
      <c r="H490" s="18" t="str">
        <f t="shared" si="6"/>
        <v/>
      </c>
      <c r="I490" s="18" t="str">
        <f t="shared" si="7"/>
        <v/>
      </c>
      <c r="J490" s="18" t="str">
        <f t="shared" si="8"/>
        <v>-</v>
      </c>
      <c r="K490" s="27" t="str">
        <f t="shared" ref="K490:L490" si="500">IF(A490="","",WEEKDAY(B490,2))</f>
        <v/>
      </c>
      <c r="L490" s="27" t="str">
        <f t="shared" si="500"/>
        <v/>
      </c>
      <c r="M490" s="19">
        <f t="shared" si="10"/>
        <v>0</v>
      </c>
      <c r="N490" s="20">
        <f t="shared" si="11"/>
        <v>0</v>
      </c>
      <c r="O490" s="21" t="str">
        <f>IF(A490="","",IF(G490&gt;=asetukset!$B$3,G490-asetukset!$B$3,IF(AND(G490-E490&lt;=asetukset!$B$4,E490&gt;=asetukset!$B$3),1-E490,IF(AND(G490-E490&lt;=asetukset!$B$4,E490&lt;=asetukset!$B$3),asetukset!$B$6,0))))</f>
        <v/>
      </c>
      <c r="P490" s="20">
        <f>IF(F490&gt;D490,G490-asetukset!$B$5,IF(AND(D490=F490,E490&lt;=asetukset!$B$6),G490-E490,0))</f>
        <v>0</v>
      </c>
      <c r="Q490" s="19" t="str">
        <f>IF(and(K490=6,E490&gt;asetukset!$B$7),"", IF(and(K490&lt;&gt;6,L490=6,G490&lt;asetukset!$B$7),G490,IF(K490=6,asetukset!$B$7-E490,IF(K490=6,asetukset!$B$7-E490,IF(K490=6,asetukset!$B$7-E490,"")))))</f>
        <v/>
      </c>
      <c r="R490" s="19" t="str">
        <f t="shared" si="12"/>
        <v/>
      </c>
      <c r="S490" s="19" t="str">
        <f t="shared" si="13"/>
        <v/>
      </c>
      <c r="T490" s="21" t="str">
        <f>IF(A490="","",IF(SUMIFS($M$2:M490,$I$2:I490,I490,$A$2:A490,A490)&lt;=asetukset!$B$2,"",SUMIFS($M$2:M490,$I$2:I490,I490,$A$2:A490,A490)-asetukset!$B$2))</f>
        <v/>
      </c>
    </row>
    <row r="491">
      <c r="A491" s="43"/>
      <c r="B491" s="31"/>
      <c r="C491" s="31"/>
      <c r="D491" s="15">
        <f t="shared" si="2"/>
        <v>0</v>
      </c>
      <c r="E491" s="15">
        <f t="shared" si="3"/>
        <v>0</v>
      </c>
      <c r="F491" s="15">
        <f t="shared" si="4"/>
        <v>0</v>
      </c>
      <c r="G491" s="15">
        <f t="shared" si="5"/>
        <v>0</v>
      </c>
      <c r="H491" s="18" t="str">
        <f t="shared" si="6"/>
        <v/>
      </c>
      <c r="I491" s="18" t="str">
        <f t="shared" si="7"/>
        <v/>
      </c>
      <c r="J491" s="18" t="str">
        <f t="shared" si="8"/>
        <v>-</v>
      </c>
      <c r="K491" s="27" t="str">
        <f t="shared" ref="K491:L491" si="501">IF(A491="","",WEEKDAY(B491,2))</f>
        <v/>
      </c>
      <c r="L491" s="27" t="str">
        <f t="shared" si="501"/>
        <v/>
      </c>
      <c r="M491" s="19">
        <f t="shared" si="10"/>
        <v>0</v>
      </c>
      <c r="N491" s="20">
        <f t="shared" si="11"/>
        <v>0</v>
      </c>
      <c r="O491" s="21" t="str">
        <f>IF(A491="","",IF(G491&gt;=asetukset!$B$3,G491-asetukset!$B$3,IF(AND(G491-E491&lt;=asetukset!$B$4,E491&gt;=asetukset!$B$3),1-E491,IF(AND(G491-E491&lt;=asetukset!$B$4,E491&lt;=asetukset!$B$3),asetukset!$B$6,0))))</f>
        <v/>
      </c>
      <c r="P491" s="20">
        <f>IF(F491&gt;D491,G491-asetukset!$B$5,IF(AND(D491=F491,E491&lt;=asetukset!$B$6),G491-E491,0))</f>
        <v>0</v>
      </c>
      <c r="Q491" s="19" t="str">
        <f>IF(and(K491=6,E491&gt;asetukset!$B$7),"", IF(and(K491&lt;&gt;6,L491=6,G491&lt;asetukset!$B$7),G491,IF(K491=6,asetukset!$B$7-E491,IF(K491=6,asetukset!$B$7-E491,IF(K491=6,asetukset!$B$7-E491,"")))))</f>
        <v/>
      </c>
      <c r="R491" s="19" t="str">
        <f t="shared" si="12"/>
        <v/>
      </c>
      <c r="S491" s="19" t="str">
        <f t="shared" si="13"/>
        <v/>
      </c>
      <c r="T491" s="21" t="str">
        <f>IF(A491="","",IF(SUMIFS($M$2:M491,$I$2:I491,I491,$A$2:A491,A491)&lt;=asetukset!$B$2,"",SUMIFS($M$2:M491,$I$2:I491,I491,$A$2:A491,A491)-asetukset!$B$2))</f>
        <v/>
      </c>
    </row>
    <row r="492">
      <c r="A492" s="43"/>
      <c r="B492" s="31"/>
      <c r="C492" s="31"/>
      <c r="D492" s="15">
        <f t="shared" si="2"/>
        <v>0</v>
      </c>
      <c r="E492" s="15">
        <f t="shared" si="3"/>
        <v>0</v>
      </c>
      <c r="F492" s="15">
        <f t="shared" si="4"/>
        <v>0</v>
      </c>
      <c r="G492" s="15">
        <f t="shared" si="5"/>
        <v>0</v>
      </c>
      <c r="H492" s="18" t="str">
        <f t="shared" si="6"/>
        <v/>
      </c>
      <c r="I492" s="18" t="str">
        <f t="shared" si="7"/>
        <v/>
      </c>
      <c r="J492" s="18" t="str">
        <f t="shared" si="8"/>
        <v>-</v>
      </c>
      <c r="K492" s="27" t="str">
        <f t="shared" ref="K492:L492" si="502">IF(A492="","",WEEKDAY(B492,2))</f>
        <v/>
      </c>
      <c r="L492" s="27" t="str">
        <f t="shared" si="502"/>
        <v/>
      </c>
      <c r="M492" s="19">
        <f t="shared" si="10"/>
        <v>0</v>
      </c>
      <c r="N492" s="20">
        <f t="shared" si="11"/>
        <v>0</v>
      </c>
      <c r="O492" s="21" t="str">
        <f>IF(A492="","",IF(G492&gt;=asetukset!$B$3,G492-asetukset!$B$3,IF(AND(G492-E492&lt;=asetukset!$B$4,E492&gt;=asetukset!$B$3),1-E492,IF(AND(G492-E492&lt;=asetukset!$B$4,E492&lt;=asetukset!$B$3),asetukset!$B$6,0))))</f>
        <v/>
      </c>
      <c r="P492" s="20">
        <f>IF(F492&gt;D492,G492-asetukset!$B$5,IF(AND(D492=F492,E492&lt;=asetukset!$B$6),G492-E492,0))</f>
        <v>0</v>
      </c>
      <c r="Q492" s="19" t="str">
        <f>IF(and(K492=6,E492&gt;asetukset!$B$7),"", IF(and(K492&lt;&gt;6,L492=6,G492&lt;asetukset!$B$7),G492,IF(K492=6,asetukset!$B$7-E492,IF(K492=6,asetukset!$B$7-E492,IF(K492=6,asetukset!$B$7-E492,"")))))</f>
        <v/>
      </c>
      <c r="R492" s="19" t="str">
        <f t="shared" si="12"/>
        <v/>
      </c>
      <c r="S492" s="19" t="str">
        <f t="shared" si="13"/>
        <v/>
      </c>
      <c r="T492" s="21" t="str">
        <f>IF(A492="","",IF(SUMIFS($M$2:M492,$I$2:I492,I492,$A$2:A492,A492)&lt;=asetukset!$B$2,"",SUMIFS($M$2:M492,$I$2:I492,I492,$A$2:A492,A492)-asetukset!$B$2))</f>
        <v/>
      </c>
    </row>
    <row r="493">
      <c r="A493" s="43"/>
      <c r="B493" s="31"/>
      <c r="C493" s="31"/>
      <c r="D493" s="15">
        <f t="shared" si="2"/>
        <v>0</v>
      </c>
      <c r="E493" s="15">
        <f t="shared" si="3"/>
        <v>0</v>
      </c>
      <c r="F493" s="15">
        <f t="shared" si="4"/>
        <v>0</v>
      </c>
      <c r="G493" s="15">
        <f t="shared" si="5"/>
        <v>0</v>
      </c>
      <c r="H493" s="18" t="str">
        <f t="shared" si="6"/>
        <v/>
      </c>
      <c r="I493" s="18" t="str">
        <f t="shared" si="7"/>
        <v/>
      </c>
      <c r="J493" s="18" t="str">
        <f t="shared" si="8"/>
        <v>-</v>
      </c>
      <c r="K493" s="27" t="str">
        <f t="shared" ref="K493:L493" si="503">IF(A493="","",WEEKDAY(B493,2))</f>
        <v/>
      </c>
      <c r="L493" s="27" t="str">
        <f t="shared" si="503"/>
        <v/>
      </c>
      <c r="M493" s="19">
        <f t="shared" si="10"/>
        <v>0</v>
      </c>
      <c r="N493" s="20">
        <f t="shared" si="11"/>
        <v>0</v>
      </c>
      <c r="O493" s="21" t="str">
        <f>IF(A493="","",IF(G493&gt;=asetukset!$B$3,G493-asetukset!$B$3,IF(AND(G493-E493&lt;=asetukset!$B$4,E493&gt;=asetukset!$B$3),1-E493,IF(AND(G493-E493&lt;=asetukset!$B$4,E493&lt;=asetukset!$B$3),asetukset!$B$6,0))))</f>
        <v/>
      </c>
      <c r="P493" s="20">
        <f>IF(F493&gt;D493,G493-asetukset!$B$5,IF(AND(D493=F493,E493&lt;=asetukset!$B$6),G493-E493,0))</f>
        <v>0</v>
      </c>
      <c r="Q493" s="19" t="str">
        <f>IF(and(K493=6,E493&gt;asetukset!$B$7),"", IF(and(K493&lt;&gt;6,L493=6,G493&lt;asetukset!$B$7),G493,IF(K493=6,asetukset!$B$7-E493,IF(K493=6,asetukset!$B$7-E493,IF(K493=6,asetukset!$B$7-E493,"")))))</f>
        <v/>
      </c>
      <c r="R493" s="19" t="str">
        <f t="shared" si="12"/>
        <v/>
      </c>
      <c r="S493" s="19" t="str">
        <f t="shared" si="13"/>
        <v/>
      </c>
      <c r="T493" s="21" t="str">
        <f>IF(A493="","",IF(SUMIFS($M$2:M493,$I$2:I493,I493,$A$2:A493,A493)&lt;=asetukset!$B$2,"",SUMIFS($M$2:M493,$I$2:I493,I493,$A$2:A493,A493)-asetukset!$B$2))</f>
        <v/>
      </c>
    </row>
    <row r="494">
      <c r="A494" s="43"/>
      <c r="B494" s="31"/>
      <c r="C494" s="31"/>
      <c r="D494" s="15">
        <f t="shared" si="2"/>
        <v>0</v>
      </c>
      <c r="E494" s="15">
        <f t="shared" si="3"/>
        <v>0</v>
      </c>
      <c r="F494" s="15">
        <f t="shared" si="4"/>
        <v>0</v>
      </c>
      <c r="G494" s="15">
        <f t="shared" si="5"/>
        <v>0</v>
      </c>
      <c r="H494" s="18" t="str">
        <f t="shared" si="6"/>
        <v/>
      </c>
      <c r="I494" s="18" t="str">
        <f t="shared" si="7"/>
        <v/>
      </c>
      <c r="J494" s="18" t="str">
        <f t="shared" si="8"/>
        <v>-</v>
      </c>
      <c r="K494" s="27" t="str">
        <f t="shared" ref="K494:L494" si="504">IF(A494="","",WEEKDAY(B494,2))</f>
        <v/>
      </c>
      <c r="L494" s="27" t="str">
        <f t="shared" si="504"/>
        <v/>
      </c>
      <c r="M494" s="19">
        <f t="shared" si="10"/>
        <v>0</v>
      </c>
      <c r="N494" s="20">
        <f t="shared" si="11"/>
        <v>0</v>
      </c>
      <c r="O494" s="21" t="str">
        <f>IF(A494="","",IF(G494&gt;=asetukset!$B$3,G494-asetukset!$B$3,IF(AND(G494-E494&lt;=asetukset!$B$4,E494&gt;=asetukset!$B$3),1-E494,IF(AND(G494-E494&lt;=asetukset!$B$4,E494&lt;=asetukset!$B$3),asetukset!$B$6,0))))</f>
        <v/>
      </c>
      <c r="P494" s="20">
        <f>IF(F494&gt;D494,G494-asetukset!$B$5,IF(AND(D494=F494,E494&lt;=asetukset!$B$6),G494-E494,0))</f>
        <v>0</v>
      </c>
      <c r="Q494" s="19" t="str">
        <f>IF(and(K494=6,E494&gt;asetukset!$B$7),"", IF(and(K494&lt;&gt;6,L494=6,G494&lt;asetukset!$B$7),G494,IF(K494=6,asetukset!$B$7-E494,IF(K494=6,asetukset!$B$7-E494,IF(K494=6,asetukset!$B$7-E494,"")))))</f>
        <v/>
      </c>
      <c r="R494" s="19" t="str">
        <f t="shared" si="12"/>
        <v/>
      </c>
      <c r="S494" s="19" t="str">
        <f t="shared" si="13"/>
        <v/>
      </c>
      <c r="T494" s="21" t="str">
        <f>IF(A494="","",IF(SUMIFS($M$2:M494,$I$2:I494,I494,$A$2:A494,A494)&lt;=asetukset!$B$2,"",SUMIFS($M$2:M494,$I$2:I494,I494,$A$2:A494,A494)-asetukset!$B$2))</f>
        <v/>
      </c>
    </row>
    <row r="495">
      <c r="A495" s="43"/>
      <c r="B495" s="31"/>
      <c r="C495" s="31"/>
      <c r="D495" s="15">
        <f t="shared" si="2"/>
        <v>0</v>
      </c>
      <c r="E495" s="15">
        <f t="shared" si="3"/>
        <v>0</v>
      </c>
      <c r="F495" s="15">
        <f t="shared" si="4"/>
        <v>0</v>
      </c>
      <c r="G495" s="15">
        <f t="shared" si="5"/>
        <v>0</v>
      </c>
      <c r="H495" s="18" t="str">
        <f t="shared" si="6"/>
        <v/>
      </c>
      <c r="I495" s="18" t="str">
        <f t="shared" si="7"/>
        <v/>
      </c>
      <c r="J495" s="18" t="str">
        <f t="shared" si="8"/>
        <v>-</v>
      </c>
      <c r="K495" s="27" t="str">
        <f t="shared" ref="K495:L495" si="505">IF(A495="","",WEEKDAY(B495,2))</f>
        <v/>
      </c>
      <c r="L495" s="27" t="str">
        <f t="shared" si="505"/>
        <v/>
      </c>
      <c r="M495" s="19">
        <f t="shared" si="10"/>
        <v>0</v>
      </c>
      <c r="N495" s="20">
        <f t="shared" si="11"/>
        <v>0</v>
      </c>
      <c r="O495" s="21" t="str">
        <f>IF(A495="","",IF(G495&gt;=asetukset!$B$3,G495-asetukset!$B$3,IF(AND(G495-E495&lt;=asetukset!$B$4,E495&gt;=asetukset!$B$3),1-E495,IF(AND(G495-E495&lt;=asetukset!$B$4,E495&lt;=asetukset!$B$3),asetukset!$B$6,0))))</f>
        <v/>
      </c>
      <c r="P495" s="20">
        <f>IF(F495&gt;D495,G495-asetukset!$B$5,IF(AND(D495=F495,E495&lt;=asetukset!$B$6),G495-E495,0))</f>
        <v>0</v>
      </c>
      <c r="Q495" s="19" t="str">
        <f>IF(and(K495=6,E495&gt;asetukset!$B$7),"", IF(and(K495&lt;&gt;6,L495=6,G495&lt;asetukset!$B$7),G495,IF(K495=6,asetukset!$B$7-E495,IF(K495=6,asetukset!$B$7-E495,IF(K495=6,asetukset!$B$7-E495,"")))))</f>
        <v/>
      </c>
      <c r="R495" s="19" t="str">
        <f t="shared" si="12"/>
        <v/>
      </c>
      <c r="S495" s="19" t="str">
        <f t="shared" si="13"/>
        <v/>
      </c>
      <c r="T495" s="21" t="str">
        <f>IF(A495="","",IF(SUMIFS($M$2:M495,$I$2:I495,I495,$A$2:A495,A495)&lt;=asetukset!$B$2,"",SUMIFS($M$2:M495,$I$2:I495,I495,$A$2:A495,A495)-asetukset!$B$2))</f>
        <v/>
      </c>
    </row>
    <row r="496">
      <c r="A496" s="43"/>
      <c r="B496" s="31"/>
      <c r="C496" s="31"/>
      <c r="D496" s="15">
        <f t="shared" si="2"/>
        <v>0</v>
      </c>
      <c r="E496" s="15">
        <f t="shared" si="3"/>
        <v>0</v>
      </c>
      <c r="F496" s="15">
        <f t="shared" si="4"/>
        <v>0</v>
      </c>
      <c r="G496" s="15">
        <f t="shared" si="5"/>
        <v>0</v>
      </c>
      <c r="H496" s="18" t="str">
        <f t="shared" si="6"/>
        <v/>
      </c>
      <c r="I496" s="18" t="str">
        <f t="shared" si="7"/>
        <v/>
      </c>
      <c r="J496" s="18" t="str">
        <f t="shared" si="8"/>
        <v>-</v>
      </c>
      <c r="K496" s="27" t="str">
        <f t="shared" ref="K496:L496" si="506">IF(A496="","",WEEKDAY(B496,2))</f>
        <v/>
      </c>
      <c r="L496" s="27" t="str">
        <f t="shared" si="506"/>
        <v/>
      </c>
      <c r="M496" s="19">
        <f t="shared" si="10"/>
        <v>0</v>
      </c>
      <c r="N496" s="20">
        <f t="shared" si="11"/>
        <v>0</v>
      </c>
      <c r="O496" s="21" t="str">
        <f>IF(A496="","",IF(G496&gt;=asetukset!$B$3,G496-asetukset!$B$3,IF(AND(G496-E496&lt;=asetukset!$B$4,E496&gt;=asetukset!$B$3),1-E496,IF(AND(G496-E496&lt;=asetukset!$B$4,E496&lt;=asetukset!$B$3),asetukset!$B$6,0))))</f>
        <v/>
      </c>
      <c r="P496" s="20">
        <f>IF(F496&gt;D496,G496-asetukset!$B$5,IF(AND(D496=F496,E496&lt;=asetukset!$B$6),G496-E496,0))</f>
        <v>0</v>
      </c>
      <c r="Q496" s="19" t="str">
        <f>IF(and(K496=6,E496&gt;asetukset!$B$7),"", IF(and(K496&lt;&gt;6,L496=6,G496&lt;asetukset!$B$7),G496,IF(K496=6,asetukset!$B$7-E496,IF(K496=6,asetukset!$B$7-E496,IF(K496=6,asetukset!$B$7-E496,"")))))</f>
        <v/>
      </c>
      <c r="R496" s="19" t="str">
        <f t="shared" si="12"/>
        <v/>
      </c>
      <c r="S496" s="19" t="str">
        <f t="shared" si="13"/>
        <v/>
      </c>
      <c r="T496" s="21" t="str">
        <f>IF(A496="","",IF(SUMIFS($M$2:M496,$I$2:I496,I496,$A$2:A496,A496)&lt;=asetukset!$B$2,"",SUMIFS($M$2:M496,$I$2:I496,I496,$A$2:A496,A496)-asetukset!$B$2))</f>
        <v/>
      </c>
    </row>
    <row r="497">
      <c r="A497" s="43"/>
      <c r="B497" s="31"/>
      <c r="C497" s="31"/>
      <c r="D497" s="15">
        <f t="shared" si="2"/>
        <v>0</v>
      </c>
      <c r="E497" s="15">
        <f t="shared" si="3"/>
        <v>0</v>
      </c>
      <c r="F497" s="15">
        <f t="shared" si="4"/>
        <v>0</v>
      </c>
      <c r="G497" s="15">
        <f t="shared" si="5"/>
        <v>0</v>
      </c>
      <c r="H497" s="18" t="str">
        <f t="shared" si="6"/>
        <v/>
      </c>
      <c r="I497" s="18" t="str">
        <f t="shared" si="7"/>
        <v/>
      </c>
      <c r="J497" s="18" t="str">
        <f t="shared" si="8"/>
        <v>-</v>
      </c>
      <c r="K497" s="27" t="str">
        <f t="shared" ref="K497:L497" si="507">IF(A497="","",WEEKDAY(B497,2))</f>
        <v/>
      </c>
      <c r="L497" s="27" t="str">
        <f t="shared" si="507"/>
        <v/>
      </c>
      <c r="M497" s="19">
        <f t="shared" si="10"/>
        <v>0</v>
      </c>
      <c r="N497" s="20">
        <f t="shared" si="11"/>
        <v>0</v>
      </c>
      <c r="O497" s="21" t="str">
        <f>IF(A497="","",IF(G497&gt;=asetukset!$B$3,G497-asetukset!$B$3,IF(AND(G497-E497&lt;=asetukset!$B$4,E497&gt;=asetukset!$B$3),1-E497,IF(AND(G497-E497&lt;=asetukset!$B$4,E497&lt;=asetukset!$B$3),asetukset!$B$6,0))))</f>
        <v/>
      </c>
      <c r="P497" s="20">
        <f>IF(F497&gt;D497,G497-asetukset!$B$5,IF(AND(D497=F497,E497&lt;=asetukset!$B$6),G497-E497,0))</f>
        <v>0</v>
      </c>
      <c r="Q497" s="19" t="str">
        <f>IF(and(K497=6,E497&gt;asetukset!$B$7),"", IF(and(K497&lt;&gt;6,L497=6,G497&lt;asetukset!$B$7),G497,IF(K497=6,asetukset!$B$7-E497,IF(K497=6,asetukset!$B$7-E497,IF(K497=6,asetukset!$B$7-E497,"")))))</f>
        <v/>
      </c>
      <c r="R497" s="19" t="str">
        <f t="shared" si="12"/>
        <v/>
      </c>
      <c r="S497" s="19" t="str">
        <f t="shared" si="13"/>
        <v/>
      </c>
      <c r="T497" s="21" t="str">
        <f>IF(A497="","",IF(SUMIFS($M$2:M497,$I$2:I497,I497,$A$2:A497,A497)&lt;=asetukset!$B$2,"",SUMIFS($M$2:M497,$I$2:I497,I497,$A$2:A497,A497)-asetukset!$B$2))</f>
        <v/>
      </c>
    </row>
    <row r="498">
      <c r="A498" s="43"/>
      <c r="B498" s="31"/>
      <c r="C498" s="31"/>
      <c r="D498" s="15">
        <f t="shared" si="2"/>
        <v>0</v>
      </c>
      <c r="E498" s="15">
        <f t="shared" si="3"/>
        <v>0</v>
      </c>
      <c r="F498" s="15">
        <f t="shared" si="4"/>
        <v>0</v>
      </c>
      <c r="G498" s="15">
        <f t="shared" si="5"/>
        <v>0</v>
      </c>
      <c r="H498" s="18" t="str">
        <f t="shared" si="6"/>
        <v/>
      </c>
      <c r="I498" s="18" t="str">
        <f t="shared" si="7"/>
        <v/>
      </c>
      <c r="J498" s="18" t="str">
        <f t="shared" si="8"/>
        <v>-</v>
      </c>
      <c r="K498" s="27" t="str">
        <f t="shared" ref="K498:L498" si="508">IF(A498="","",WEEKDAY(B498,2))</f>
        <v/>
      </c>
      <c r="L498" s="27" t="str">
        <f t="shared" si="508"/>
        <v/>
      </c>
      <c r="M498" s="19">
        <f t="shared" si="10"/>
        <v>0</v>
      </c>
      <c r="N498" s="20">
        <f t="shared" si="11"/>
        <v>0</v>
      </c>
      <c r="O498" s="21" t="str">
        <f>IF(A498="","",IF(G498&gt;=asetukset!$B$3,G498-asetukset!$B$3,IF(AND(G498-E498&lt;=asetukset!$B$4,E498&gt;=asetukset!$B$3),1-E498,IF(AND(G498-E498&lt;=asetukset!$B$4,E498&lt;=asetukset!$B$3),asetukset!$B$6,0))))</f>
        <v/>
      </c>
      <c r="P498" s="20">
        <f>IF(F498&gt;D498,G498-asetukset!$B$5,IF(AND(D498=F498,E498&lt;=asetukset!$B$6),G498-E498,0))</f>
        <v>0</v>
      </c>
      <c r="Q498" s="19" t="str">
        <f>IF(and(K498=6,E498&gt;asetukset!$B$7),"", IF(and(K498&lt;&gt;6,L498=6,G498&lt;asetukset!$B$7),G498,IF(K498=6,asetukset!$B$7-E498,IF(K498=6,asetukset!$B$7-E498,IF(K498=6,asetukset!$B$7-E498,"")))))</f>
        <v/>
      </c>
      <c r="R498" s="19" t="str">
        <f t="shared" si="12"/>
        <v/>
      </c>
      <c r="S498" s="19" t="str">
        <f t="shared" si="13"/>
        <v/>
      </c>
      <c r="T498" s="21" t="str">
        <f>IF(A498="","",IF(SUMIFS($M$2:M498,$I$2:I498,I498,$A$2:A498,A498)&lt;=asetukset!$B$2,"",SUMIFS($M$2:M498,$I$2:I498,I498,$A$2:A498,A498)-asetukset!$B$2))</f>
        <v/>
      </c>
    </row>
    <row r="499">
      <c r="A499" s="43"/>
      <c r="B499" s="31"/>
      <c r="C499" s="31"/>
      <c r="D499" s="15">
        <f t="shared" si="2"/>
        <v>0</v>
      </c>
      <c r="E499" s="15">
        <f t="shared" si="3"/>
        <v>0</v>
      </c>
      <c r="F499" s="15">
        <f t="shared" si="4"/>
        <v>0</v>
      </c>
      <c r="G499" s="15">
        <f t="shared" si="5"/>
        <v>0</v>
      </c>
      <c r="H499" s="18" t="str">
        <f t="shared" si="6"/>
        <v/>
      </c>
      <c r="I499" s="18" t="str">
        <f t="shared" si="7"/>
        <v/>
      </c>
      <c r="J499" s="18" t="str">
        <f t="shared" si="8"/>
        <v>-</v>
      </c>
      <c r="K499" s="27" t="str">
        <f t="shared" ref="K499:L499" si="509">IF(A499="","",WEEKDAY(B499,2))</f>
        <v/>
      </c>
      <c r="L499" s="27" t="str">
        <f t="shared" si="509"/>
        <v/>
      </c>
      <c r="M499" s="19">
        <f t="shared" si="10"/>
        <v>0</v>
      </c>
      <c r="N499" s="20">
        <f t="shared" si="11"/>
        <v>0</v>
      </c>
      <c r="O499" s="21" t="str">
        <f>IF(A499="","",IF(G499&gt;=asetukset!$B$3,G499-asetukset!$B$3,IF(AND(G499-E499&lt;=asetukset!$B$4,E499&gt;=asetukset!$B$3),1-E499,IF(AND(G499-E499&lt;=asetukset!$B$4,E499&lt;=asetukset!$B$3),asetukset!$B$6,0))))</f>
        <v/>
      </c>
      <c r="P499" s="20">
        <f>IF(F499&gt;D499,G499-asetukset!$B$5,IF(AND(D499=F499,E499&lt;=asetukset!$B$6),G499-E499,0))</f>
        <v>0</v>
      </c>
      <c r="Q499" s="19" t="str">
        <f>IF(and(K499=6,E499&gt;asetukset!$B$7),"", IF(and(K499&lt;&gt;6,L499=6,G499&lt;asetukset!$B$7),G499,IF(K499=6,asetukset!$B$7-E499,IF(K499=6,asetukset!$B$7-E499,IF(K499=6,asetukset!$B$7-E499,"")))))</f>
        <v/>
      </c>
      <c r="R499" s="19" t="str">
        <f t="shared" si="12"/>
        <v/>
      </c>
      <c r="S499" s="19" t="str">
        <f t="shared" si="13"/>
        <v/>
      </c>
      <c r="T499" s="21" t="str">
        <f>IF(A499="","",IF(SUMIFS($M$2:M499,$I$2:I499,I499,$A$2:A499,A499)&lt;=asetukset!$B$2,"",SUMIFS($M$2:M499,$I$2:I499,I499,$A$2:A499,A499)-asetukset!$B$2))</f>
        <v/>
      </c>
    </row>
    <row r="500">
      <c r="A500" s="43"/>
      <c r="B500" s="31"/>
      <c r="C500" s="31"/>
      <c r="D500" s="15">
        <f t="shared" si="2"/>
        <v>0</v>
      </c>
      <c r="E500" s="15">
        <f t="shared" si="3"/>
        <v>0</v>
      </c>
      <c r="F500" s="15">
        <f t="shared" si="4"/>
        <v>0</v>
      </c>
      <c r="G500" s="15">
        <f t="shared" si="5"/>
        <v>0</v>
      </c>
      <c r="H500" s="18" t="str">
        <f t="shared" si="6"/>
        <v/>
      </c>
      <c r="I500" s="18" t="str">
        <f t="shared" si="7"/>
        <v/>
      </c>
      <c r="J500" s="18" t="str">
        <f t="shared" si="8"/>
        <v>-</v>
      </c>
      <c r="K500" s="27" t="str">
        <f t="shared" ref="K500:L500" si="510">IF(A500="","",WEEKDAY(B500,2))</f>
        <v/>
      </c>
      <c r="L500" s="27" t="str">
        <f t="shared" si="510"/>
        <v/>
      </c>
      <c r="M500" s="19">
        <f t="shared" si="10"/>
        <v>0</v>
      </c>
      <c r="N500" s="20">
        <f t="shared" si="11"/>
        <v>0</v>
      </c>
      <c r="O500" s="21" t="str">
        <f>IF(A500="","",IF(G500&gt;=asetukset!$B$3,G500-asetukset!$B$3,IF(AND(G500-E500&lt;=asetukset!$B$4,E500&gt;=asetukset!$B$3),1-E500,IF(AND(G500-E500&lt;=asetukset!$B$4,E500&lt;=asetukset!$B$3),asetukset!$B$6,0))))</f>
        <v/>
      </c>
      <c r="P500" s="20">
        <f>IF(F500&gt;D500,G500-asetukset!$B$5,IF(AND(D500=F500,E500&lt;=asetukset!$B$6),G500-E500,0))</f>
        <v>0</v>
      </c>
      <c r="Q500" s="19" t="str">
        <f>IF(and(K500=6,E500&gt;asetukset!$B$7),"", IF(and(K500&lt;&gt;6,L500=6,G500&lt;asetukset!$B$7),G500,IF(K500=6,asetukset!$B$7-E500,IF(K500=6,asetukset!$B$7-E500,IF(K500=6,asetukset!$B$7-E500,"")))))</f>
        <v/>
      </c>
      <c r="R500" s="19" t="str">
        <f t="shared" si="12"/>
        <v/>
      </c>
      <c r="S500" s="19" t="str">
        <f t="shared" si="13"/>
        <v/>
      </c>
      <c r="T500" s="21" t="str">
        <f>IF(A500="","",IF(SUMIFS($M$2:M500,$I$2:I500,I500,$A$2:A500,A500)&lt;=asetukset!$B$2,"",SUMIFS($M$2:M500,$I$2:I500,I500,$A$2:A500,A500)-asetukset!$B$2))</f>
        <v/>
      </c>
    </row>
    <row r="501">
      <c r="A501" s="43"/>
      <c r="B501" s="31"/>
      <c r="C501" s="31"/>
      <c r="D501" s="15">
        <f t="shared" si="2"/>
        <v>0</v>
      </c>
      <c r="E501" s="15">
        <f t="shared" si="3"/>
        <v>0</v>
      </c>
      <c r="F501" s="15">
        <f t="shared" si="4"/>
        <v>0</v>
      </c>
      <c r="G501" s="15">
        <f t="shared" si="5"/>
        <v>0</v>
      </c>
      <c r="H501" s="18" t="str">
        <f t="shared" si="6"/>
        <v/>
      </c>
      <c r="I501" s="18" t="str">
        <f t="shared" si="7"/>
        <v/>
      </c>
      <c r="J501" s="18" t="str">
        <f t="shared" si="8"/>
        <v>-</v>
      </c>
      <c r="K501" s="27" t="str">
        <f t="shared" ref="K501:L501" si="511">IF(A501="","",WEEKDAY(B501,2))</f>
        <v/>
      </c>
      <c r="L501" s="27" t="str">
        <f t="shared" si="511"/>
        <v/>
      </c>
      <c r="M501" s="19">
        <f t="shared" si="10"/>
        <v>0</v>
      </c>
      <c r="N501" s="20">
        <f t="shared" si="11"/>
        <v>0</v>
      </c>
      <c r="O501" s="21" t="str">
        <f>IF(A501="","",IF(G501&gt;=asetukset!$B$3,G501-asetukset!$B$3,IF(AND(G501-E501&lt;=asetukset!$B$4,E501&gt;=asetukset!$B$3),1-E501,IF(AND(G501-E501&lt;=asetukset!$B$4,E501&lt;=asetukset!$B$3),asetukset!$B$6,0))))</f>
        <v/>
      </c>
      <c r="P501" s="20">
        <f>IF(F501&gt;D501,G501-asetukset!$B$5,IF(AND(D501=F501,E501&lt;=asetukset!$B$6),G501-E501,0))</f>
        <v>0</v>
      </c>
      <c r="Q501" s="19" t="str">
        <f>IF(and(K501=6,E501&gt;asetukset!$B$7),"", IF(and(K501&lt;&gt;6,L501=6,G501&lt;asetukset!$B$7),G501,IF(K501=6,asetukset!$B$7-E501,IF(K501=6,asetukset!$B$7-E501,IF(K501=6,asetukset!$B$7-E501,"")))))</f>
        <v/>
      </c>
      <c r="R501" s="19" t="str">
        <f t="shared" si="12"/>
        <v/>
      </c>
      <c r="S501" s="19" t="str">
        <f t="shared" si="13"/>
        <v/>
      </c>
      <c r="T501" s="21" t="str">
        <f>IF(A501="","",IF(SUMIFS($M$2:M501,$I$2:I501,I501,$A$2:A501,A501)&lt;=asetukset!$B$2,"",SUMIFS($M$2:M501,$I$2:I501,I501,$A$2:A501,A501)-asetukset!$B$2))</f>
        <v/>
      </c>
    </row>
    <row r="502">
      <c r="A502" s="43"/>
      <c r="B502" s="31"/>
      <c r="C502" s="31"/>
      <c r="D502" s="15">
        <f t="shared" si="2"/>
        <v>0</v>
      </c>
      <c r="E502" s="15">
        <f t="shared" si="3"/>
        <v>0</v>
      </c>
      <c r="F502" s="15">
        <f t="shared" si="4"/>
        <v>0</v>
      </c>
      <c r="G502" s="15">
        <f t="shared" si="5"/>
        <v>0</v>
      </c>
      <c r="H502" s="18" t="str">
        <f t="shared" si="6"/>
        <v/>
      </c>
      <c r="I502" s="18" t="str">
        <f t="shared" si="7"/>
        <v/>
      </c>
      <c r="J502" s="18" t="str">
        <f t="shared" si="8"/>
        <v>-</v>
      </c>
      <c r="K502" s="27" t="str">
        <f t="shared" ref="K502:L502" si="512">IF(A502="","",WEEKDAY(B502,2))</f>
        <v/>
      </c>
      <c r="L502" s="27" t="str">
        <f t="shared" si="512"/>
        <v/>
      </c>
      <c r="M502" s="19">
        <f t="shared" si="10"/>
        <v>0</v>
      </c>
      <c r="N502" s="20">
        <f t="shared" si="11"/>
        <v>0</v>
      </c>
      <c r="O502" s="21" t="str">
        <f>IF(A502="","",IF(G502&gt;=asetukset!$B$3,G502-asetukset!$B$3,IF(AND(G502-E502&lt;=asetukset!$B$4,E502&gt;=asetukset!$B$3),1-E502,IF(AND(G502-E502&lt;=asetukset!$B$4,E502&lt;=asetukset!$B$3),asetukset!$B$6,0))))</f>
        <v/>
      </c>
      <c r="P502" s="20">
        <f>IF(F502&gt;D502,G502-asetukset!$B$5,IF(AND(D502=F502,E502&lt;=asetukset!$B$6),G502-E502,0))</f>
        <v>0</v>
      </c>
      <c r="Q502" s="19" t="str">
        <f>IF(and(K502=6,E502&gt;asetukset!$B$7),"", IF(and(K502&lt;&gt;6,L502=6,G502&lt;asetukset!$B$7),G502,IF(K502=6,asetukset!$B$7-E502,IF(K502=6,asetukset!$B$7-E502,IF(K502=6,asetukset!$B$7-E502,"")))))</f>
        <v/>
      </c>
      <c r="R502" s="19" t="str">
        <f t="shared" si="12"/>
        <v/>
      </c>
      <c r="S502" s="19" t="str">
        <f t="shared" si="13"/>
        <v/>
      </c>
      <c r="T502" s="21" t="str">
        <f>IF(A502="","",IF(SUMIFS($M$2:M502,$I$2:I502,I502,$A$2:A502,A502)&lt;=asetukset!$B$2,"",SUMIFS($M$2:M502,$I$2:I502,I502,$A$2:A502,A502)-asetukset!$B$2))</f>
        <v/>
      </c>
    </row>
    <row r="503">
      <c r="A503" s="43"/>
      <c r="B503" s="31"/>
      <c r="C503" s="31"/>
      <c r="D503" s="15">
        <f t="shared" si="2"/>
        <v>0</v>
      </c>
      <c r="E503" s="15">
        <f t="shared" si="3"/>
        <v>0</v>
      </c>
      <c r="F503" s="15">
        <f t="shared" si="4"/>
        <v>0</v>
      </c>
      <c r="G503" s="15">
        <f t="shared" si="5"/>
        <v>0</v>
      </c>
      <c r="H503" s="18" t="str">
        <f t="shared" si="6"/>
        <v/>
      </c>
      <c r="I503" s="18" t="str">
        <f t="shared" si="7"/>
        <v/>
      </c>
      <c r="J503" s="18" t="str">
        <f t="shared" si="8"/>
        <v>-</v>
      </c>
      <c r="K503" s="27" t="str">
        <f t="shared" ref="K503:L503" si="513">IF(A503="","",WEEKDAY(B503,2))</f>
        <v/>
      </c>
      <c r="L503" s="27" t="str">
        <f t="shared" si="513"/>
        <v/>
      </c>
      <c r="M503" s="19">
        <f t="shared" si="10"/>
        <v>0</v>
      </c>
      <c r="N503" s="20">
        <f t="shared" si="11"/>
        <v>0</v>
      </c>
      <c r="O503" s="21" t="str">
        <f>IF(A503="","",IF(G503&gt;=asetukset!$B$3,G503-asetukset!$B$3,IF(AND(G503-E503&lt;=asetukset!$B$4,E503&gt;=asetukset!$B$3),1-E503,IF(AND(G503-E503&lt;=asetukset!$B$4,E503&lt;=asetukset!$B$3),asetukset!$B$6,0))))</f>
        <v/>
      </c>
      <c r="P503" s="20">
        <f>IF(F503&gt;D503,G503-asetukset!$B$5,IF(AND(D503=F503,E503&lt;=asetukset!$B$6),G503-E503,0))</f>
        <v>0</v>
      </c>
      <c r="Q503" s="19" t="str">
        <f>IF(and(K503=6,E503&gt;asetukset!$B$7),"", IF(and(K503&lt;&gt;6,L503=6,G503&lt;asetukset!$B$7),G503,IF(K503=6,asetukset!$B$7-E503,IF(K503=6,asetukset!$B$7-E503,IF(K503=6,asetukset!$B$7-E503,"")))))</f>
        <v/>
      </c>
      <c r="R503" s="19" t="str">
        <f t="shared" si="12"/>
        <v/>
      </c>
      <c r="S503" s="19" t="str">
        <f t="shared" si="13"/>
        <v/>
      </c>
      <c r="T503" s="21" t="str">
        <f>IF(A503="","",IF(SUMIFS($M$2:M503,$I$2:I503,I503,$A$2:A503,A503)&lt;=asetukset!$B$2,"",SUMIFS($M$2:M503,$I$2:I503,I503,$A$2:A503,A503)-asetukset!$B$2))</f>
        <v/>
      </c>
    </row>
    <row r="504">
      <c r="A504" s="43"/>
      <c r="B504" s="31"/>
      <c r="C504" s="31"/>
      <c r="D504" s="15">
        <f t="shared" si="2"/>
        <v>0</v>
      </c>
      <c r="E504" s="15">
        <f t="shared" si="3"/>
        <v>0</v>
      </c>
      <c r="F504" s="15">
        <f t="shared" si="4"/>
        <v>0</v>
      </c>
      <c r="G504" s="15">
        <f t="shared" si="5"/>
        <v>0</v>
      </c>
      <c r="H504" s="18" t="str">
        <f t="shared" si="6"/>
        <v/>
      </c>
      <c r="I504" s="18" t="str">
        <f t="shared" si="7"/>
        <v/>
      </c>
      <c r="J504" s="18" t="str">
        <f t="shared" si="8"/>
        <v>-</v>
      </c>
      <c r="K504" s="27" t="str">
        <f t="shared" ref="K504:L504" si="514">IF(A504="","",WEEKDAY(B504,2))</f>
        <v/>
      </c>
      <c r="L504" s="27" t="str">
        <f t="shared" si="514"/>
        <v/>
      </c>
      <c r="M504" s="19">
        <f t="shared" si="10"/>
        <v>0</v>
      </c>
      <c r="N504" s="20">
        <f t="shared" si="11"/>
        <v>0</v>
      </c>
      <c r="O504" s="21" t="str">
        <f>IF(A504="","",IF(G504&gt;=asetukset!$B$3,G504-asetukset!$B$3,IF(AND(G504-E504&lt;=asetukset!$B$4,E504&gt;=asetukset!$B$3),1-E504,IF(AND(G504-E504&lt;=asetukset!$B$4,E504&lt;=asetukset!$B$3),asetukset!$B$6,0))))</f>
        <v/>
      </c>
      <c r="P504" s="20">
        <f>IF(F504&gt;D504,G504-asetukset!$B$5,IF(AND(D504=F504,E504&lt;=asetukset!$B$6),G504-E504,0))</f>
        <v>0</v>
      </c>
      <c r="Q504" s="19" t="str">
        <f>IF(and(K504=6,E504&gt;asetukset!$B$7),"", IF(and(K504&lt;&gt;6,L504=6,G504&lt;asetukset!$B$7),G504,IF(K504=6,asetukset!$B$7-E504,IF(K504=6,asetukset!$B$7-E504,IF(K504=6,asetukset!$B$7-E504,"")))))</f>
        <v/>
      </c>
      <c r="R504" s="19" t="str">
        <f t="shared" si="12"/>
        <v/>
      </c>
      <c r="S504" s="19" t="str">
        <f t="shared" si="13"/>
        <v/>
      </c>
      <c r="T504" s="21" t="str">
        <f>IF(A504="","",IF(SUMIFS($M$2:M504,$I$2:I504,I504,$A$2:A504,A504)&lt;=asetukset!$B$2,"",SUMIFS($M$2:M504,$I$2:I504,I504,$A$2:A504,A504)-asetukset!$B$2))</f>
        <v/>
      </c>
    </row>
    <row r="505">
      <c r="A505" s="43"/>
      <c r="B505" s="31"/>
      <c r="C505" s="31"/>
      <c r="D505" s="15">
        <f t="shared" si="2"/>
        <v>0</v>
      </c>
      <c r="E505" s="15">
        <f t="shared" si="3"/>
        <v>0</v>
      </c>
      <c r="F505" s="15">
        <f t="shared" si="4"/>
        <v>0</v>
      </c>
      <c r="G505" s="15">
        <f t="shared" si="5"/>
        <v>0</v>
      </c>
      <c r="H505" s="18" t="str">
        <f t="shared" si="6"/>
        <v/>
      </c>
      <c r="I505" s="18" t="str">
        <f t="shared" si="7"/>
        <v/>
      </c>
      <c r="J505" s="18" t="str">
        <f t="shared" si="8"/>
        <v>-</v>
      </c>
      <c r="K505" s="27" t="str">
        <f t="shared" ref="K505:L505" si="515">IF(A505="","",WEEKDAY(B505,2))</f>
        <v/>
      </c>
      <c r="L505" s="27" t="str">
        <f t="shared" si="515"/>
        <v/>
      </c>
      <c r="M505" s="19">
        <f t="shared" si="10"/>
        <v>0</v>
      </c>
      <c r="N505" s="20">
        <f t="shared" si="11"/>
        <v>0</v>
      </c>
      <c r="O505" s="21" t="str">
        <f>IF(A505="","",IF(G505&gt;=asetukset!$B$3,G505-asetukset!$B$3,IF(AND(G505-E505&lt;=asetukset!$B$4,E505&gt;=asetukset!$B$3),1-E505,IF(AND(G505-E505&lt;=asetukset!$B$4,E505&lt;=asetukset!$B$3),asetukset!$B$6,0))))</f>
        <v/>
      </c>
      <c r="P505" s="20">
        <f>IF(F505&gt;D505,G505-asetukset!$B$5,IF(AND(D505=F505,E505&lt;=asetukset!$B$6),G505-E505,0))</f>
        <v>0</v>
      </c>
      <c r="Q505" s="19" t="str">
        <f>IF(and(K505=6,E505&gt;asetukset!$B$7),"", IF(and(K505&lt;&gt;6,L505=6,G505&lt;asetukset!$B$7),G505,IF(K505=6,asetukset!$B$7-E505,IF(K505=6,asetukset!$B$7-E505,IF(K505=6,asetukset!$B$7-E505,"")))))</f>
        <v/>
      </c>
      <c r="R505" s="19" t="str">
        <f t="shared" si="12"/>
        <v/>
      </c>
      <c r="S505" s="19" t="str">
        <f t="shared" si="13"/>
        <v/>
      </c>
      <c r="T505" s="21" t="str">
        <f>IF(A505="","",IF(SUMIFS($M$2:M505,$I$2:I505,I505,$A$2:A505,A505)&lt;=asetukset!$B$2,"",SUMIFS($M$2:M505,$I$2:I505,I505,$A$2:A505,A505)-asetukset!$B$2))</f>
        <v/>
      </c>
    </row>
    <row r="506">
      <c r="A506" s="43"/>
      <c r="B506" s="31"/>
      <c r="C506" s="31"/>
      <c r="D506" s="15">
        <f t="shared" si="2"/>
        <v>0</v>
      </c>
      <c r="E506" s="15">
        <f t="shared" si="3"/>
        <v>0</v>
      </c>
      <c r="F506" s="15">
        <f t="shared" si="4"/>
        <v>0</v>
      </c>
      <c r="G506" s="15">
        <f t="shared" si="5"/>
        <v>0</v>
      </c>
      <c r="H506" s="18" t="str">
        <f t="shared" si="6"/>
        <v/>
      </c>
      <c r="I506" s="18" t="str">
        <f t="shared" si="7"/>
        <v/>
      </c>
      <c r="J506" s="18" t="str">
        <f t="shared" si="8"/>
        <v>-</v>
      </c>
      <c r="K506" s="27" t="str">
        <f t="shared" ref="K506:L506" si="516">IF(A506="","",WEEKDAY(B506,2))</f>
        <v/>
      </c>
      <c r="L506" s="27" t="str">
        <f t="shared" si="516"/>
        <v/>
      </c>
      <c r="M506" s="19">
        <f t="shared" si="10"/>
        <v>0</v>
      </c>
      <c r="N506" s="20">
        <f t="shared" si="11"/>
        <v>0</v>
      </c>
      <c r="O506" s="21" t="str">
        <f>IF(A506="","",IF(G506&gt;=asetukset!$B$3,G506-asetukset!$B$3,IF(AND(G506-E506&lt;=asetukset!$B$4,E506&gt;=asetukset!$B$3),1-E506,IF(AND(G506-E506&lt;=asetukset!$B$4,E506&lt;=asetukset!$B$3),asetukset!$B$6,0))))</f>
        <v/>
      </c>
      <c r="P506" s="20">
        <f>IF(F506&gt;D506,G506-asetukset!$B$5,IF(AND(D506=F506,E506&lt;=asetukset!$B$6),G506-E506,0))</f>
        <v>0</v>
      </c>
      <c r="Q506" s="19" t="str">
        <f>IF(and(K506=6,E506&gt;asetukset!$B$7),"", IF(and(K506&lt;&gt;6,L506=6,G506&lt;asetukset!$B$7),G506,IF(K506=6,asetukset!$B$7-E506,IF(K506=6,asetukset!$B$7-E506,IF(K506=6,asetukset!$B$7-E506,"")))))</f>
        <v/>
      </c>
      <c r="R506" s="19" t="str">
        <f t="shared" si="12"/>
        <v/>
      </c>
      <c r="S506" s="19" t="str">
        <f t="shared" si="13"/>
        <v/>
      </c>
      <c r="T506" s="21" t="str">
        <f>IF(A506="","",IF(SUMIFS($M$2:M506,$I$2:I506,I506,$A$2:A506,A506)&lt;=asetukset!$B$2,"",SUMIFS($M$2:M506,$I$2:I506,I506,$A$2:A506,A506)-asetukset!$B$2))</f>
        <v/>
      </c>
    </row>
    <row r="507">
      <c r="A507" s="43"/>
      <c r="B507" s="31"/>
      <c r="C507" s="31"/>
      <c r="D507" s="15">
        <f t="shared" si="2"/>
        <v>0</v>
      </c>
      <c r="E507" s="15">
        <f t="shared" si="3"/>
        <v>0</v>
      </c>
      <c r="F507" s="15">
        <f t="shared" si="4"/>
        <v>0</v>
      </c>
      <c r="G507" s="15">
        <f t="shared" si="5"/>
        <v>0</v>
      </c>
      <c r="H507" s="18" t="str">
        <f t="shared" si="6"/>
        <v/>
      </c>
      <c r="I507" s="18" t="str">
        <f t="shared" si="7"/>
        <v/>
      </c>
      <c r="J507" s="18" t="str">
        <f t="shared" si="8"/>
        <v>-</v>
      </c>
      <c r="K507" s="27" t="str">
        <f t="shared" ref="K507:L507" si="517">IF(A507="","",WEEKDAY(B507,2))</f>
        <v/>
      </c>
      <c r="L507" s="27" t="str">
        <f t="shared" si="517"/>
        <v/>
      </c>
      <c r="M507" s="19">
        <f t="shared" si="10"/>
        <v>0</v>
      </c>
      <c r="N507" s="20">
        <f t="shared" si="11"/>
        <v>0</v>
      </c>
      <c r="O507" s="21" t="str">
        <f>IF(A507="","",IF(G507&gt;=asetukset!$B$3,G507-asetukset!$B$3,IF(AND(G507-E507&lt;=asetukset!$B$4,E507&gt;=asetukset!$B$3),1-E507,IF(AND(G507-E507&lt;=asetukset!$B$4,E507&lt;=asetukset!$B$3),asetukset!$B$6,0))))</f>
        <v/>
      </c>
      <c r="P507" s="20">
        <f>IF(F507&gt;D507,G507-asetukset!$B$5,IF(AND(D507=F507,E507&lt;=asetukset!$B$6),G507-E507,0))</f>
        <v>0</v>
      </c>
      <c r="Q507" s="19" t="str">
        <f>IF(and(K507=6,E507&gt;asetukset!$B$7),"", IF(and(K507&lt;&gt;6,L507=6,G507&lt;asetukset!$B$7),G507,IF(K507=6,asetukset!$B$7-E507,IF(K507=6,asetukset!$B$7-E507,IF(K507=6,asetukset!$B$7-E507,"")))))</f>
        <v/>
      </c>
      <c r="R507" s="19" t="str">
        <f t="shared" si="12"/>
        <v/>
      </c>
      <c r="S507" s="19" t="str">
        <f t="shared" si="13"/>
        <v/>
      </c>
      <c r="T507" s="21" t="str">
        <f>IF(A507="","",IF(SUMIFS($M$2:M507,$I$2:I507,I507,$A$2:A507,A507)&lt;=asetukset!$B$2,"",SUMIFS($M$2:M507,$I$2:I507,I507,$A$2:A507,A507)-asetukset!$B$2))</f>
        <v/>
      </c>
    </row>
    <row r="508">
      <c r="A508" s="43"/>
      <c r="B508" s="31"/>
      <c r="C508" s="31"/>
      <c r="D508" s="15">
        <f t="shared" si="2"/>
        <v>0</v>
      </c>
      <c r="E508" s="15">
        <f t="shared" si="3"/>
        <v>0</v>
      </c>
      <c r="F508" s="15">
        <f t="shared" si="4"/>
        <v>0</v>
      </c>
      <c r="G508" s="15">
        <f t="shared" si="5"/>
        <v>0</v>
      </c>
      <c r="H508" s="18" t="str">
        <f t="shared" si="6"/>
        <v/>
      </c>
      <c r="I508" s="18" t="str">
        <f t="shared" si="7"/>
        <v/>
      </c>
      <c r="J508" s="18" t="str">
        <f t="shared" si="8"/>
        <v>-</v>
      </c>
      <c r="K508" s="27" t="str">
        <f t="shared" ref="K508:L508" si="518">IF(A508="","",WEEKDAY(B508,2))</f>
        <v/>
      </c>
      <c r="L508" s="27" t="str">
        <f t="shared" si="518"/>
        <v/>
      </c>
      <c r="M508" s="19">
        <f t="shared" si="10"/>
        <v>0</v>
      </c>
      <c r="N508" s="20">
        <f t="shared" si="11"/>
        <v>0</v>
      </c>
      <c r="O508" s="21" t="str">
        <f>IF(A508="","",IF(G508&gt;=asetukset!$B$3,G508-asetukset!$B$3,IF(AND(G508-E508&lt;=asetukset!$B$4,E508&gt;=asetukset!$B$3),1-E508,IF(AND(G508-E508&lt;=asetukset!$B$4,E508&lt;=asetukset!$B$3),asetukset!$B$6,0))))</f>
        <v/>
      </c>
      <c r="P508" s="20">
        <f>IF(F508&gt;D508,G508-asetukset!$B$5,IF(AND(D508=F508,E508&lt;=asetukset!$B$6),G508-E508,0))</f>
        <v>0</v>
      </c>
      <c r="Q508" s="19" t="str">
        <f>IF(and(K508=6,E508&gt;asetukset!$B$7),"", IF(and(K508&lt;&gt;6,L508=6,G508&lt;asetukset!$B$7),G508,IF(K508=6,asetukset!$B$7-E508,IF(K508=6,asetukset!$B$7-E508,IF(K508=6,asetukset!$B$7-E508,"")))))</f>
        <v/>
      </c>
      <c r="R508" s="19" t="str">
        <f t="shared" si="12"/>
        <v/>
      </c>
      <c r="S508" s="19" t="str">
        <f t="shared" si="13"/>
        <v/>
      </c>
      <c r="T508" s="21" t="str">
        <f>IF(A508="","",IF(SUMIFS($M$2:M508,$I$2:I508,I508,$A$2:A508,A508)&lt;=asetukset!$B$2,"",SUMIFS($M$2:M508,$I$2:I508,I508,$A$2:A508,A508)-asetukset!$B$2))</f>
        <v/>
      </c>
    </row>
    <row r="509">
      <c r="A509" s="43"/>
      <c r="B509" s="31"/>
      <c r="C509" s="31"/>
      <c r="D509" s="15">
        <f t="shared" si="2"/>
        <v>0</v>
      </c>
      <c r="E509" s="15">
        <f t="shared" si="3"/>
        <v>0</v>
      </c>
      <c r="F509" s="15">
        <f t="shared" si="4"/>
        <v>0</v>
      </c>
      <c r="G509" s="15">
        <f t="shared" si="5"/>
        <v>0</v>
      </c>
      <c r="H509" s="18" t="str">
        <f t="shared" si="6"/>
        <v/>
      </c>
      <c r="I509" s="18" t="str">
        <f t="shared" si="7"/>
        <v/>
      </c>
      <c r="J509" s="18" t="str">
        <f t="shared" si="8"/>
        <v>-</v>
      </c>
      <c r="K509" s="27" t="str">
        <f t="shared" ref="K509:L509" si="519">IF(A509="","",WEEKDAY(B509,2))</f>
        <v/>
      </c>
      <c r="L509" s="27" t="str">
        <f t="shared" si="519"/>
        <v/>
      </c>
      <c r="M509" s="19">
        <f t="shared" si="10"/>
        <v>0</v>
      </c>
      <c r="N509" s="20">
        <f t="shared" si="11"/>
        <v>0</v>
      </c>
      <c r="O509" s="21" t="str">
        <f>IF(A509="","",IF(G509&gt;=asetukset!$B$3,G509-asetukset!$B$3,IF(AND(G509-E509&lt;=asetukset!$B$4,E509&gt;=asetukset!$B$3),1-E509,IF(AND(G509-E509&lt;=asetukset!$B$4,E509&lt;=asetukset!$B$3),asetukset!$B$6,0))))</f>
        <v/>
      </c>
      <c r="P509" s="20">
        <f>IF(F509&gt;D509,G509-asetukset!$B$5,IF(AND(D509=F509,E509&lt;=asetukset!$B$6),G509-E509,0))</f>
        <v>0</v>
      </c>
      <c r="Q509" s="19" t="str">
        <f>IF(and(K509=6,E509&gt;asetukset!$B$7),"", IF(and(K509&lt;&gt;6,L509=6,G509&lt;asetukset!$B$7),G509,IF(K509=6,asetukset!$B$7-E509,IF(K509=6,asetukset!$B$7-E509,IF(K509=6,asetukset!$B$7-E509,"")))))</f>
        <v/>
      </c>
      <c r="R509" s="19" t="str">
        <f t="shared" si="12"/>
        <v/>
      </c>
      <c r="S509" s="19" t="str">
        <f t="shared" si="13"/>
        <v/>
      </c>
      <c r="T509" s="21" t="str">
        <f>IF(A509="","",IF(SUMIFS($M$2:M509,$I$2:I509,I509,$A$2:A509,A509)&lt;=asetukset!$B$2,"",SUMIFS($M$2:M509,$I$2:I509,I509,$A$2:A509,A509)-asetukset!$B$2))</f>
        <v/>
      </c>
    </row>
    <row r="510">
      <c r="A510" s="43"/>
      <c r="B510" s="31"/>
      <c r="C510" s="31"/>
      <c r="D510" s="15">
        <f t="shared" si="2"/>
        <v>0</v>
      </c>
      <c r="E510" s="15">
        <f t="shared" si="3"/>
        <v>0</v>
      </c>
      <c r="F510" s="15">
        <f t="shared" si="4"/>
        <v>0</v>
      </c>
      <c r="G510" s="15">
        <f t="shared" si="5"/>
        <v>0</v>
      </c>
      <c r="H510" s="18" t="str">
        <f t="shared" si="6"/>
        <v/>
      </c>
      <c r="I510" s="18" t="str">
        <f t="shared" si="7"/>
        <v/>
      </c>
      <c r="J510" s="18" t="str">
        <f t="shared" si="8"/>
        <v>-</v>
      </c>
      <c r="K510" s="27" t="str">
        <f t="shared" ref="K510:L510" si="520">IF(A510="","",WEEKDAY(B510,2))</f>
        <v/>
      </c>
      <c r="L510" s="27" t="str">
        <f t="shared" si="520"/>
        <v/>
      </c>
      <c r="M510" s="19">
        <f t="shared" si="10"/>
        <v>0</v>
      </c>
      <c r="N510" s="20">
        <f t="shared" si="11"/>
        <v>0</v>
      </c>
      <c r="O510" s="21" t="str">
        <f>IF(A510="","",IF(G510&gt;=asetukset!$B$3,G510-asetukset!$B$3,IF(AND(G510-E510&lt;=asetukset!$B$4,E510&gt;=asetukset!$B$3),1-E510,IF(AND(G510-E510&lt;=asetukset!$B$4,E510&lt;=asetukset!$B$3),asetukset!$B$6,0))))</f>
        <v/>
      </c>
      <c r="P510" s="20">
        <f>IF(F510&gt;D510,G510-asetukset!$B$5,IF(AND(D510=F510,E510&lt;=asetukset!$B$6),G510-E510,0))</f>
        <v>0</v>
      </c>
      <c r="Q510" s="19" t="str">
        <f>IF(and(K510=6,E510&gt;asetukset!$B$7),"", IF(and(K510&lt;&gt;6,L510=6,G510&lt;asetukset!$B$7),G510,IF(K510=6,asetukset!$B$7-E510,IF(K510=6,asetukset!$B$7-E510,IF(K510=6,asetukset!$B$7-E510,"")))))</f>
        <v/>
      </c>
      <c r="R510" s="19" t="str">
        <f t="shared" si="12"/>
        <v/>
      </c>
      <c r="S510" s="19" t="str">
        <f t="shared" si="13"/>
        <v/>
      </c>
      <c r="T510" s="21" t="str">
        <f>IF(A510="","",IF(SUMIFS($M$2:M510,$I$2:I510,I510,$A$2:A510,A510)&lt;=asetukset!$B$2,"",SUMIFS($M$2:M510,$I$2:I510,I510,$A$2:A510,A510)-asetukset!$B$2))</f>
        <v/>
      </c>
    </row>
    <row r="511">
      <c r="A511" s="43"/>
      <c r="B511" s="31"/>
      <c r="C511" s="31"/>
      <c r="D511" s="15">
        <f t="shared" si="2"/>
        <v>0</v>
      </c>
      <c r="E511" s="15">
        <f t="shared" si="3"/>
        <v>0</v>
      </c>
      <c r="F511" s="15">
        <f t="shared" si="4"/>
        <v>0</v>
      </c>
      <c r="G511" s="15">
        <f t="shared" si="5"/>
        <v>0</v>
      </c>
      <c r="H511" s="18" t="str">
        <f t="shared" si="6"/>
        <v/>
      </c>
      <c r="I511" s="18" t="str">
        <f t="shared" si="7"/>
        <v/>
      </c>
      <c r="J511" s="18" t="str">
        <f t="shared" si="8"/>
        <v>-</v>
      </c>
      <c r="K511" s="27" t="str">
        <f t="shared" ref="K511:L511" si="521">IF(A511="","",WEEKDAY(B511,2))</f>
        <v/>
      </c>
      <c r="L511" s="27" t="str">
        <f t="shared" si="521"/>
        <v/>
      </c>
      <c r="M511" s="19">
        <f t="shared" si="10"/>
        <v>0</v>
      </c>
      <c r="N511" s="20">
        <f t="shared" si="11"/>
        <v>0</v>
      </c>
      <c r="O511" s="21" t="str">
        <f>IF(A511="","",IF(G511&gt;=asetukset!$B$3,G511-asetukset!$B$3,IF(AND(G511-E511&lt;=asetukset!$B$4,E511&gt;=asetukset!$B$3),1-E511,IF(AND(G511-E511&lt;=asetukset!$B$4,E511&lt;=asetukset!$B$3),asetukset!$B$6,0))))</f>
        <v/>
      </c>
      <c r="P511" s="20">
        <f>IF(F511&gt;D511,G511-asetukset!$B$5,IF(AND(D511=F511,E511&lt;=asetukset!$B$6),G511-E511,0))</f>
        <v>0</v>
      </c>
      <c r="Q511" s="19" t="str">
        <f>IF(and(K511=6,E511&gt;asetukset!$B$7),"", IF(and(K511&lt;&gt;6,L511=6,G511&lt;asetukset!$B$7),G511,IF(K511=6,asetukset!$B$7-E511,IF(K511=6,asetukset!$B$7-E511,IF(K511=6,asetukset!$B$7-E511,"")))))</f>
        <v/>
      </c>
      <c r="R511" s="19" t="str">
        <f t="shared" si="12"/>
        <v/>
      </c>
      <c r="S511" s="19" t="str">
        <f t="shared" si="13"/>
        <v/>
      </c>
      <c r="T511" s="21" t="str">
        <f>IF(A511="","",IF(SUMIFS($M$2:M511,$I$2:I511,I511,$A$2:A511,A511)&lt;=asetukset!$B$2,"",SUMIFS($M$2:M511,$I$2:I511,I511,$A$2:A511,A511)-asetukset!$B$2))</f>
        <v/>
      </c>
    </row>
    <row r="512">
      <c r="A512" s="43"/>
      <c r="B512" s="31"/>
      <c r="C512" s="31"/>
      <c r="D512" s="15">
        <f t="shared" si="2"/>
        <v>0</v>
      </c>
      <c r="E512" s="15">
        <f t="shared" si="3"/>
        <v>0</v>
      </c>
      <c r="F512" s="15">
        <f t="shared" si="4"/>
        <v>0</v>
      </c>
      <c r="G512" s="15">
        <f t="shared" si="5"/>
        <v>0</v>
      </c>
      <c r="H512" s="18" t="str">
        <f t="shared" si="6"/>
        <v/>
      </c>
      <c r="I512" s="18" t="str">
        <f t="shared" si="7"/>
        <v/>
      </c>
      <c r="J512" s="18" t="str">
        <f t="shared" si="8"/>
        <v>-</v>
      </c>
      <c r="K512" s="27" t="str">
        <f t="shared" ref="K512:L512" si="522">IF(A512="","",WEEKDAY(B512,2))</f>
        <v/>
      </c>
      <c r="L512" s="27" t="str">
        <f t="shared" si="522"/>
        <v/>
      </c>
      <c r="M512" s="19">
        <f t="shared" si="10"/>
        <v>0</v>
      </c>
      <c r="N512" s="20">
        <f t="shared" si="11"/>
        <v>0</v>
      </c>
      <c r="O512" s="21" t="str">
        <f>IF(A512="","",IF(G512&gt;=asetukset!$B$3,G512-asetukset!$B$3,IF(AND(G512-E512&lt;=asetukset!$B$4,E512&gt;=asetukset!$B$3),1-E512,IF(AND(G512-E512&lt;=asetukset!$B$4,E512&lt;=asetukset!$B$3),asetukset!$B$6,0))))</f>
        <v/>
      </c>
      <c r="P512" s="20">
        <f>IF(F512&gt;D512,G512-asetukset!$B$5,IF(AND(D512=F512,E512&lt;=asetukset!$B$6),G512-E512,0))</f>
        <v>0</v>
      </c>
      <c r="Q512" s="19" t="str">
        <f>IF(and(K512=6,E512&gt;asetukset!$B$7),"", IF(and(K512&lt;&gt;6,L512=6,G512&lt;asetukset!$B$7),G512,IF(K512=6,asetukset!$B$7-E512,IF(K512=6,asetukset!$B$7-E512,IF(K512=6,asetukset!$B$7-E512,"")))))</f>
        <v/>
      </c>
      <c r="R512" s="19" t="str">
        <f t="shared" si="12"/>
        <v/>
      </c>
      <c r="S512" s="19" t="str">
        <f t="shared" si="13"/>
        <v/>
      </c>
      <c r="T512" s="21" t="str">
        <f>IF(A512="","",IF(SUMIFS($M$2:M512,$I$2:I512,I512,$A$2:A512,A512)&lt;=asetukset!$B$2,"",SUMIFS($M$2:M512,$I$2:I512,I512,$A$2:A512,A512)-asetukset!$B$2))</f>
        <v/>
      </c>
    </row>
    <row r="513">
      <c r="A513" s="43"/>
      <c r="B513" s="31"/>
      <c r="C513" s="31"/>
      <c r="D513" s="15">
        <f t="shared" si="2"/>
        <v>0</v>
      </c>
      <c r="E513" s="15">
        <f t="shared" si="3"/>
        <v>0</v>
      </c>
      <c r="F513" s="15">
        <f t="shared" si="4"/>
        <v>0</v>
      </c>
      <c r="G513" s="15">
        <f t="shared" si="5"/>
        <v>0</v>
      </c>
      <c r="H513" s="18" t="str">
        <f t="shared" si="6"/>
        <v/>
      </c>
      <c r="I513" s="18" t="str">
        <f t="shared" si="7"/>
        <v/>
      </c>
      <c r="J513" s="18" t="str">
        <f t="shared" si="8"/>
        <v>-</v>
      </c>
      <c r="K513" s="27" t="str">
        <f t="shared" ref="K513:L513" si="523">IF(A513="","",WEEKDAY(B513,2))</f>
        <v/>
      </c>
      <c r="L513" s="27" t="str">
        <f t="shared" si="523"/>
        <v/>
      </c>
      <c r="M513" s="19">
        <f t="shared" si="10"/>
        <v>0</v>
      </c>
      <c r="N513" s="20">
        <f t="shared" si="11"/>
        <v>0</v>
      </c>
      <c r="O513" s="21" t="str">
        <f>IF(A513="","",IF(G513&gt;=asetukset!$B$3,G513-asetukset!$B$3,IF(AND(G513-E513&lt;=asetukset!$B$4,E513&gt;=asetukset!$B$3),1-E513,IF(AND(G513-E513&lt;=asetukset!$B$4,E513&lt;=asetukset!$B$3),asetukset!$B$6,0))))</f>
        <v/>
      </c>
      <c r="P513" s="20">
        <f>IF(F513&gt;D513,G513-asetukset!$B$5,IF(AND(D513=F513,E513&lt;=asetukset!$B$6),G513-E513,0))</f>
        <v>0</v>
      </c>
      <c r="Q513" s="19" t="str">
        <f>IF(and(K513=6,E513&gt;asetukset!$B$7),"", IF(and(K513&lt;&gt;6,L513=6,G513&lt;asetukset!$B$7),G513,IF(K513=6,asetukset!$B$7-E513,IF(K513=6,asetukset!$B$7-E513,IF(K513=6,asetukset!$B$7-E513,"")))))</f>
        <v/>
      </c>
      <c r="R513" s="19" t="str">
        <f t="shared" si="12"/>
        <v/>
      </c>
      <c r="S513" s="19" t="str">
        <f t="shared" si="13"/>
        <v/>
      </c>
      <c r="T513" s="21" t="str">
        <f>IF(A513="","",IF(SUMIFS($M$2:M513,$I$2:I513,I513,$A$2:A513,A513)&lt;=asetukset!$B$2,"",SUMIFS($M$2:M513,$I$2:I513,I513,$A$2:A513,A513)-asetukset!$B$2))</f>
        <v/>
      </c>
    </row>
    <row r="514">
      <c r="A514" s="43"/>
      <c r="B514" s="31"/>
      <c r="C514" s="31"/>
      <c r="D514" s="15">
        <f t="shared" si="2"/>
        <v>0</v>
      </c>
      <c r="E514" s="15">
        <f t="shared" si="3"/>
        <v>0</v>
      </c>
      <c r="F514" s="15">
        <f t="shared" si="4"/>
        <v>0</v>
      </c>
      <c r="G514" s="15">
        <f t="shared" si="5"/>
        <v>0</v>
      </c>
      <c r="H514" s="18" t="str">
        <f t="shared" si="6"/>
        <v/>
      </c>
      <c r="I514" s="18" t="str">
        <f t="shared" si="7"/>
        <v/>
      </c>
      <c r="J514" s="18" t="str">
        <f t="shared" si="8"/>
        <v>-</v>
      </c>
      <c r="K514" s="27" t="str">
        <f t="shared" ref="K514:L514" si="524">IF(A514="","",WEEKDAY(B514,2))</f>
        <v/>
      </c>
      <c r="L514" s="27" t="str">
        <f t="shared" si="524"/>
        <v/>
      </c>
      <c r="M514" s="19">
        <f t="shared" si="10"/>
        <v>0</v>
      </c>
      <c r="N514" s="20">
        <f t="shared" si="11"/>
        <v>0</v>
      </c>
      <c r="O514" s="21" t="str">
        <f>IF(A514="","",IF(G514&gt;=asetukset!$B$3,G514-asetukset!$B$3,IF(AND(G514-E514&lt;=asetukset!$B$4,E514&gt;=asetukset!$B$3),1-E514,IF(AND(G514-E514&lt;=asetukset!$B$4,E514&lt;=asetukset!$B$3),asetukset!$B$6,0))))</f>
        <v/>
      </c>
      <c r="P514" s="20">
        <f>IF(F514&gt;D514,G514-asetukset!$B$5,IF(AND(D514=F514,E514&lt;=asetukset!$B$6),G514-E514,0))</f>
        <v>0</v>
      </c>
      <c r="Q514" s="19" t="str">
        <f>IF(and(K514=6,E514&gt;asetukset!$B$7),"", IF(and(K514&lt;&gt;6,L514=6,G514&lt;asetukset!$B$7),G514,IF(K514=6,asetukset!$B$7-E514,IF(K514=6,asetukset!$B$7-E514,IF(K514=6,asetukset!$B$7-E514,"")))))</f>
        <v/>
      </c>
      <c r="R514" s="19" t="str">
        <f t="shared" si="12"/>
        <v/>
      </c>
      <c r="S514" s="19" t="str">
        <f t="shared" si="13"/>
        <v/>
      </c>
      <c r="T514" s="21" t="str">
        <f>IF(A514="","",IF(SUMIFS($M$2:M514,$I$2:I514,I514,$A$2:A514,A514)&lt;=asetukset!$B$2,"",SUMIFS($M$2:M514,$I$2:I514,I514,$A$2:A514,A514)-asetukset!$B$2))</f>
        <v/>
      </c>
    </row>
    <row r="515">
      <c r="A515" s="43"/>
      <c r="B515" s="31"/>
      <c r="C515" s="31"/>
      <c r="D515" s="15">
        <f t="shared" si="2"/>
        <v>0</v>
      </c>
      <c r="E515" s="15">
        <f t="shared" si="3"/>
        <v>0</v>
      </c>
      <c r="F515" s="15">
        <f t="shared" si="4"/>
        <v>0</v>
      </c>
      <c r="G515" s="15">
        <f t="shared" si="5"/>
        <v>0</v>
      </c>
      <c r="H515" s="18" t="str">
        <f t="shared" si="6"/>
        <v/>
      </c>
      <c r="I515" s="18" t="str">
        <f t="shared" si="7"/>
        <v/>
      </c>
      <c r="J515" s="18" t="str">
        <f t="shared" si="8"/>
        <v>-</v>
      </c>
      <c r="K515" s="27" t="str">
        <f t="shared" ref="K515:L515" si="525">IF(A515="","",WEEKDAY(B515,2))</f>
        <v/>
      </c>
      <c r="L515" s="27" t="str">
        <f t="shared" si="525"/>
        <v/>
      </c>
      <c r="M515" s="19">
        <f t="shared" si="10"/>
        <v>0</v>
      </c>
      <c r="N515" s="20">
        <f t="shared" si="11"/>
        <v>0</v>
      </c>
      <c r="O515" s="21" t="str">
        <f>IF(A515="","",IF(G515&gt;=asetukset!$B$3,G515-asetukset!$B$3,IF(AND(G515-E515&lt;=asetukset!$B$4,E515&gt;=asetukset!$B$3),1-E515,IF(AND(G515-E515&lt;=asetukset!$B$4,E515&lt;=asetukset!$B$3),asetukset!$B$6,0))))</f>
        <v/>
      </c>
      <c r="P515" s="20">
        <f>IF(F515&gt;D515,G515-asetukset!$B$5,IF(AND(D515=F515,E515&lt;=asetukset!$B$6),G515-E515,0))</f>
        <v>0</v>
      </c>
      <c r="Q515" s="19" t="str">
        <f>IF(and(K515=6,E515&gt;asetukset!$B$7),"", IF(and(K515&lt;&gt;6,L515=6,G515&lt;asetukset!$B$7),G515,IF(K515=6,asetukset!$B$7-E515,IF(K515=6,asetukset!$B$7-E515,IF(K515=6,asetukset!$B$7-E515,"")))))</f>
        <v/>
      </c>
      <c r="R515" s="19" t="str">
        <f t="shared" si="12"/>
        <v/>
      </c>
      <c r="S515" s="19" t="str">
        <f t="shared" si="13"/>
        <v/>
      </c>
      <c r="T515" s="21" t="str">
        <f>IF(A515="","",IF(SUMIFS($M$2:M515,$I$2:I515,I515,$A$2:A515,A515)&lt;=asetukset!$B$2,"",SUMIFS($M$2:M515,$I$2:I515,I515,$A$2:A515,A515)-asetukset!$B$2))</f>
        <v/>
      </c>
    </row>
    <row r="516">
      <c r="A516" s="43"/>
      <c r="B516" s="31"/>
      <c r="C516" s="31"/>
      <c r="D516" s="15">
        <f t="shared" si="2"/>
        <v>0</v>
      </c>
      <c r="E516" s="15">
        <f t="shared" si="3"/>
        <v>0</v>
      </c>
      <c r="F516" s="15">
        <f t="shared" si="4"/>
        <v>0</v>
      </c>
      <c r="G516" s="15">
        <f t="shared" si="5"/>
        <v>0</v>
      </c>
      <c r="H516" s="18" t="str">
        <f t="shared" si="6"/>
        <v/>
      </c>
      <c r="I516" s="18" t="str">
        <f t="shared" si="7"/>
        <v/>
      </c>
      <c r="J516" s="18" t="str">
        <f t="shared" si="8"/>
        <v>-</v>
      </c>
      <c r="K516" s="27" t="str">
        <f t="shared" ref="K516:L516" si="526">IF(A516="","",WEEKDAY(B516,2))</f>
        <v/>
      </c>
      <c r="L516" s="27" t="str">
        <f t="shared" si="526"/>
        <v/>
      </c>
      <c r="M516" s="19">
        <f t="shared" si="10"/>
        <v>0</v>
      </c>
      <c r="N516" s="20">
        <f t="shared" si="11"/>
        <v>0</v>
      </c>
      <c r="O516" s="21" t="str">
        <f>IF(A516="","",IF(G516&gt;=asetukset!$B$3,G516-asetukset!$B$3,IF(AND(G516-E516&lt;=asetukset!$B$4,E516&gt;=asetukset!$B$3),1-E516,IF(AND(G516-E516&lt;=asetukset!$B$4,E516&lt;=asetukset!$B$3),asetukset!$B$6,0))))</f>
        <v/>
      </c>
      <c r="P516" s="20">
        <f>IF(F516&gt;D516,G516-asetukset!$B$5,IF(AND(D516=F516,E516&lt;=asetukset!$B$6),G516-E516,0))</f>
        <v>0</v>
      </c>
      <c r="Q516" s="19" t="str">
        <f>IF(and(K516=6,E516&gt;asetukset!$B$7),"", IF(and(K516&lt;&gt;6,L516=6,G516&lt;asetukset!$B$7),G516,IF(K516=6,asetukset!$B$7-E516,IF(K516=6,asetukset!$B$7-E516,IF(K516=6,asetukset!$B$7-E516,"")))))</f>
        <v/>
      </c>
      <c r="R516" s="19" t="str">
        <f t="shared" si="12"/>
        <v/>
      </c>
      <c r="S516" s="19" t="str">
        <f t="shared" si="13"/>
        <v/>
      </c>
      <c r="T516" s="21" t="str">
        <f>IF(A516="","",IF(SUMIFS($M$2:M516,$I$2:I516,I516,$A$2:A516,A516)&lt;=asetukset!$B$2,"",SUMIFS($M$2:M516,$I$2:I516,I516,$A$2:A516,A516)-asetukset!$B$2))</f>
        <v/>
      </c>
    </row>
    <row r="517">
      <c r="A517" s="43"/>
      <c r="B517" s="31"/>
      <c r="C517" s="31"/>
      <c r="D517" s="15">
        <f t="shared" si="2"/>
        <v>0</v>
      </c>
      <c r="E517" s="15">
        <f t="shared" si="3"/>
        <v>0</v>
      </c>
      <c r="F517" s="15">
        <f t="shared" si="4"/>
        <v>0</v>
      </c>
      <c r="G517" s="15">
        <f t="shared" si="5"/>
        <v>0</v>
      </c>
      <c r="H517" s="18" t="str">
        <f t="shared" si="6"/>
        <v/>
      </c>
      <c r="I517" s="18" t="str">
        <f t="shared" si="7"/>
        <v/>
      </c>
      <c r="J517" s="18" t="str">
        <f t="shared" si="8"/>
        <v>-</v>
      </c>
      <c r="K517" s="27" t="str">
        <f t="shared" ref="K517:L517" si="527">IF(A517="","",WEEKDAY(B517,2))</f>
        <v/>
      </c>
      <c r="L517" s="27" t="str">
        <f t="shared" si="527"/>
        <v/>
      </c>
      <c r="M517" s="19">
        <f t="shared" si="10"/>
        <v>0</v>
      </c>
      <c r="N517" s="20">
        <f t="shared" si="11"/>
        <v>0</v>
      </c>
      <c r="O517" s="21" t="str">
        <f>IF(A517="","",IF(G517&gt;=asetukset!$B$3,G517-asetukset!$B$3,IF(AND(G517-E517&lt;=asetukset!$B$4,E517&gt;=asetukset!$B$3),1-E517,IF(AND(G517-E517&lt;=asetukset!$B$4,E517&lt;=asetukset!$B$3),asetukset!$B$6,0))))</f>
        <v/>
      </c>
      <c r="P517" s="20">
        <f>IF(F517&gt;D517,G517-asetukset!$B$5,IF(AND(D517=F517,E517&lt;=asetukset!$B$6),G517-E517,0))</f>
        <v>0</v>
      </c>
      <c r="Q517" s="19" t="str">
        <f>IF(and(K517=6,E517&gt;asetukset!$B$7),"", IF(and(K517&lt;&gt;6,L517=6,G517&lt;asetukset!$B$7),G517,IF(K517=6,asetukset!$B$7-E517,IF(K517=6,asetukset!$B$7-E517,IF(K517=6,asetukset!$B$7-E517,"")))))</f>
        <v/>
      </c>
      <c r="R517" s="19" t="str">
        <f t="shared" si="12"/>
        <v/>
      </c>
      <c r="S517" s="19" t="str">
        <f t="shared" si="13"/>
        <v/>
      </c>
      <c r="T517" s="21" t="str">
        <f>IF(A517="","",IF(SUMIFS($M$2:M517,$I$2:I517,I517,$A$2:A517,A517)&lt;=asetukset!$B$2,"",SUMIFS($M$2:M517,$I$2:I517,I517,$A$2:A517,A517)-asetukset!$B$2))</f>
        <v/>
      </c>
    </row>
    <row r="518">
      <c r="A518" s="43"/>
      <c r="B518" s="31"/>
      <c r="C518" s="31"/>
      <c r="D518" s="15">
        <f t="shared" si="2"/>
        <v>0</v>
      </c>
      <c r="E518" s="15">
        <f t="shared" si="3"/>
        <v>0</v>
      </c>
      <c r="F518" s="15">
        <f t="shared" si="4"/>
        <v>0</v>
      </c>
      <c r="G518" s="15">
        <f t="shared" si="5"/>
        <v>0</v>
      </c>
      <c r="H518" s="18" t="str">
        <f t="shared" si="6"/>
        <v/>
      </c>
      <c r="I518" s="18" t="str">
        <f t="shared" si="7"/>
        <v/>
      </c>
      <c r="J518" s="18" t="str">
        <f t="shared" si="8"/>
        <v>-</v>
      </c>
      <c r="K518" s="27" t="str">
        <f t="shared" ref="K518:L518" si="528">IF(A518="","",WEEKDAY(B518,2))</f>
        <v/>
      </c>
      <c r="L518" s="27" t="str">
        <f t="shared" si="528"/>
        <v/>
      </c>
      <c r="M518" s="19">
        <f t="shared" si="10"/>
        <v>0</v>
      </c>
      <c r="N518" s="20">
        <f t="shared" si="11"/>
        <v>0</v>
      </c>
      <c r="O518" s="21" t="str">
        <f>IF(A518="","",IF(G518&gt;=asetukset!$B$3,G518-asetukset!$B$3,IF(AND(G518-E518&lt;=asetukset!$B$4,E518&gt;=asetukset!$B$3),1-E518,IF(AND(G518-E518&lt;=asetukset!$B$4,E518&lt;=asetukset!$B$3),asetukset!$B$6,0))))</f>
        <v/>
      </c>
      <c r="P518" s="20">
        <f>IF(F518&gt;D518,G518-asetukset!$B$5,IF(AND(D518=F518,E518&lt;=asetukset!$B$6),G518-E518,0))</f>
        <v>0</v>
      </c>
      <c r="Q518" s="19" t="str">
        <f>IF(and(K518=6,E518&gt;asetukset!$B$7),"", IF(and(K518&lt;&gt;6,L518=6,G518&lt;asetukset!$B$7),G518,IF(K518=6,asetukset!$B$7-E518,IF(K518=6,asetukset!$B$7-E518,IF(K518=6,asetukset!$B$7-E518,"")))))</f>
        <v/>
      </c>
      <c r="R518" s="19" t="str">
        <f t="shared" si="12"/>
        <v/>
      </c>
      <c r="S518" s="19" t="str">
        <f t="shared" si="13"/>
        <v/>
      </c>
      <c r="T518" s="21" t="str">
        <f>IF(A518="","",IF(SUMIFS($M$2:M518,$I$2:I518,I518,$A$2:A518,A518)&lt;=asetukset!$B$2,"",SUMIFS($M$2:M518,$I$2:I518,I518,$A$2:A518,A518)-asetukset!$B$2))</f>
        <v/>
      </c>
    </row>
    <row r="519">
      <c r="A519" s="43"/>
      <c r="B519" s="31"/>
      <c r="C519" s="31"/>
      <c r="D519" s="15">
        <f t="shared" si="2"/>
        <v>0</v>
      </c>
      <c r="E519" s="15">
        <f t="shared" si="3"/>
        <v>0</v>
      </c>
      <c r="F519" s="15">
        <f t="shared" si="4"/>
        <v>0</v>
      </c>
      <c r="G519" s="15">
        <f t="shared" si="5"/>
        <v>0</v>
      </c>
      <c r="H519" s="18" t="str">
        <f t="shared" si="6"/>
        <v/>
      </c>
      <c r="I519" s="18" t="str">
        <f t="shared" si="7"/>
        <v/>
      </c>
      <c r="J519" s="18" t="str">
        <f t="shared" si="8"/>
        <v>-</v>
      </c>
      <c r="K519" s="27" t="str">
        <f t="shared" ref="K519:L519" si="529">IF(A519="","",WEEKDAY(B519,2))</f>
        <v/>
      </c>
      <c r="L519" s="27" t="str">
        <f t="shared" si="529"/>
        <v/>
      </c>
      <c r="M519" s="19">
        <f t="shared" si="10"/>
        <v>0</v>
      </c>
      <c r="N519" s="20">
        <f t="shared" si="11"/>
        <v>0</v>
      </c>
      <c r="O519" s="21" t="str">
        <f>IF(A519="","",IF(G519&gt;=asetukset!$B$3,G519-asetukset!$B$3,IF(AND(G519-E519&lt;=asetukset!$B$4,E519&gt;=asetukset!$B$3),1-E519,IF(AND(G519-E519&lt;=asetukset!$B$4,E519&lt;=asetukset!$B$3),asetukset!$B$6,0))))</f>
        <v/>
      </c>
      <c r="P519" s="20">
        <f>IF(F519&gt;D519,G519-asetukset!$B$5,IF(AND(D519=F519,E519&lt;=asetukset!$B$6),G519-E519,0))</f>
        <v>0</v>
      </c>
      <c r="Q519" s="19" t="str">
        <f>IF(and(K519=6,E519&gt;asetukset!$B$7),"", IF(and(K519&lt;&gt;6,L519=6,G519&lt;asetukset!$B$7),G519,IF(K519=6,asetukset!$B$7-E519,IF(K519=6,asetukset!$B$7-E519,IF(K519=6,asetukset!$B$7-E519,"")))))</f>
        <v/>
      </c>
      <c r="R519" s="19" t="str">
        <f t="shared" si="12"/>
        <v/>
      </c>
      <c r="S519" s="19" t="str">
        <f t="shared" si="13"/>
        <v/>
      </c>
      <c r="T519" s="21" t="str">
        <f>IF(A519="","",IF(SUMIFS($M$2:M519,$I$2:I519,I519,$A$2:A519,A519)&lt;=asetukset!$B$2,"",SUMIFS($M$2:M519,$I$2:I519,I519,$A$2:A519,A519)-asetukset!$B$2))</f>
        <v/>
      </c>
    </row>
    <row r="520">
      <c r="A520" s="43"/>
      <c r="B520" s="31"/>
      <c r="C520" s="31"/>
      <c r="D520" s="15">
        <f t="shared" si="2"/>
        <v>0</v>
      </c>
      <c r="E520" s="15">
        <f t="shared" si="3"/>
        <v>0</v>
      </c>
      <c r="F520" s="15">
        <f t="shared" si="4"/>
        <v>0</v>
      </c>
      <c r="G520" s="15">
        <f t="shared" si="5"/>
        <v>0</v>
      </c>
      <c r="H520" s="18" t="str">
        <f t="shared" si="6"/>
        <v/>
      </c>
      <c r="I520" s="18" t="str">
        <f t="shared" si="7"/>
        <v/>
      </c>
      <c r="J520" s="18" t="str">
        <f t="shared" si="8"/>
        <v>-</v>
      </c>
      <c r="K520" s="27" t="str">
        <f t="shared" ref="K520:L520" si="530">IF(A520="","",WEEKDAY(B520,2))</f>
        <v/>
      </c>
      <c r="L520" s="27" t="str">
        <f t="shared" si="530"/>
        <v/>
      </c>
      <c r="M520" s="19">
        <f t="shared" si="10"/>
        <v>0</v>
      </c>
      <c r="N520" s="20">
        <f t="shared" si="11"/>
        <v>0</v>
      </c>
      <c r="O520" s="21" t="str">
        <f>IF(A520="","",IF(G520&gt;=asetukset!$B$3,G520-asetukset!$B$3,IF(AND(G520-E520&lt;=asetukset!$B$4,E520&gt;=asetukset!$B$3),1-E520,IF(AND(G520-E520&lt;=asetukset!$B$4,E520&lt;=asetukset!$B$3),asetukset!$B$6,0))))</f>
        <v/>
      </c>
      <c r="P520" s="20">
        <f>IF(F520&gt;D520,G520-asetukset!$B$5,IF(AND(D520=F520,E520&lt;=asetukset!$B$6),G520-E520,0))</f>
        <v>0</v>
      </c>
      <c r="Q520" s="19" t="str">
        <f>IF(and(K520=6,E520&gt;asetukset!$B$7),"", IF(and(K520&lt;&gt;6,L520=6,G520&lt;asetukset!$B$7),G520,IF(K520=6,asetukset!$B$7-E520,IF(K520=6,asetukset!$B$7-E520,IF(K520=6,asetukset!$B$7-E520,"")))))</f>
        <v/>
      </c>
      <c r="R520" s="19" t="str">
        <f t="shared" si="12"/>
        <v/>
      </c>
      <c r="S520" s="19" t="str">
        <f t="shared" si="13"/>
        <v/>
      </c>
      <c r="T520" s="21" t="str">
        <f>IF(A520="","",IF(SUMIFS($M$2:M520,$I$2:I520,I520,$A$2:A520,A520)&lt;=asetukset!$B$2,"",SUMIFS($M$2:M520,$I$2:I520,I520,$A$2:A520,A520)-asetukset!$B$2))</f>
        <v/>
      </c>
    </row>
    <row r="521">
      <c r="A521" s="43"/>
      <c r="B521" s="31"/>
      <c r="C521" s="31"/>
      <c r="D521" s="15">
        <f t="shared" si="2"/>
        <v>0</v>
      </c>
      <c r="E521" s="15">
        <f t="shared" si="3"/>
        <v>0</v>
      </c>
      <c r="F521" s="15">
        <f t="shared" si="4"/>
        <v>0</v>
      </c>
      <c r="G521" s="15">
        <f t="shared" si="5"/>
        <v>0</v>
      </c>
      <c r="H521" s="18" t="str">
        <f t="shared" si="6"/>
        <v/>
      </c>
      <c r="I521" s="18" t="str">
        <f t="shared" si="7"/>
        <v/>
      </c>
      <c r="J521" s="18" t="str">
        <f t="shared" si="8"/>
        <v>-</v>
      </c>
      <c r="K521" s="27" t="str">
        <f t="shared" ref="K521:L521" si="531">IF(A521="","",WEEKDAY(B521,2))</f>
        <v/>
      </c>
      <c r="L521" s="27" t="str">
        <f t="shared" si="531"/>
        <v/>
      </c>
      <c r="M521" s="19">
        <f t="shared" si="10"/>
        <v>0</v>
      </c>
      <c r="N521" s="20">
        <f t="shared" si="11"/>
        <v>0</v>
      </c>
      <c r="O521" s="21" t="str">
        <f>IF(A521="","",IF(G521&gt;=asetukset!$B$3,G521-asetukset!$B$3,IF(AND(G521-E521&lt;=asetukset!$B$4,E521&gt;=asetukset!$B$3),1-E521,IF(AND(G521-E521&lt;=asetukset!$B$4,E521&lt;=asetukset!$B$3),asetukset!$B$6,0))))</f>
        <v/>
      </c>
      <c r="P521" s="20">
        <f>IF(F521&gt;D521,G521-asetukset!$B$5,IF(AND(D521=F521,E521&lt;=asetukset!$B$6),G521-E521,0))</f>
        <v>0</v>
      </c>
      <c r="Q521" s="19" t="str">
        <f>IF(and(K521=6,E521&gt;asetukset!$B$7),"", IF(and(K521&lt;&gt;6,L521=6,G521&lt;asetukset!$B$7),G521,IF(K521=6,asetukset!$B$7-E521,IF(K521=6,asetukset!$B$7-E521,IF(K521=6,asetukset!$B$7-E521,"")))))</f>
        <v/>
      </c>
      <c r="R521" s="19" t="str">
        <f t="shared" si="12"/>
        <v/>
      </c>
      <c r="S521" s="19" t="str">
        <f t="shared" si="13"/>
        <v/>
      </c>
      <c r="T521" s="21" t="str">
        <f>IF(A521="","",IF(SUMIFS($M$2:M521,$I$2:I521,I521,$A$2:A521,A521)&lt;=asetukset!$B$2,"",SUMIFS($M$2:M521,$I$2:I521,I521,$A$2:A521,A521)-asetukset!$B$2))</f>
        <v/>
      </c>
    </row>
    <row r="522">
      <c r="A522" s="43"/>
      <c r="B522" s="31"/>
      <c r="C522" s="31"/>
      <c r="D522" s="15">
        <f t="shared" si="2"/>
        <v>0</v>
      </c>
      <c r="E522" s="15">
        <f t="shared" si="3"/>
        <v>0</v>
      </c>
      <c r="F522" s="15">
        <f t="shared" si="4"/>
        <v>0</v>
      </c>
      <c r="G522" s="15">
        <f t="shared" si="5"/>
        <v>0</v>
      </c>
      <c r="H522" s="18" t="str">
        <f t="shared" si="6"/>
        <v/>
      </c>
      <c r="I522" s="18" t="str">
        <f t="shared" si="7"/>
        <v/>
      </c>
      <c r="J522" s="18" t="str">
        <f t="shared" si="8"/>
        <v>-</v>
      </c>
      <c r="K522" s="27" t="str">
        <f t="shared" ref="K522:L522" si="532">IF(A522="","",WEEKDAY(B522,2))</f>
        <v/>
      </c>
      <c r="L522" s="27" t="str">
        <f t="shared" si="532"/>
        <v/>
      </c>
      <c r="M522" s="19">
        <f t="shared" si="10"/>
        <v>0</v>
      </c>
      <c r="N522" s="20">
        <f t="shared" si="11"/>
        <v>0</v>
      </c>
      <c r="O522" s="21" t="str">
        <f>IF(A522="","",IF(G522&gt;=asetukset!$B$3,G522-asetukset!$B$3,IF(AND(G522-E522&lt;=asetukset!$B$4,E522&gt;=asetukset!$B$3),1-E522,IF(AND(G522-E522&lt;=asetukset!$B$4,E522&lt;=asetukset!$B$3),asetukset!$B$6,0))))</f>
        <v/>
      </c>
      <c r="P522" s="20">
        <f>IF(F522&gt;D522,G522-asetukset!$B$5,IF(AND(D522=F522,E522&lt;=asetukset!$B$6),G522-E522,0))</f>
        <v>0</v>
      </c>
      <c r="Q522" s="19" t="str">
        <f>IF(and(K522=6,E522&gt;asetukset!$B$7),"", IF(and(K522&lt;&gt;6,L522=6,G522&lt;asetukset!$B$7),G522,IF(K522=6,asetukset!$B$7-E522,IF(K522=6,asetukset!$B$7-E522,IF(K522=6,asetukset!$B$7-E522,"")))))</f>
        <v/>
      </c>
      <c r="R522" s="19" t="str">
        <f t="shared" si="12"/>
        <v/>
      </c>
      <c r="S522" s="19" t="str">
        <f t="shared" si="13"/>
        <v/>
      </c>
      <c r="T522" s="21" t="str">
        <f>IF(A522="","",IF(SUMIFS($M$2:M522,$I$2:I522,I522,$A$2:A522,A522)&lt;=asetukset!$B$2,"",SUMIFS($M$2:M522,$I$2:I522,I522,$A$2:A522,A522)-asetukset!$B$2))</f>
        <v/>
      </c>
    </row>
    <row r="523">
      <c r="A523" s="43"/>
      <c r="B523" s="31"/>
      <c r="C523" s="31"/>
      <c r="D523" s="15">
        <f t="shared" si="2"/>
        <v>0</v>
      </c>
      <c r="E523" s="15">
        <f t="shared" si="3"/>
        <v>0</v>
      </c>
      <c r="F523" s="15">
        <f t="shared" si="4"/>
        <v>0</v>
      </c>
      <c r="G523" s="15">
        <f t="shared" si="5"/>
        <v>0</v>
      </c>
      <c r="H523" s="18" t="str">
        <f t="shared" si="6"/>
        <v/>
      </c>
      <c r="I523" s="18" t="str">
        <f t="shared" si="7"/>
        <v/>
      </c>
      <c r="J523" s="18" t="str">
        <f t="shared" si="8"/>
        <v>-</v>
      </c>
      <c r="K523" s="27" t="str">
        <f t="shared" ref="K523:L523" si="533">IF(A523="","",WEEKDAY(B523,2))</f>
        <v/>
      </c>
      <c r="L523" s="27" t="str">
        <f t="shared" si="533"/>
        <v/>
      </c>
      <c r="M523" s="19">
        <f t="shared" si="10"/>
        <v>0</v>
      </c>
      <c r="N523" s="20">
        <f t="shared" si="11"/>
        <v>0</v>
      </c>
      <c r="O523" s="21" t="str">
        <f>IF(A523="","",IF(G523&gt;=asetukset!$B$3,G523-asetukset!$B$3,IF(AND(G523-E523&lt;=asetukset!$B$4,E523&gt;=asetukset!$B$3),1-E523,IF(AND(G523-E523&lt;=asetukset!$B$4,E523&lt;=asetukset!$B$3),asetukset!$B$6,0))))</f>
        <v/>
      </c>
      <c r="P523" s="20">
        <f>IF(F523&gt;D523,G523-asetukset!$B$5,IF(AND(D523=F523,E523&lt;=asetukset!$B$6),G523-E523,0))</f>
        <v>0</v>
      </c>
      <c r="Q523" s="19" t="str">
        <f>IF(and(K523=6,E523&gt;asetukset!$B$7),"", IF(and(K523&lt;&gt;6,L523=6,G523&lt;asetukset!$B$7),G523,IF(K523=6,asetukset!$B$7-E523,IF(K523=6,asetukset!$B$7-E523,IF(K523=6,asetukset!$B$7-E523,"")))))</f>
        <v/>
      </c>
      <c r="R523" s="19" t="str">
        <f t="shared" si="12"/>
        <v/>
      </c>
      <c r="S523" s="19" t="str">
        <f t="shared" si="13"/>
        <v/>
      </c>
      <c r="T523" s="21" t="str">
        <f>IF(A523="","",IF(SUMIFS($M$2:M523,$I$2:I523,I523,$A$2:A523,A523)&lt;=asetukset!$B$2,"",SUMIFS($M$2:M523,$I$2:I523,I523,$A$2:A523,A523)-asetukset!$B$2))</f>
        <v/>
      </c>
    </row>
    <row r="524">
      <c r="A524" s="43"/>
      <c r="B524" s="31"/>
      <c r="C524" s="31"/>
      <c r="D524" s="15">
        <f t="shared" si="2"/>
        <v>0</v>
      </c>
      <c r="E524" s="15">
        <f t="shared" si="3"/>
        <v>0</v>
      </c>
      <c r="F524" s="15">
        <f t="shared" si="4"/>
        <v>0</v>
      </c>
      <c r="G524" s="15">
        <f t="shared" si="5"/>
        <v>0</v>
      </c>
      <c r="H524" s="18" t="str">
        <f t="shared" si="6"/>
        <v/>
      </c>
      <c r="I524" s="18" t="str">
        <f t="shared" si="7"/>
        <v/>
      </c>
      <c r="J524" s="18" t="str">
        <f t="shared" si="8"/>
        <v>-</v>
      </c>
      <c r="K524" s="27" t="str">
        <f t="shared" ref="K524:L524" si="534">IF(A524="","",WEEKDAY(B524,2))</f>
        <v/>
      </c>
      <c r="L524" s="27" t="str">
        <f t="shared" si="534"/>
        <v/>
      </c>
      <c r="M524" s="19">
        <f t="shared" si="10"/>
        <v>0</v>
      </c>
      <c r="N524" s="20">
        <f t="shared" si="11"/>
        <v>0</v>
      </c>
      <c r="O524" s="21" t="str">
        <f>IF(A524="","",IF(G524&gt;=asetukset!$B$3,G524-asetukset!$B$3,IF(AND(G524-E524&lt;=asetukset!$B$4,E524&gt;=asetukset!$B$3),1-E524,IF(AND(G524-E524&lt;=asetukset!$B$4,E524&lt;=asetukset!$B$3),asetukset!$B$6,0))))</f>
        <v/>
      </c>
      <c r="P524" s="20">
        <f>IF(F524&gt;D524,G524-asetukset!$B$5,IF(AND(D524=F524,E524&lt;=asetukset!$B$6),G524-E524,0))</f>
        <v>0</v>
      </c>
      <c r="Q524" s="19" t="str">
        <f>IF(and(K524=6,E524&gt;asetukset!$B$7),"", IF(and(K524&lt;&gt;6,L524=6,G524&lt;asetukset!$B$7),G524,IF(K524=6,asetukset!$B$7-E524,IF(K524=6,asetukset!$B$7-E524,IF(K524=6,asetukset!$B$7-E524,"")))))</f>
        <v/>
      </c>
      <c r="R524" s="19" t="str">
        <f t="shared" si="12"/>
        <v/>
      </c>
      <c r="S524" s="19" t="str">
        <f t="shared" si="13"/>
        <v/>
      </c>
      <c r="T524" s="21" t="str">
        <f>IF(A524="","",IF(SUMIFS($M$2:M524,$I$2:I524,I524,$A$2:A524,A524)&lt;=asetukset!$B$2,"",SUMIFS($M$2:M524,$I$2:I524,I524,$A$2:A524,A524)-asetukset!$B$2))</f>
        <v/>
      </c>
    </row>
    <row r="525">
      <c r="A525" s="43"/>
      <c r="B525" s="31"/>
      <c r="C525" s="31"/>
      <c r="D525" s="15">
        <f t="shared" si="2"/>
        <v>0</v>
      </c>
      <c r="E525" s="15">
        <f t="shared" si="3"/>
        <v>0</v>
      </c>
      <c r="F525" s="15">
        <f t="shared" si="4"/>
        <v>0</v>
      </c>
      <c r="G525" s="15">
        <f t="shared" si="5"/>
        <v>0</v>
      </c>
      <c r="H525" s="18" t="str">
        <f t="shared" si="6"/>
        <v/>
      </c>
      <c r="I525" s="18" t="str">
        <f t="shared" si="7"/>
        <v/>
      </c>
      <c r="J525" s="18" t="str">
        <f t="shared" si="8"/>
        <v>-</v>
      </c>
      <c r="K525" s="27" t="str">
        <f t="shared" ref="K525:L525" si="535">IF(A525="","",WEEKDAY(B525,2))</f>
        <v/>
      </c>
      <c r="L525" s="27" t="str">
        <f t="shared" si="535"/>
        <v/>
      </c>
      <c r="M525" s="19">
        <f t="shared" si="10"/>
        <v>0</v>
      </c>
      <c r="N525" s="20">
        <f t="shared" si="11"/>
        <v>0</v>
      </c>
      <c r="O525" s="21" t="str">
        <f>IF(A525="","",IF(G525&gt;=asetukset!$B$3,G525-asetukset!$B$3,IF(AND(G525-E525&lt;=asetukset!$B$4,E525&gt;=asetukset!$B$3),1-E525,IF(AND(G525-E525&lt;=asetukset!$B$4,E525&lt;=asetukset!$B$3),asetukset!$B$6,0))))</f>
        <v/>
      </c>
      <c r="P525" s="20">
        <f>IF(F525&gt;D525,G525-asetukset!$B$5,IF(AND(D525=F525,E525&lt;=asetukset!$B$6),G525-E525,0))</f>
        <v>0</v>
      </c>
      <c r="Q525" s="19" t="str">
        <f>IF(and(K525=6,E525&gt;asetukset!$B$7),"", IF(and(K525&lt;&gt;6,L525=6,G525&lt;asetukset!$B$7),G525,IF(K525=6,asetukset!$B$7-E525,IF(K525=6,asetukset!$B$7-E525,IF(K525=6,asetukset!$B$7-E525,"")))))</f>
        <v/>
      </c>
      <c r="R525" s="19" t="str">
        <f t="shared" si="12"/>
        <v/>
      </c>
      <c r="S525" s="19" t="str">
        <f t="shared" si="13"/>
        <v/>
      </c>
      <c r="T525" s="21" t="str">
        <f>IF(A525="","",IF(SUMIFS($M$2:M525,$I$2:I525,I525,$A$2:A525,A525)&lt;=asetukset!$B$2,"",SUMIFS($M$2:M525,$I$2:I525,I525,$A$2:A525,A525)-asetukset!$B$2))</f>
        <v/>
      </c>
    </row>
    <row r="526">
      <c r="A526" s="43"/>
      <c r="B526" s="31"/>
      <c r="C526" s="31"/>
      <c r="D526" s="15">
        <f t="shared" si="2"/>
        <v>0</v>
      </c>
      <c r="E526" s="15">
        <f t="shared" si="3"/>
        <v>0</v>
      </c>
      <c r="F526" s="15">
        <f t="shared" si="4"/>
        <v>0</v>
      </c>
      <c r="G526" s="15">
        <f t="shared" si="5"/>
        <v>0</v>
      </c>
      <c r="H526" s="18" t="str">
        <f t="shared" si="6"/>
        <v/>
      </c>
      <c r="I526" s="18" t="str">
        <f t="shared" si="7"/>
        <v/>
      </c>
      <c r="J526" s="18" t="str">
        <f t="shared" si="8"/>
        <v>-</v>
      </c>
      <c r="K526" s="27" t="str">
        <f t="shared" ref="K526:L526" si="536">IF(A526="","",WEEKDAY(B526,2))</f>
        <v/>
      </c>
      <c r="L526" s="27" t="str">
        <f t="shared" si="536"/>
        <v/>
      </c>
      <c r="M526" s="19">
        <f t="shared" si="10"/>
        <v>0</v>
      </c>
      <c r="N526" s="20">
        <f t="shared" si="11"/>
        <v>0</v>
      </c>
      <c r="O526" s="21" t="str">
        <f>IF(A526="","",IF(G526&gt;=asetukset!$B$3,G526-asetukset!$B$3,IF(AND(G526-E526&lt;=asetukset!$B$4,E526&gt;=asetukset!$B$3),1-E526,IF(AND(G526-E526&lt;=asetukset!$B$4,E526&lt;=asetukset!$B$3),asetukset!$B$6,0))))</f>
        <v/>
      </c>
      <c r="P526" s="20">
        <f>IF(F526&gt;D526,G526-asetukset!$B$5,IF(AND(D526=F526,E526&lt;=asetukset!$B$6),G526-E526,0))</f>
        <v>0</v>
      </c>
      <c r="Q526" s="19" t="str">
        <f>IF(and(K526=6,E526&gt;asetukset!$B$7),"", IF(and(K526&lt;&gt;6,L526=6,G526&lt;asetukset!$B$7),G526,IF(K526=6,asetukset!$B$7-E526,IF(K526=6,asetukset!$B$7-E526,IF(K526=6,asetukset!$B$7-E526,"")))))</f>
        <v/>
      </c>
      <c r="R526" s="19" t="str">
        <f t="shared" si="12"/>
        <v/>
      </c>
      <c r="S526" s="19" t="str">
        <f t="shared" si="13"/>
        <v/>
      </c>
      <c r="T526" s="21" t="str">
        <f>IF(A526="","",IF(SUMIFS($M$2:M526,$I$2:I526,I526,$A$2:A526,A526)&lt;=asetukset!$B$2,"",SUMIFS($M$2:M526,$I$2:I526,I526,$A$2:A526,A526)-asetukset!$B$2))</f>
        <v/>
      </c>
    </row>
    <row r="527">
      <c r="A527" s="43"/>
      <c r="B527" s="31"/>
      <c r="C527" s="31"/>
      <c r="D527" s="15">
        <f t="shared" si="2"/>
        <v>0</v>
      </c>
      <c r="E527" s="15">
        <f t="shared" si="3"/>
        <v>0</v>
      </c>
      <c r="F527" s="15">
        <f t="shared" si="4"/>
        <v>0</v>
      </c>
      <c r="G527" s="15">
        <f t="shared" si="5"/>
        <v>0</v>
      </c>
      <c r="H527" s="18" t="str">
        <f t="shared" si="6"/>
        <v/>
      </c>
      <c r="I527" s="18" t="str">
        <f t="shared" si="7"/>
        <v/>
      </c>
      <c r="J527" s="18" t="str">
        <f t="shared" si="8"/>
        <v>-</v>
      </c>
      <c r="K527" s="27" t="str">
        <f t="shared" ref="K527:L527" si="537">IF(A527="","",WEEKDAY(B527,2))</f>
        <v/>
      </c>
      <c r="L527" s="27" t="str">
        <f t="shared" si="537"/>
        <v/>
      </c>
      <c r="M527" s="19">
        <f t="shared" si="10"/>
        <v>0</v>
      </c>
      <c r="N527" s="20">
        <f t="shared" si="11"/>
        <v>0</v>
      </c>
      <c r="O527" s="21" t="str">
        <f>IF(A527="","",IF(G527&gt;=asetukset!$B$3,G527-asetukset!$B$3,IF(AND(G527-E527&lt;=asetukset!$B$4,E527&gt;=asetukset!$B$3),1-E527,IF(AND(G527-E527&lt;=asetukset!$B$4,E527&lt;=asetukset!$B$3),asetukset!$B$6,0))))</f>
        <v/>
      </c>
      <c r="P527" s="20">
        <f>IF(F527&gt;D527,G527-asetukset!$B$5,IF(AND(D527=F527,E527&lt;=asetukset!$B$6),G527-E527,0))</f>
        <v>0</v>
      </c>
      <c r="Q527" s="19" t="str">
        <f>IF(and(K527=6,E527&gt;asetukset!$B$7),"", IF(and(K527&lt;&gt;6,L527=6,G527&lt;asetukset!$B$7),G527,IF(K527=6,asetukset!$B$7-E527,IF(K527=6,asetukset!$B$7-E527,IF(K527=6,asetukset!$B$7-E527,"")))))</f>
        <v/>
      </c>
      <c r="R527" s="19" t="str">
        <f t="shared" si="12"/>
        <v/>
      </c>
      <c r="S527" s="19" t="str">
        <f t="shared" si="13"/>
        <v/>
      </c>
      <c r="T527" s="21" t="str">
        <f>IF(A527="","",IF(SUMIFS($M$2:M527,$I$2:I527,I527,$A$2:A527,A527)&lt;=asetukset!$B$2,"",SUMIFS($M$2:M527,$I$2:I527,I527,$A$2:A527,A527)-asetukset!$B$2))</f>
        <v/>
      </c>
    </row>
    <row r="528">
      <c r="A528" s="43"/>
      <c r="B528" s="31"/>
      <c r="C528" s="31"/>
      <c r="D528" s="15">
        <f t="shared" si="2"/>
        <v>0</v>
      </c>
      <c r="E528" s="15">
        <f t="shared" si="3"/>
        <v>0</v>
      </c>
      <c r="F528" s="15">
        <f t="shared" si="4"/>
        <v>0</v>
      </c>
      <c r="G528" s="15">
        <f t="shared" si="5"/>
        <v>0</v>
      </c>
      <c r="H528" s="18" t="str">
        <f t="shared" si="6"/>
        <v/>
      </c>
      <c r="I528" s="18" t="str">
        <f t="shared" si="7"/>
        <v/>
      </c>
      <c r="J528" s="18" t="str">
        <f t="shared" si="8"/>
        <v>-</v>
      </c>
      <c r="K528" s="27" t="str">
        <f t="shared" ref="K528:L528" si="538">IF(A528="","",WEEKDAY(B528,2))</f>
        <v/>
      </c>
      <c r="L528" s="27" t="str">
        <f t="shared" si="538"/>
        <v/>
      </c>
      <c r="M528" s="19">
        <f t="shared" si="10"/>
        <v>0</v>
      </c>
      <c r="N528" s="20">
        <f t="shared" si="11"/>
        <v>0</v>
      </c>
      <c r="O528" s="21" t="str">
        <f>IF(A528="","",IF(G528&gt;=asetukset!$B$3,G528-asetukset!$B$3,IF(AND(G528-E528&lt;=asetukset!$B$4,E528&gt;=asetukset!$B$3),1-E528,IF(AND(G528-E528&lt;=asetukset!$B$4,E528&lt;=asetukset!$B$3),asetukset!$B$6,0))))</f>
        <v/>
      </c>
      <c r="P528" s="20">
        <f>IF(F528&gt;D528,G528-asetukset!$B$5,IF(AND(D528=F528,E528&lt;=asetukset!$B$6),G528-E528,0))</f>
        <v>0</v>
      </c>
      <c r="Q528" s="19" t="str">
        <f>IF(and(K528=6,E528&gt;asetukset!$B$7),"", IF(and(K528&lt;&gt;6,L528=6,G528&lt;asetukset!$B$7),G528,IF(K528=6,asetukset!$B$7-E528,IF(K528=6,asetukset!$B$7-E528,IF(K528=6,asetukset!$B$7-E528,"")))))</f>
        <v/>
      </c>
      <c r="R528" s="19" t="str">
        <f t="shared" si="12"/>
        <v/>
      </c>
      <c r="S528" s="19" t="str">
        <f t="shared" si="13"/>
        <v/>
      </c>
      <c r="T528" s="21" t="str">
        <f>IF(A528="","",IF(SUMIFS($M$2:M528,$I$2:I528,I528,$A$2:A528,A528)&lt;=asetukset!$B$2,"",SUMIFS($M$2:M528,$I$2:I528,I528,$A$2:A528,A528)-asetukset!$B$2))</f>
        <v/>
      </c>
    </row>
    <row r="529">
      <c r="A529" s="43"/>
      <c r="B529" s="31"/>
      <c r="C529" s="31"/>
      <c r="D529" s="15">
        <f t="shared" si="2"/>
        <v>0</v>
      </c>
      <c r="E529" s="15">
        <f t="shared" si="3"/>
        <v>0</v>
      </c>
      <c r="F529" s="15">
        <f t="shared" si="4"/>
        <v>0</v>
      </c>
      <c r="G529" s="15">
        <f t="shared" si="5"/>
        <v>0</v>
      </c>
      <c r="H529" s="18" t="str">
        <f t="shared" si="6"/>
        <v/>
      </c>
      <c r="I529" s="18" t="str">
        <f t="shared" si="7"/>
        <v/>
      </c>
      <c r="J529" s="18" t="str">
        <f t="shared" si="8"/>
        <v>-</v>
      </c>
      <c r="K529" s="27" t="str">
        <f t="shared" ref="K529:L529" si="539">IF(A529="","",WEEKDAY(B529,2))</f>
        <v/>
      </c>
      <c r="L529" s="27" t="str">
        <f t="shared" si="539"/>
        <v/>
      </c>
      <c r="M529" s="19">
        <f t="shared" si="10"/>
        <v>0</v>
      </c>
      <c r="N529" s="20">
        <f t="shared" si="11"/>
        <v>0</v>
      </c>
      <c r="O529" s="21" t="str">
        <f>IF(A529="","",IF(G529&gt;=asetukset!$B$3,G529-asetukset!$B$3,IF(AND(G529-E529&lt;=asetukset!$B$4,E529&gt;=asetukset!$B$3),1-E529,IF(AND(G529-E529&lt;=asetukset!$B$4,E529&lt;=asetukset!$B$3),asetukset!$B$6,0))))</f>
        <v/>
      </c>
      <c r="P529" s="20">
        <f>IF(F529&gt;D529,G529-asetukset!$B$5,IF(AND(D529=F529,E529&lt;=asetukset!$B$6),G529-E529,0))</f>
        <v>0</v>
      </c>
      <c r="Q529" s="19" t="str">
        <f>IF(and(K529=6,E529&gt;asetukset!$B$7),"", IF(and(K529&lt;&gt;6,L529=6,G529&lt;asetukset!$B$7),G529,IF(K529=6,asetukset!$B$7-E529,IF(K529=6,asetukset!$B$7-E529,IF(K529=6,asetukset!$B$7-E529,"")))))</f>
        <v/>
      </c>
      <c r="R529" s="19" t="str">
        <f t="shared" si="12"/>
        <v/>
      </c>
      <c r="S529" s="19" t="str">
        <f t="shared" si="13"/>
        <v/>
      </c>
      <c r="T529" s="21" t="str">
        <f>IF(A529="","",IF(SUMIFS($M$2:M529,$I$2:I529,I529,$A$2:A529,A529)&lt;=asetukset!$B$2,"",SUMIFS($M$2:M529,$I$2:I529,I529,$A$2:A529,A529)-asetukset!$B$2))</f>
        <v/>
      </c>
    </row>
    <row r="530">
      <c r="A530" s="43"/>
      <c r="B530" s="31"/>
      <c r="C530" s="31"/>
      <c r="D530" s="15">
        <f t="shared" si="2"/>
        <v>0</v>
      </c>
      <c r="E530" s="15">
        <f t="shared" si="3"/>
        <v>0</v>
      </c>
      <c r="F530" s="15">
        <f t="shared" si="4"/>
        <v>0</v>
      </c>
      <c r="G530" s="15">
        <f t="shared" si="5"/>
        <v>0</v>
      </c>
      <c r="H530" s="18" t="str">
        <f t="shared" si="6"/>
        <v/>
      </c>
      <c r="I530" s="18" t="str">
        <f t="shared" si="7"/>
        <v/>
      </c>
      <c r="J530" s="18" t="str">
        <f t="shared" si="8"/>
        <v>-</v>
      </c>
      <c r="K530" s="27" t="str">
        <f t="shared" ref="K530:L530" si="540">IF(A530="","",WEEKDAY(B530,2))</f>
        <v/>
      </c>
      <c r="L530" s="27" t="str">
        <f t="shared" si="540"/>
        <v/>
      </c>
      <c r="M530" s="19">
        <f t="shared" si="10"/>
        <v>0</v>
      </c>
      <c r="N530" s="20">
        <f t="shared" si="11"/>
        <v>0</v>
      </c>
      <c r="O530" s="21" t="str">
        <f>IF(A530="","",IF(G530&gt;=asetukset!$B$3,G530-asetukset!$B$3,IF(AND(G530-E530&lt;=asetukset!$B$4,E530&gt;=asetukset!$B$3),1-E530,IF(AND(G530-E530&lt;=asetukset!$B$4,E530&lt;=asetukset!$B$3),asetukset!$B$6,0))))</f>
        <v/>
      </c>
      <c r="P530" s="20">
        <f>IF(F530&gt;D530,G530-asetukset!$B$5,IF(AND(D530=F530,E530&lt;=asetukset!$B$6),G530-E530,0))</f>
        <v>0</v>
      </c>
      <c r="Q530" s="19" t="str">
        <f>IF(and(K530=6,E530&gt;asetukset!$B$7),"", IF(and(K530&lt;&gt;6,L530=6,G530&lt;asetukset!$B$7),G530,IF(K530=6,asetukset!$B$7-E530,IF(K530=6,asetukset!$B$7-E530,IF(K530=6,asetukset!$B$7-E530,"")))))</f>
        <v/>
      </c>
      <c r="R530" s="19" t="str">
        <f t="shared" si="12"/>
        <v/>
      </c>
      <c r="S530" s="19" t="str">
        <f t="shared" si="13"/>
        <v/>
      </c>
      <c r="T530" s="21" t="str">
        <f>IF(A530="","",IF(SUMIFS($M$2:M530,$I$2:I530,I530,$A$2:A530,A530)&lt;=asetukset!$B$2,"",SUMIFS($M$2:M530,$I$2:I530,I530,$A$2:A530,A530)-asetukset!$B$2))</f>
        <v/>
      </c>
    </row>
    <row r="531">
      <c r="A531" s="43"/>
      <c r="B531" s="31"/>
      <c r="C531" s="31"/>
      <c r="D531" s="15">
        <f t="shared" si="2"/>
        <v>0</v>
      </c>
      <c r="E531" s="15">
        <f t="shared" si="3"/>
        <v>0</v>
      </c>
      <c r="F531" s="15">
        <f t="shared" si="4"/>
        <v>0</v>
      </c>
      <c r="G531" s="15">
        <f t="shared" si="5"/>
        <v>0</v>
      </c>
      <c r="H531" s="18" t="str">
        <f t="shared" si="6"/>
        <v/>
      </c>
      <c r="I531" s="18" t="str">
        <f t="shared" si="7"/>
        <v/>
      </c>
      <c r="J531" s="18" t="str">
        <f t="shared" si="8"/>
        <v>-</v>
      </c>
      <c r="K531" s="27" t="str">
        <f t="shared" ref="K531:L531" si="541">IF(A531="","",WEEKDAY(B531,2))</f>
        <v/>
      </c>
      <c r="L531" s="27" t="str">
        <f t="shared" si="541"/>
        <v/>
      </c>
      <c r="M531" s="19">
        <f t="shared" si="10"/>
        <v>0</v>
      </c>
      <c r="N531" s="20">
        <f t="shared" si="11"/>
        <v>0</v>
      </c>
      <c r="O531" s="21" t="str">
        <f>IF(A531="","",IF(G531&gt;=asetukset!$B$3,G531-asetukset!$B$3,IF(AND(G531-E531&lt;=asetukset!$B$4,E531&gt;=asetukset!$B$3),1-E531,IF(AND(G531-E531&lt;=asetukset!$B$4,E531&lt;=asetukset!$B$3),asetukset!$B$6,0))))</f>
        <v/>
      </c>
      <c r="P531" s="20">
        <f>IF(F531&gt;D531,G531-asetukset!$B$5,IF(AND(D531=F531,E531&lt;=asetukset!$B$6),G531-E531,0))</f>
        <v>0</v>
      </c>
      <c r="Q531" s="19" t="str">
        <f>IF(and(K531=6,E531&gt;asetukset!$B$7),"", IF(and(K531&lt;&gt;6,L531=6,G531&lt;asetukset!$B$7),G531,IF(K531=6,asetukset!$B$7-E531,IF(K531=6,asetukset!$B$7-E531,IF(K531=6,asetukset!$B$7-E531,"")))))</f>
        <v/>
      </c>
      <c r="R531" s="19" t="str">
        <f t="shared" si="12"/>
        <v/>
      </c>
      <c r="S531" s="19" t="str">
        <f t="shared" si="13"/>
        <v/>
      </c>
      <c r="T531" s="21" t="str">
        <f>IF(A531="","",IF(SUMIFS($M$2:M531,$I$2:I531,I531,$A$2:A531,A531)&lt;=asetukset!$B$2,"",SUMIFS($M$2:M531,$I$2:I531,I531,$A$2:A531,A531)-asetukset!$B$2))</f>
        <v/>
      </c>
    </row>
    <row r="532">
      <c r="A532" s="43"/>
      <c r="B532" s="31"/>
      <c r="C532" s="31"/>
      <c r="D532" s="15">
        <f t="shared" si="2"/>
        <v>0</v>
      </c>
      <c r="E532" s="15">
        <f t="shared" si="3"/>
        <v>0</v>
      </c>
      <c r="F532" s="15">
        <f t="shared" si="4"/>
        <v>0</v>
      </c>
      <c r="G532" s="15">
        <f t="shared" si="5"/>
        <v>0</v>
      </c>
      <c r="H532" s="18" t="str">
        <f t="shared" si="6"/>
        <v/>
      </c>
      <c r="I532" s="18" t="str">
        <f t="shared" si="7"/>
        <v/>
      </c>
      <c r="J532" s="18" t="str">
        <f t="shared" si="8"/>
        <v>-</v>
      </c>
      <c r="K532" s="27" t="str">
        <f t="shared" ref="K532:L532" si="542">IF(A532="","",WEEKDAY(B532,2))</f>
        <v/>
      </c>
      <c r="L532" s="27" t="str">
        <f t="shared" si="542"/>
        <v/>
      </c>
      <c r="M532" s="19">
        <f t="shared" si="10"/>
        <v>0</v>
      </c>
      <c r="N532" s="20">
        <f t="shared" si="11"/>
        <v>0</v>
      </c>
      <c r="O532" s="21" t="str">
        <f>IF(A532="","",IF(G532&gt;=asetukset!$B$3,G532-asetukset!$B$3,IF(AND(G532-E532&lt;=asetukset!$B$4,E532&gt;=asetukset!$B$3),1-E532,IF(AND(G532-E532&lt;=asetukset!$B$4,E532&lt;=asetukset!$B$3),asetukset!$B$6,0))))</f>
        <v/>
      </c>
      <c r="P532" s="20">
        <f>IF(F532&gt;D532,G532-asetukset!$B$5,IF(AND(D532=F532,E532&lt;=asetukset!$B$6),G532-E532,0))</f>
        <v>0</v>
      </c>
      <c r="Q532" s="19" t="str">
        <f>IF(and(K532=6,E532&gt;asetukset!$B$7),"", IF(and(K532&lt;&gt;6,L532=6,G532&lt;asetukset!$B$7),G532,IF(K532=6,asetukset!$B$7-E532,IF(K532=6,asetukset!$B$7-E532,IF(K532=6,asetukset!$B$7-E532,"")))))</f>
        <v/>
      </c>
      <c r="R532" s="19" t="str">
        <f t="shared" si="12"/>
        <v/>
      </c>
      <c r="S532" s="19" t="str">
        <f t="shared" si="13"/>
        <v/>
      </c>
      <c r="T532" s="21" t="str">
        <f>IF(A532="","",IF(SUMIFS($M$2:M532,$I$2:I532,I532,$A$2:A532,A532)&lt;=asetukset!$B$2,"",SUMIFS($M$2:M532,$I$2:I532,I532,$A$2:A532,A532)-asetukset!$B$2))</f>
        <v/>
      </c>
    </row>
    <row r="533">
      <c r="A533" s="43"/>
      <c r="B533" s="31"/>
      <c r="C533" s="31"/>
      <c r="D533" s="15">
        <f t="shared" si="2"/>
        <v>0</v>
      </c>
      <c r="E533" s="15">
        <f t="shared" si="3"/>
        <v>0</v>
      </c>
      <c r="F533" s="15">
        <f t="shared" si="4"/>
        <v>0</v>
      </c>
      <c r="G533" s="15">
        <f t="shared" si="5"/>
        <v>0</v>
      </c>
      <c r="H533" s="18" t="str">
        <f t="shared" si="6"/>
        <v/>
      </c>
      <c r="I533" s="18" t="str">
        <f t="shared" si="7"/>
        <v/>
      </c>
      <c r="J533" s="18" t="str">
        <f t="shared" si="8"/>
        <v>-</v>
      </c>
      <c r="K533" s="27" t="str">
        <f t="shared" ref="K533:L533" si="543">IF(A533="","",WEEKDAY(B533,2))</f>
        <v/>
      </c>
      <c r="L533" s="27" t="str">
        <f t="shared" si="543"/>
        <v/>
      </c>
      <c r="M533" s="19">
        <f t="shared" si="10"/>
        <v>0</v>
      </c>
      <c r="N533" s="20">
        <f t="shared" si="11"/>
        <v>0</v>
      </c>
      <c r="O533" s="21" t="str">
        <f>IF(A533="","",IF(G533&gt;=asetukset!$B$3,G533-asetukset!$B$3,IF(AND(G533-E533&lt;=asetukset!$B$4,E533&gt;=asetukset!$B$3),1-E533,IF(AND(G533-E533&lt;=asetukset!$B$4,E533&lt;=asetukset!$B$3),asetukset!$B$6,0))))</f>
        <v/>
      </c>
      <c r="P533" s="20">
        <f>IF(F533&gt;D533,G533-asetukset!$B$5,IF(AND(D533=F533,E533&lt;=asetukset!$B$6),G533-E533,0))</f>
        <v>0</v>
      </c>
      <c r="Q533" s="19" t="str">
        <f>IF(and(K533=6,E533&gt;asetukset!$B$7),"", IF(and(K533&lt;&gt;6,L533=6,G533&lt;asetukset!$B$7),G533,IF(K533=6,asetukset!$B$7-E533,IF(K533=6,asetukset!$B$7-E533,IF(K533=6,asetukset!$B$7-E533,"")))))</f>
        <v/>
      </c>
      <c r="R533" s="19" t="str">
        <f t="shared" si="12"/>
        <v/>
      </c>
      <c r="S533" s="19" t="str">
        <f t="shared" si="13"/>
        <v/>
      </c>
      <c r="T533" s="21" t="str">
        <f>IF(A533="","",IF(SUMIFS($M$2:M533,$I$2:I533,I533,$A$2:A533,A533)&lt;=asetukset!$B$2,"",SUMIFS($M$2:M533,$I$2:I533,I533,$A$2:A533,A533)-asetukset!$B$2))</f>
        <v/>
      </c>
    </row>
    <row r="534">
      <c r="A534" s="43"/>
      <c r="B534" s="31"/>
      <c r="C534" s="31"/>
      <c r="D534" s="15">
        <f t="shared" si="2"/>
        <v>0</v>
      </c>
      <c r="E534" s="15">
        <f t="shared" si="3"/>
        <v>0</v>
      </c>
      <c r="F534" s="15">
        <f t="shared" si="4"/>
        <v>0</v>
      </c>
      <c r="G534" s="15">
        <f t="shared" si="5"/>
        <v>0</v>
      </c>
      <c r="H534" s="18" t="str">
        <f t="shared" si="6"/>
        <v/>
      </c>
      <c r="I534" s="18" t="str">
        <f t="shared" si="7"/>
        <v/>
      </c>
      <c r="J534" s="18" t="str">
        <f t="shared" si="8"/>
        <v>-</v>
      </c>
      <c r="K534" s="27" t="str">
        <f t="shared" ref="K534:L534" si="544">IF(A534="","",WEEKDAY(B534,2))</f>
        <v/>
      </c>
      <c r="L534" s="27" t="str">
        <f t="shared" si="544"/>
        <v/>
      </c>
      <c r="M534" s="19">
        <f t="shared" si="10"/>
        <v>0</v>
      </c>
      <c r="N534" s="20">
        <f t="shared" si="11"/>
        <v>0</v>
      </c>
      <c r="O534" s="21" t="str">
        <f>IF(A534="","",IF(G534&gt;=asetukset!$B$3,G534-asetukset!$B$3,IF(AND(G534-E534&lt;=asetukset!$B$4,E534&gt;=asetukset!$B$3),1-E534,IF(AND(G534-E534&lt;=asetukset!$B$4,E534&lt;=asetukset!$B$3),asetukset!$B$6,0))))</f>
        <v/>
      </c>
      <c r="P534" s="20">
        <f>IF(F534&gt;D534,G534-asetukset!$B$5,IF(AND(D534=F534,E534&lt;=asetukset!$B$6),G534-E534,0))</f>
        <v>0</v>
      </c>
      <c r="Q534" s="19" t="str">
        <f>IF(and(K534=6,E534&gt;asetukset!$B$7),"", IF(and(K534&lt;&gt;6,L534=6,G534&lt;asetukset!$B$7),G534,IF(K534=6,asetukset!$B$7-E534,IF(K534=6,asetukset!$B$7-E534,IF(K534=6,asetukset!$B$7-E534,"")))))</f>
        <v/>
      </c>
      <c r="R534" s="19" t="str">
        <f t="shared" si="12"/>
        <v/>
      </c>
      <c r="S534" s="19" t="str">
        <f t="shared" si="13"/>
        <v/>
      </c>
      <c r="T534" s="21" t="str">
        <f>IF(A534="","",IF(SUMIFS($M$2:M534,$I$2:I534,I534,$A$2:A534,A534)&lt;=asetukset!$B$2,"",SUMIFS($M$2:M534,$I$2:I534,I534,$A$2:A534,A534)-asetukset!$B$2))</f>
        <v/>
      </c>
    </row>
    <row r="535">
      <c r="A535" s="43"/>
      <c r="B535" s="31"/>
      <c r="C535" s="31"/>
      <c r="D535" s="15">
        <f t="shared" si="2"/>
        <v>0</v>
      </c>
      <c r="E535" s="15">
        <f t="shared" si="3"/>
        <v>0</v>
      </c>
      <c r="F535" s="15">
        <f t="shared" si="4"/>
        <v>0</v>
      </c>
      <c r="G535" s="15">
        <f t="shared" si="5"/>
        <v>0</v>
      </c>
      <c r="H535" s="18" t="str">
        <f t="shared" si="6"/>
        <v/>
      </c>
      <c r="I535" s="18" t="str">
        <f t="shared" si="7"/>
        <v/>
      </c>
      <c r="J535" s="18" t="str">
        <f t="shared" si="8"/>
        <v>-</v>
      </c>
      <c r="K535" s="27" t="str">
        <f t="shared" ref="K535:L535" si="545">IF(A535="","",WEEKDAY(B535,2))</f>
        <v/>
      </c>
      <c r="L535" s="27" t="str">
        <f t="shared" si="545"/>
        <v/>
      </c>
      <c r="M535" s="19">
        <f t="shared" si="10"/>
        <v>0</v>
      </c>
      <c r="N535" s="20">
        <f t="shared" si="11"/>
        <v>0</v>
      </c>
      <c r="O535" s="21" t="str">
        <f>IF(A535="","",IF(G535&gt;=asetukset!$B$3,G535-asetukset!$B$3,IF(AND(G535-E535&lt;=asetukset!$B$4,E535&gt;=asetukset!$B$3),1-E535,IF(AND(G535-E535&lt;=asetukset!$B$4,E535&lt;=asetukset!$B$3),asetukset!$B$6,0))))</f>
        <v/>
      </c>
      <c r="P535" s="20">
        <f>IF(F535&gt;D535,G535-asetukset!$B$5,IF(AND(D535=F535,E535&lt;=asetukset!$B$6),G535-E535,0))</f>
        <v>0</v>
      </c>
      <c r="Q535" s="19" t="str">
        <f>IF(and(K535=6,E535&gt;asetukset!$B$7),"", IF(and(K535&lt;&gt;6,L535=6,G535&lt;asetukset!$B$7),G535,IF(K535=6,asetukset!$B$7-E535,IF(K535=6,asetukset!$B$7-E535,IF(K535=6,asetukset!$B$7-E535,"")))))</f>
        <v/>
      </c>
      <c r="R535" s="19" t="str">
        <f t="shared" si="12"/>
        <v/>
      </c>
      <c r="S535" s="19" t="str">
        <f t="shared" si="13"/>
        <v/>
      </c>
      <c r="T535" s="21" t="str">
        <f>IF(A535="","",IF(SUMIFS($M$2:M535,$I$2:I535,I535,$A$2:A535,A535)&lt;=asetukset!$B$2,"",SUMIFS($M$2:M535,$I$2:I535,I535,$A$2:A535,A535)-asetukset!$B$2))</f>
        <v/>
      </c>
    </row>
    <row r="536">
      <c r="A536" s="43"/>
      <c r="B536" s="31"/>
      <c r="C536" s="31"/>
      <c r="D536" s="15">
        <f t="shared" si="2"/>
        <v>0</v>
      </c>
      <c r="E536" s="15">
        <f t="shared" si="3"/>
        <v>0</v>
      </c>
      <c r="F536" s="15">
        <f t="shared" si="4"/>
        <v>0</v>
      </c>
      <c r="G536" s="15">
        <f t="shared" si="5"/>
        <v>0</v>
      </c>
      <c r="H536" s="18" t="str">
        <f t="shared" si="6"/>
        <v/>
      </c>
      <c r="I536" s="18" t="str">
        <f t="shared" si="7"/>
        <v/>
      </c>
      <c r="J536" s="18" t="str">
        <f t="shared" si="8"/>
        <v>-</v>
      </c>
      <c r="K536" s="27" t="str">
        <f t="shared" ref="K536:L536" si="546">IF(A536="","",WEEKDAY(B536,2))</f>
        <v/>
      </c>
      <c r="L536" s="27" t="str">
        <f t="shared" si="546"/>
        <v/>
      </c>
      <c r="M536" s="19">
        <f t="shared" si="10"/>
        <v>0</v>
      </c>
      <c r="N536" s="20">
        <f t="shared" si="11"/>
        <v>0</v>
      </c>
      <c r="O536" s="21" t="str">
        <f>IF(A536="","",IF(G536&gt;=asetukset!$B$3,G536-asetukset!$B$3,IF(AND(G536-E536&lt;=asetukset!$B$4,E536&gt;=asetukset!$B$3),1-E536,IF(AND(G536-E536&lt;=asetukset!$B$4,E536&lt;=asetukset!$B$3),asetukset!$B$6,0))))</f>
        <v/>
      </c>
      <c r="P536" s="20">
        <f>IF(F536&gt;D536,G536-asetukset!$B$5,IF(AND(D536=F536,E536&lt;=asetukset!$B$6),G536-E536,0))</f>
        <v>0</v>
      </c>
      <c r="Q536" s="19" t="str">
        <f>IF(and(K536=6,E536&gt;asetukset!$B$7),"", IF(and(K536&lt;&gt;6,L536=6,G536&lt;asetukset!$B$7),G536,IF(K536=6,asetukset!$B$7-E536,IF(K536=6,asetukset!$B$7-E536,IF(K536=6,asetukset!$B$7-E536,"")))))</f>
        <v/>
      </c>
      <c r="R536" s="19" t="str">
        <f t="shared" si="12"/>
        <v/>
      </c>
      <c r="S536" s="19" t="str">
        <f t="shared" si="13"/>
        <v/>
      </c>
      <c r="T536" s="21" t="str">
        <f>IF(A536="","",IF(SUMIFS($M$2:M536,$I$2:I536,I536,$A$2:A536,A536)&lt;=asetukset!$B$2,"",SUMIFS($M$2:M536,$I$2:I536,I536,$A$2:A536,A536)-asetukset!$B$2))</f>
        <v/>
      </c>
    </row>
    <row r="537">
      <c r="A537" s="43"/>
      <c r="B537" s="31"/>
      <c r="C537" s="31"/>
      <c r="D537" s="15">
        <f t="shared" si="2"/>
        <v>0</v>
      </c>
      <c r="E537" s="15">
        <f t="shared" si="3"/>
        <v>0</v>
      </c>
      <c r="F537" s="15">
        <f t="shared" si="4"/>
        <v>0</v>
      </c>
      <c r="G537" s="15">
        <f t="shared" si="5"/>
        <v>0</v>
      </c>
      <c r="H537" s="18" t="str">
        <f t="shared" si="6"/>
        <v/>
      </c>
      <c r="I537" s="18" t="str">
        <f t="shared" si="7"/>
        <v/>
      </c>
      <c r="J537" s="18" t="str">
        <f t="shared" si="8"/>
        <v>-</v>
      </c>
      <c r="K537" s="27" t="str">
        <f t="shared" ref="K537:L537" si="547">IF(A537="","",WEEKDAY(B537,2))</f>
        <v/>
      </c>
      <c r="L537" s="27" t="str">
        <f t="shared" si="547"/>
        <v/>
      </c>
      <c r="M537" s="19">
        <f t="shared" si="10"/>
        <v>0</v>
      </c>
      <c r="N537" s="20">
        <f t="shared" si="11"/>
        <v>0</v>
      </c>
      <c r="O537" s="21" t="str">
        <f>IF(A537="","",IF(G537&gt;=asetukset!$B$3,G537-asetukset!$B$3,IF(AND(G537-E537&lt;=asetukset!$B$4,E537&gt;=asetukset!$B$3),1-E537,IF(AND(G537-E537&lt;=asetukset!$B$4,E537&lt;=asetukset!$B$3),asetukset!$B$6,0))))</f>
        <v/>
      </c>
      <c r="P537" s="20">
        <f>IF(F537&gt;D537,G537-asetukset!$B$5,IF(AND(D537=F537,E537&lt;=asetukset!$B$6),G537-E537,0))</f>
        <v>0</v>
      </c>
      <c r="Q537" s="19" t="str">
        <f>IF(and(K537=6,E537&gt;asetukset!$B$7),"", IF(and(K537&lt;&gt;6,L537=6,G537&lt;asetukset!$B$7),G537,IF(K537=6,asetukset!$B$7-E537,IF(K537=6,asetukset!$B$7-E537,IF(K537=6,asetukset!$B$7-E537,"")))))</f>
        <v/>
      </c>
      <c r="R537" s="19" t="str">
        <f t="shared" si="12"/>
        <v/>
      </c>
      <c r="S537" s="19" t="str">
        <f t="shared" si="13"/>
        <v/>
      </c>
      <c r="T537" s="21" t="str">
        <f>IF(A537="","",IF(SUMIFS($M$2:M537,$I$2:I537,I537,$A$2:A537,A537)&lt;=asetukset!$B$2,"",SUMIFS($M$2:M537,$I$2:I537,I537,$A$2:A537,A537)-asetukset!$B$2))</f>
        <v/>
      </c>
    </row>
    <row r="538">
      <c r="A538" s="43"/>
      <c r="B538" s="31"/>
      <c r="C538" s="31"/>
      <c r="D538" s="15">
        <f t="shared" si="2"/>
        <v>0</v>
      </c>
      <c r="E538" s="15">
        <f t="shared" si="3"/>
        <v>0</v>
      </c>
      <c r="F538" s="15">
        <f t="shared" si="4"/>
        <v>0</v>
      </c>
      <c r="G538" s="15">
        <f t="shared" si="5"/>
        <v>0</v>
      </c>
      <c r="H538" s="18" t="str">
        <f t="shared" si="6"/>
        <v/>
      </c>
      <c r="I538" s="18" t="str">
        <f t="shared" si="7"/>
        <v/>
      </c>
      <c r="J538" s="18" t="str">
        <f t="shared" si="8"/>
        <v>-</v>
      </c>
      <c r="K538" s="27" t="str">
        <f t="shared" ref="K538:L538" si="548">IF(A538="","",WEEKDAY(B538,2))</f>
        <v/>
      </c>
      <c r="L538" s="27" t="str">
        <f t="shared" si="548"/>
        <v/>
      </c>
      <c r="M538" s="19">
        <f t="shared" si="10"/>
        <v>0</v>
      </c>
      <c r="N538" s="20">
        <f t="shared" si="11"/>
        <v>0</v>
      </c>
      <c r="O538" s="21" t="str">
        <f>IF(A538="","",IF(G538&gt;=asetukset!$B$3,G538-asetukset!$B$3,IF(AND(G538-E538&lt;=asetukset!$B$4,E538&gt;=asetukset!$B$3),1-E538,IF(AND(G538-E538&lt;=asetukset!$B$4,E538&lt;=asetukset!$B$3),asetukset!$B$6,0))))</f>
        <v/>
      </c>
      <c r="P538" s="20">
        <f>IF(F538&gt;D538,G538-asetukset!$B$5,IF(AND(D538=F538,E538&lt;=asetukset!$B$6),G538-E538,0))</f>
        <v>0</v>
      </c>
      <c r="Q538" s="19" t="str">
        <f>IF(and(K538=6,E538&gt;asetukset!$B$7),"", IF(and(K538&lt;&gt;6,L538=6,G538&lt;asetukset!$B$7),G538,IF(K538=6,asetukset!$B$7-E538,IF(K538=6,asetukset!$B$7-E538,IF(K538=6,asetukset!$B$7-E538,"")))))</f>
        <v/>
      </c>
      <c r="R538" s="19" t="str">
        <f t="shared" si="12"/>
        <v/>
      </c>
      <c r="S538" s="19" t="str">
        <f t="shared" si="13"/>
        <v/>
      </c>
      <c r="T538" s="21" t="str">
        <f>IF(A538="","",IF(SUMIFS($M$2:M538,$I$2:I538,I538,$A$2:A538,A538)&lt;=asetukset!$B$2,"",SUMIFS($M$2:M538,$I$2:I538,I538,$A$2:A538,A538)-asetukset!$B$2))</f>
        <v/>
      </c>
    </row>
    <row r="539">
      <c r="A539" s="43"/>
      <c r="B539" s="31"/>
      <c r="C539" s="31"/>
      <c r="D539" s="15">
        <f t="shared" si="2"/>
        <v>0</v>
      </c>
      <c r="E539" s="15">
        <f t="shared" si="3"/>
        <v>0</v>
      </c>
      <c r="F539" s="15">
        <f t="shared" si="4"/>
        <v>0</v>
      </c>
      <c r="G539" s="15">
        <f t="shared" si="5"/>
        <v>0</v>
      </c>
      <c r="H539" s="18" t="str">
        <f t="shared" si="6"/>
        <v/>
      </c>
      <c r="I539" s="18" t="str">
        <f t="shared" si="7"/>
        <v/>
      </c>
      <c r="J539" s="18" t="str">
        <f t="shared" si="8"/>
        <v>-</v>
      </c>
      <c r="K539" s="27" t="str">
        <f t="shared" ref="K539:L539" si="549">IF(A539="","",WEEKDAY(B539,2))</f>
        <v/>
      </c>
      <c r="L539" s="27" t="str">
        <f t="shared" si="549"/>
        <v/>
      </c>
      <c r="M539" s="19">
        <f t="shared" si="10"/>
        <v>0</v>
      </c>
      <c r="N539" s="20">
        <f t="shared" si="11"/>
        <v>0</v>
      </c>
      <c r="O539" s="21" t="str">
        <f>IF(A539="","",IF(G539&gt;=asetukset!$B$3,G539-asetukset!$B$3,IF(AND(G539-E539&lt;=asetukset!$B$4,E539&gt;=asetukset!$B$3),1-E539,IF(AND(G539-E539&lt;=asetukset!$B$4,E539&lt;=asetukset!$B$3),asetukset!$B$6,0))))</f>
        <v/>
      </c>
      <c r="P539" s="20">
        <f>IF(F539&gt;D539,G539-asetukset!$B$5,IF(AND(D539=F539,E539&lt;=asetukset!$B$6),G539-E539,0))</f>
        <v>0</v>
      </c>
      <c r="Q539" s="19" t="str">
        <f>IF(and(K539=6,E539&gt;asetukset!$B$7),"", IF(and(K539&lt;&gt;6,L539=6,G539&lt;asetukset!$B$7),G539,IF(K539=6,asetukset!$B$7-E539,IF(K539=6,asetukset!$B$7-E539,IF(K539=6,asetukset!$B$7-E539,"")))))</f>
        <v/>
      </c>
      <c r="R539" s="19" t="str">
        <f t="shared" si="12"/>
        <v/>
      </c>
      <c r="S539" s="19" t="str">
        <f t="shared" si="13"/>
        <v/>
      </c>
      <c r="T539" s="21" t="str">
        <f>IF(A539="","",IF(SUMIFS($M$2:M539,$I$2:I539,I539,$A$2:A539,A539)&lt;=asetukset!$B$2,"",SUMIFS($M$2:M539,$I$2:I539,I539,$A$2:A539,A539)-asetukset!$B$2))</f>
        <v/>
      </c>
    </row>
    <row r="540">
      <c r="A540" s="43"/>
      <c r="B540" s="31"/>
      <c r="C540" s="31"/>
      <c r="D540" s="15">
        <f t="shared" si="2"/>
        <v>0</v>
      </c>
      <c r="E540" s="15">
        <f t="shared" si="3"/>
        <v>0</v>
      </c>
      <c r="F540" s="15">
        <f t="shared" si="4"/>
        <v>0</v>
      </c>
      <c r="G540" s="15">
        <f t="shared" si="5"/>
        <v>0</v>
      </c>
      <c r="H540" s="18" t="str">
        <f t="shared" si="6"/>
        <v/>
      </c>
      <c r="I540" s="18" t="str">
        <f t="shared" si="7"/>
        <v/>
      </c>
      <c r="J540" s="18" t="str">
        <f t="shared" si="8"/>
        <v>-</v>
      </c>
      <c r="K540" s="27" t="str">
        <f t="shared" ref="K540:L540" si="550">IF(A540="","",WEEKDAY(B540,2))</f>
        <v/>
      </c>
      <c r="L540" s="27" t="str">
        <f t="shared" si="550"/>
        <v/>
      </c>
      <c r="M540" s="19">
        <f t="shared" si="10"/>
        <v>0</v>
      </c>
      <c r="N540" s="20">
        <f t="shared" si="11"/>
        <v>0</v>
      </c>
      <c r="O540" s="21" t="str">
        <f>IF(A540="","",IF(G540&gt;=asetukset!$B$3,G540-asetukset!$B$3,IF(AND(G540-E540&lt;=asetukset!$B$4,E540&gt;=asetukset!$B$3),1-E540,IF(AND(G540-E540&lt;=asetukset!$B$4,E540&lt;=asetukset!$B$3),asetukset!$B$6,0))))</f>
        <v/>
      </c>
      <c r="P540" s="20">
        <f>IF(F540&gt;D540,G540-asetukset!$B$5,IF(AND(D540=F540,E540&lt;=asetukset!$B$6),G540-E540,0))</f>
        <v>0</v>
      </c>
      <c r="Q540" s="19" t="str">
        <f>IF(and(K540=6,E540&gt;asetukset!$B$7),"", IF(and(K540&lt;&gt;6,L540=6,G540&lt;asetukset!$B$7),G540,IF(K540=6,asetukset!$B$7-E540,IF(K540=6,asetukset!$B$7-E540,IF(K540=6,asetukset!$B$7-E540,"")))))</f>
        <v/>
      </c>
      <c r="R540" s="19" t="str">
        <f t="shared" si="12"/>
        <v/>
      </c>
      <c r="S540" s="19" t="str">
        <f t="shared" si="13"/>
        <v/>
      </c>
      <c r="T540" s="21" t="str">
        <f>IF(A540="","",IF(SUMIFS($M$2:M540,$I$2:I540,I540,$A$2:A540,A540)&lt;=asetukset!$B$2,"",SUMIFS($M$2:M540,$I$2:I540,I540,$A$2:A540,A540)-asetukset!$B$2))</f>
        <v/>
      </c>
    </row>
    <row r="541">
      <c r="A541" s="43"/>
      <c r="B541" s="31"/>
      <c r="C541" s="31"/>
      <c r="D541" s="15">
        <f t="shared" si="2"/>
        <v>0</v>
      </c>
      <c r="E541" s="15">
        <f t="shared" si="3"/>
        <v>0</v>
      </c>
      <c r="F541" s="15">
        <f t="shared" si="4"/>
        <v>0</v>
      </c>
      <c r="G541" s="15">
        <f t="shared" si="5"/>
        <v>0</v>
      </c>
      <c r="H541" s="18" t="str">
        <f t="shared" si="6"/>
        <v/>
      </c>
      <c r="I541" s="18" t="str">
        <f t="shared" si="7"/>
        <v/>
      </c>
      <c r="J541" s="18" t="str">
        <f t="shared" si="8"/>
        <v>-</v>
      </c>
      <c r="K541" s="27" t="str">
        <f t="shared" ref="K541:L541" si="551">IF(A541="","",WEEKDAY(B541,2))</f>
        <v/>
      </c>
      <c r="L541" s="27" t="str">
        <f t="shared" si="551"/>
        <v/>
      </c>
      <c r="M541" s="19">
        <f t="shared" si="10"/>
        <v>0</v>
      </c>
      <c r="N541" s="20">
        <f t="shared" si="11"/>
        <v>0</v>
      </c>
      <c r="O541" s="21" t="str">
        <f>IF(A541="","",IF(G541&gt;=asetukset!$B$3,G541-asetukset!$B$3,IF(AND(G541-E541&lt;=asetukset!$B$4,E541&gt;=asetukset!$B$3),1-E541,IF(AND(G541-E541&lt;=asetukset!$B$4,E541&lt;=asetukset!$B$3),asetukset!$B$6,0))))</f>
        <v/>
      </c>
      <c r="P541" s="20">
        <f>IF(F541&gt;D541,G541-asetukset!$B$5,IF(AND(D541=F541,E541&lt;=asetukset!$B$6),G541-E541,0))</f>
        <v>0</v>
      </c>
      <c r="Q541" s="19" t="str">
        <f>IF(and(K541=6,E541&gt;asetukset!$B$7),"", IF(and(K541&lt;&gt;6,L541=6,G541&lt;asetukset!$B$7),G541,IF(K541=6,asetukset!$B$7-E541,IF(K541=6,asetukset!$B$7-E541,IF(K541=6,asetukset!$B$7-E541,"")))))</f>
        <v/>
      </c>
      <c r="R541" s="19" t="str">
        <f t="shared" si="12"/>
        <v/>
      </c>
      <c r="S541" s="19" t="str">
        <f t="shared" si="13"/>
        <v/>
      </c>
      <c r="T541" s="21" t="str">
        <f>IF(A541="","",IF(SUMIFS($M$2:M541,$I$2:I541,I541,$A$2:A541,A541)&lt;=asetukset!$B$2,"",SUMIFS($M$2:M541,$I$2:I541,I541,$A$2:A541,A541)-asetukset!$B$2))</f>
        <v/>
      </c>
    </row>
    <row r="542">
      <c r="A542" s="43"/>
      <c r="B542" s="31"/>
      <c r="C542" s="31"/>
      <c r="D542" s="15">
        <f t="shared" si="2"/>
        <v>0</v>
      </c>
      <c r="E542" s="15">
        <f t="shared" si="3"/>
        <v>0</v>
      </c>
      <c r="F542" s="15">
        <f t="shared" si="4"/>
        <v>0</v>
      </c>
      <c r="G542" s="15">
        <f t="shared" si="5"/>
        <v>0</v>
      </c>
      <c r="H542" s="18" t="str">
        <f t="shared" si="6"/>
        <v/>
      </c>
      <c r="I542" s="18" t="str">
        <f t="shared" si="7"/>
        <v/>
      </c>
      <c r="J542" s="18" t="str">
        <f t="shared" si="8"/>
        <v>-</v>
      </c>
      <c r="K542" s="27" t="str">
        <f t="shared" ref="K542:L542" si="552">IF(A542="","",WEEKDAY(B542,2))</f>
        <v/>
      </c>
      <c r="L542" s="27" t="str">
        <f t="shared" si="552"/>
        <v/>
      </c>
      <c r="M542" s="19">
        <f t="shared" si="10"/>
        <v>0</v>
      </c>
      <c r="N542" s="20">
        <f t="shared" si="11"/>
        <v>0</v>
      </c>
      <c r="O542" s="21" t="str">
        <f>IF(A542="","",IF(G542&gt;=asetukset!$B$3,G542-asetukset!$B$3,IF(AND(G542-E542&lt;=asetukset!$B$4,E542&gt;=asetukset!$B$3),1-E542,IF(AND(G542-E542&lt;=asetukset!$B$4,E542&lt;=asetukset!$B$3),asetukset!$B$6,0))))</f>
        <v/>
      </c>
      <c r="P542" s="20">
        <f>IF(F542&gt;D542,G542-asetukset!$B$5,IF(AND(D542=F542,E542&lt;=asetukset!$B$6),G542-E542,0))</f>
        <v>0</v>
      </c>
      <c r="Q542" s="19" t="str">
        <f>IF(and(K542=6,E542&gt;asetukset!$B$7),"", IF(and(K542&lt;&gt;6,L542=6,G542&lt;asetukset!$B$7),G542,IF(K542=6,asetukset!$B$7-E542,IF(K542=6,asetukset!$B$7-E542,IF(K542=6,asetukset!$B$7-E542,"")))))</f>
        <v/>
      </c>
      <c r="R542" s="19" t="str">
        <f t="shared" si="12"/>
        <v/>
      </c>
      <c r="S542" s="19" t="str">
        <f t="shared" si="13"/>
        <v/>
      </c>
      <c r="T542" s="21" t="str">
        <f>IF(A542="","",IF(SUMIFS($M$2:M542,$I$2:I542,I542,$A$2:A542,A542)&lt;=asetukset!$B$2,"",SUMIFS($M$2:M542,$I$2:I542,I542,$A$2:A542,A542)-asetukset!$B$2))</f>
        <v/>
      </c>
    </row>
    <row r="543">
      <c r="A543" s="43"/>
      <c r="B543" s="31"/>
      <c r="C543" s="31"/>
      <c r="D543" s="15">
        <f t="shared" si="2"/>
        <v>0</v>
      </c>
      <c r="E543" s="15">
        <f t="shared" si="3"/>
        <v>0</v>
      </c>
      <c r="F543" s="15">
        <f t="shared" si="4"/>
        <v>0</v>
      </c>
      <c r="G543" s="15">
        <f t="shared" si="5"/>
        <v>0</v>
      </c>
      <c r="H543" s="18" t="str">
        <f t="shared" si="6"/>
        <v/>
      </c>
      <c r="I543" s="18" t="str">
        <f t="shared" si="7"/>
        <v/>
      </c>
      <c r="J543" s="18" t="str">
        <f t="shared" si="8"/>
        <v>-</v>
      </c>
      <c r="K543" s="27" t="str">
        <f t="shared" ref="K543:L543" si="553">IF(A543="","",WEEKDAY(B543,2))</f>
        <v/>
      </c>
      <c r="L543" s="27" t="str">
        <f t="shared" si="553"/>
        <v/>
      </c>
      <c r="M543" s="19">
        <f t="shared" si="10"/>
        <v>0</v>
      </c>
      <c r="N543" s="20">
        <f t="shared" si="11"/>
        <v>0</v>
      </c>
      <c r="O543" s="21" t="str">
        <f>IF(A543="","",IF(G543&gt;=asetukset!$B$3,G543-asetukset!$B$3,IF(AND(G543-E543&lt;=asetukset!$B$4,E543&gt;=asetukset!$B$3),1-E543,IF(AND(G543-E543&lt;=asetukset!$B$4,E543&lt;=asetukset!$B$3),asetukset!$B$6,0))))</f>
        <v/>
      </c>
      <c r="P543" s="20">
        <f>IF(F543&gt;D543,G543-asetukset!$B$5,IF(AND(D543=F543,E543&lt;=asetukset!$B$6),G543-E543,0))</f>
        <v>0</v>
      </c>
      <c r="Q543" s="19" t="str">
        <f>IF(and(K543=6,E543&gt;asetukset!$B$7),"", IF(and(K543&lt;&gt;6,L543=6,G543&lt;asetukset!$B$7),G543,IF(K543=6,asetukset!$B$7-E543,IF(K543=6,asetukset!$B$7-E543,IF(K543=6,asetukset!$B$7-E543,"")))))</f>
        <v/>
      </c>
      <c r="R543" s="19" t="str">
        <f t="shared" si="12"/>
        <v/>
      </c>
      <c r="S543" s="19" t="str">
        <f t="shared" si="13"/>
        <v/>
      </c>
      <c r="T543" s="21" t="str">
        <f>IF(A543="","",IF(SUMIFS($M$2:M543,$I$2:I543,I543,$A$2:A543,A543)&lt;=asetukset!$B$2,"",SUMIFS($M$2:M543,$I$2:I543,I543,$A$2:A543,A543)-asetukset!$B$2))</f>
        <v/>
      </c>
    </row>
    <row r="544">
      <c r="A544" s="43"/>
      <c r="B544" s="31"/>
      <c r="C544" s="31"/>
      <c r="D544" s="15">
        <f t="shared" si="2"/>
        <v>0</v>
      </c>
      <c r="E544" s="15">
        <f t="shared" si="3"/>
        <v>0</v>
      </c>
      <c r="F544" s="15">
        <f t="shared" si="4"/>
        <v>0</v>
      </c>
      <c r="G544" s="15">
        <f t="shared" si="5"/>
        <v>0</v>
      </c>
      <c r="H544" s="18" t="str">
        <f t="shared" si="6"/>
        <v/>
      </c>
      <c r="I544" s="18" t="str">
        <f t="shared" si="7"/>
        <v/>
      </c>
      <c r="J544" s="18" t="str">
        <f t="shared" si="8"/>
        <v>-</v>
      </c>
      <c r="K544" s="27" t="str">
        <f t="shared" ref="K544:L544" si="554">IF(A544="","",WEEKDAY(B544,2))</f>
        <v/>
      </c>
      <c r="L544" s="27" t="str">
        <f t="shared" si="554"/>
        <v/>
      </c>
      <c r="M544" s="19">
        <f t="shared" si="10"/>
        <v>0</v>
      </c>
      <c r="N544" s="20">
        <f t="shared" si="11"/>
        <v>0</v>
      </c>
      <c r="O544" s="21" t="str">
        <f>IF(A544="","",IF(G544&gt;=asetukset!$B$3,G544-asetukset!$B$3,IF(AND(G544-E544&lt;=asetukset!$B$4,E544&gt;=asetukset!$B$3),1-E544,IF(AND(G544-E544&lt;=asetukset!$B$4,E544&lt;=asetukset!$B$3),asetukset!$B$6,0))))</f>
        <v/>
      </c>
      <c r="P544" s="20">
        <f>IF(F544&gt;D544,G544-asetukset!$B$5,IF(AND(D544=F544,E544&lt;=asetukset!$B$6),G544-E544,0))</f>
        <v>0</v>
      </c>
      <c r="Q544" s="19" t="str">
        <f>IF(and(K544=6,E544&gt;asetukset!$B$7),"", IF(and(K544&lt;&gt;6,L544=6,G544&lt;asetukset!$B$7),G544,IF(K544=6,asetukset!$B$7-E544,IF(K544=6,asetukset!$B$7-E544,IF(K544=6,asetukset!$B$7-E544,"")))))</f>
        <v/>
      </c>
      <c r="R544" s="19" t="str">
        <f t="shared" si="12"/>
        <v/>
      </c>
      <c r="S544" s="19" t="str">
        <f t="shared" si="13"/>
        <v/>
      </c>
      <c r="T544" s="21" t="str">
        <f>IF(A544="","",IF(SUMIFS($M$2:M544,$I$2:I544,I544,$A$2:A544,A544)&lt;=asetukset!$B$2,"",SUMIFS($M$2:M544,$I$2:I544,I544,$A$2:A544,A544)-asetukset!$B$2))</f>
        <v/>
      </c>
    </row>
    <row r="545">
      <c r="A545" s="43"/>
      <c r="B545" s="31"/>
      <c r="C545" s="31"/>
      <c r="D545" s="15">
        <f t="shared" si="2"/>
        <v>0</v>
      </c>
      <c r="E545" s="15">
        <f t="shared" si="3"/>
        <v>0</v>
      </c>
      <c r="F545" s="15">
        <f t="shared" si="4"/>
        <v>0</v>
      </c>
      <c r="G545" s="15">
        <f t="shared" si="5"/>
        <v>0</v>
      </c>
      <c r="H545" s="18" t="str">
        <f t="shared" si="6"/>
        <v/>
      </c>
      <c r="I545" s="18" t="str">
        <f t="shared" si="7"/>
        <v/>
      </c>
      <c r="J545" s="18" t="str">
        <f t="shared" si="8"/>
        <v>-</v>
      </c>
      <c r="K545" s="27" t="str">
        <f t="shared" ref="K545:L545" si="555">IF(A545="","",WEEKDAY(B545,2))</f>
        <v/>
      </c>
      <c r="L545" s="27" t="str">
        <f t="shared" si="555"/>
        <v/>
      </c>
      <c r="M545" s="19">
        <f t="shared" si="10"/>
        <v>0</v>
      </c>
      <c r="N545" s="20">
        <f t="shared" si="11"/>
        <v>0</v>
      </c>
      <c r="O545" s="21" t="str">
        <f>IF(A545="","",IF(G545&gt;=asetukset!$B$3,G545-asetukset!$B$3,IF(AND(G545-E545&lt;=asetukset!$B$4,E545&gt;=asetukset!$B$3),1-E545,IF(AND(G545-E545&lt;=asetukset!$B$4,E545&lt;=asetukset!$B$3),asetukset!$B$6,0))))</f>
        <v/>
      </c>
      <c r="P545" s="20">
        <f>IF(F545&gt;D545,G545-asetukset!$B$5,IF(AND(D545=F545,E545&lt;=asetukset!$B$6),G545-E545,0))</f>
        <v>0</v>
      </c>
      <c r="Q545" s="19" t="str">
        <f>IF(and(K545=6,E545&gt;asetukset!$B$7),"", IF(and(K545&lt;&gt;6,L545=6,G545&lt;asetukset!$B$7),G545,IF(K545=6,asetukset!$B$7-E545,IF(K545=6,asetukset!$B$7-E545,IF(K545=6,asetukset!$B$7-E545,"")))))</f>
        <v/>
      </c>
      <c r="R545" s="19" t="str">
        <f t="shared" si="12"/>
        <v/>
      </c>
      <c r="S545" s="19" t="str">
        <f t="shared" si="13"/>
        <v/>
      </c>
      <c r="T545" s="21" t="str">
        <f>IF(A545="","",IF(SUMIFS($M$2:M545,$I$2:I545,I545,$A$2:A545,A545)&lt;=asetukset!$B$2,"",SUMIFS($M$2:M545,$I$2:I545,I545,$A$2:A545,A545)-asetukset!$B$2))</f>
        <v/>
      </c>
    </row>
    <row r="546">
      <c r="A546" s="43"/>
      <c r="B546" s="31"/>
      <c r="C546" s="31"/>
      <c r="D546" s="15">
        <f t="shared" si="2"/>
        <v>0</v>
      </c>
      <c r="E546" s="15">
        <f t="shared" si="3"/>
        <v>0</v>
      </c>
      <c r="F546" s="15">
        <f t="shared" si="4"/>
        <v>0</v>
      </c>
      <c r="G546" s="15">
        <f t="shared" si="5"/>
        <v>0</v>
      </c>
      <c r="H546" s="18" t="str">
        <f t="shared" si="6"/>
        <v/>
      </c>
      <c r="I546" s="18" t="str">
        <f t="shared" si="7"/>
        <v/>
      </c>
      <c r="J546" s="18" t="str">
        <f t="shared" si="8"/>
        <v>-</v>
      </c>
      <c r="K546" s="27" t="str">
        <f t="shared" ref="K546:L546" si="556">IF(A546="","",WEEKDAY(B546,2))</f>
        <v/>
      </c>
      <c r="L546" s="27" t="str">
        <f t="shared" si="556"/>
        <v/>
      </c>
      <c r="M546" s="19">
        <f t="shared" si="10"/>
        <v>0</v>
      </c>
      <c r="N546" s="20">
        <f t="shared" si="11"/>
        <v>0</v>
      </c>
      <c r="O546" s="21" t="str">
        <f>IF(A546="","",IF(G546&gt;=asetukset!$B$3,G546-asetukset!$B$3,IF(AND(G546-E546&lt;=asetukset!$B$4,E546&gt;=asetukset!$B$3),1-E546,IF(AND(G546-E546&lt;=asetukset!$B$4,E546&lt;=asetukset!$B$3),asetukset!$B$6,0))))</f>
        <v/>
      </c>
      <c r="P546" s="20">
        <f>IF(F546&gt;D546,G546-asetukset!$B$5,IF(AND(D546=F546,E546&lt;=asetukset!$B$6),G546-E546,0))</f>
        <v>0</v>
      </c>
      <c r="Q546" s="19" t="str">
        <f>IF(and(K546=6,E546&gt;asetukset!$B$7),"", IF(and(K546&lt;&gt;6,L546=6,G546&lt;asetukset!$B$7),G546,IF(K546=6,asetukset!$B$7-E546,IF(K546=6,asetukset!$B$7-E546,IF(K546=6,asetukset!$B$7-E546,"")))))</f>
        <v/>
      </c>
      <c r="R546" s="19" t="str">
        <f t="shared" si="12"/>
        <v/>
      </c>
      <c r="S546" s="19" t="str">
        <f t="shared" si="13"/>
        <v/>
      </c>
      <c r="T546" s="21" t="str">
        <f>IF(A546="","",IF(SUMIFS($M$2:M546,$I$2:I546,I546,$A$2:A546,A546)&lt;=asetukset!$B$2,"",SUMIFS($M$2:M546,$I$2:I546,I546,$A$2:A546,A546)-asetukset!$B$2))</f>
        <v/>
      </c>
    </row>
    <row r="547">
      <c r="A547" s="43"/>
      <c r="B547" s="31"/>
      <c r="C547" s="31"/>
      <c r="D547" s="15">
        <f t="shared" si="2"/>
        <v>0</v>
      </c>
      <c r="E547" s="15">
        <f t="shared" si="3"/>
        <v>0</v>
      </c>
      <c r="F547" s="15">
        <f t="shared" si="4"/>
        <v>0</v>
      </c>
      <c r="G547" s="15">
        <f t="shared" si="5"/>
        <v>0</v>
      </c>
      <c r="H547" s="18" t="str">
        <f t="shared" si="6"/>
        <v/>
      </c>
      <c r="I547" s="18" t="str">
        <f t="shared" si="7"/>
        <v/>
      </c>
      <c r="J547" s="18" t="str">
        <f t="shared" si="8"/>
        <v>-</v>
      </c>
      <c r="K547" s="27" t="str">
        <f t="shared" ref="K547:L547" si="557">IF(A547="","",WEEKDAY(B547,2))</f>
        <v/>
      </c>
      <c r="L547" s="27" t="str">
        <f t="shared" si="557"/>
        <v/>
      </c>
      <c r="M547" s="19">
        <f t="shared" si="10"/>
        <v>0</v>
      </c>
      <c r="N547" s="20">
        <f t="shared" si="11"/>
        <v>0</v>
      </c>
      <c r="O547" s="21" t="str">
        <f>IF(A547="","",IF(G547&gt;=asetukset!$B$3,G547-asetukset!$B$3,IF(AND(G547-E547&lt;=asetukset!$B$4,E547&gt;=asetukset!$B$3),1-E547,IF(AND(G547-E547&lt;=asetukset!$B$4,E547&lt;=asetukset!$B$3),asetukset!$B$6,0))))</f>
        <v/>
      </c>
      <c r="P547" s="20">
        <f>IF(F547&gt;D547,G547-asetukset!$B$5,IF(AND(D547=F547,E547&lt;=asetukset!$B$6),G547-E547,0))</f>
        <v>0</v>
      </c>
      <c r="Q547" s="19" t="str">
        <f>IF(and(K547=6,E547&gt;asetukset!$B$7),"", IF(and(K547&lt;&gt;6,L547=6,G547&lt;asetukset!$B$7),G547,IF(K547=6,asetukset!$B$7-E547,IF(K547=6,asetukset!$B$7-E547,IF(K547=6,asetukset!$B$7-E547,"")))))</f>
        <v/>
      </c>
      <c r="R547" s="19" t="str">
        <f t="shared" si="12"/>
        <v/>
      </c>
      <c r="S547" s="19" t="str">
        <f t="shared" si="13"/>
        <v/>
      </c>
      <c r="T547" s="21" t="str">
        <f>IF(A547="","",IF(SUMIFS($M$2:M547,$I$2:I547,I547,$A$2:A547,A547)&lt;=asetukset!$B$2,"",SUMIFS($M$2:M547,$I$2:I547,I547,$A$2:A547,A547)-asetukset!$B$2))</f>
        <v/>
      </c>
    </row>
    <row r="548">
      <c r="A548" s="43"/>
      <c r="B548" s="31"/>
      <c r="C548" s="31"/>
      <c r="D548" s="15">
        <f t="shared" si="2"/>
        <v>0</v>
      </c>
      <c r="E548" s="15">
        <f t="shared" si="3"/>
        <v>0</v>
      </c>
      <c r="F548" s="15">
        <f t="shared" si="4"/>
        <v>0</v>
      </c>
      <c r="G548" s="15">
        <f t="shared" si="5"/>
        <v>0</v>
      </c>
      <c r="H548" s="18" t="str">
        <f t="shared" si="6"/>
        <v/>
      </c>
      <c r="I548" s="18" t="str">
        <f t="shared" si="7"/>
        <v/>
      </c>
      <c r="J548" s="18" t="str">
        <f t="shared" si="8"/>
        <v>-</v>
      </c>
      <c r="K548" s="27" t="str">
        <f t="shared" ref="K548:L548" si="558">IF(A548="","",WEEKDAY(B548,2))</f>
        <v/>
      </c>
      <c r="L548" s="27" t="str">
        <f t="shared" si="558"/>
        <v/>
      </c>
      <c r="M548" s="19">
        <f t="shared" si="10"/>
        <v>0</v>
      </c>
      <c r="N548" s="20">
        <f t="shared" si="11"/>
        <v>0</v>
      </c>
      <c r="O548" s="21" t="str">
        <f>IF(A548="","",IF(G548&gt;=asetukset!$B$3,G548-asetukset!$B$3,IF(AND(G548-E548&lt;=asetukset!$B$4,E548&gt;=asetukset!$B$3),1-E548,IF(AND(G548-E548&lt;=asetukset!$B$4,E548&lt;=asetukset!$B$3),asetukset!$B$6,0))))</f>
        <v/>
      </c>
      <c r="P548" s="20">
        <f>IF(F548&gt;D548,G548-asetukset!$B$5,IF(AND(D548=F548,E548&lt;=asetukset!$B$6),G548-E548,0))</f>
        <v>0</v>
      </c>
      <c r="Q548" s="19" t="str">
        <f>IF(and(K548=6,E548&gt;asetukset!$B$7),"", IF(and(K548&lt;&gt;6,L548=6,G548&lt;asetukset!$B$7),G548,IF(K548=6,asetukset!$B$7-E548,IF(K548=6,asetukset!$B$7-E548,IF(K548=6,asetukset!$B$7-E548,"")))))</f>
        <v/>
      </c>
      <c r="R548" s="19" t="str">
        <f t="shared" si="12"/>
        <v/>
      </c>
      <c r="S548" s="19" t="str">
        <f t="shared" si="13"/>
        <v/>
      </c>
      <c r="T548" s="21" t="str">
        <f>IF(A548="","",IF(SUMIFS($M$2:M548,$I$2:I548,I548,$A$2:A548,A548)&lt;=asetukset!$B$2,"",SUMIFS($M$2:M548,$I$2:I548,I548,$A$2:A548,A548)-asetukset!$B$2))</f>
        <v/>
      </c>
    </row>
    <row r="549">
      <c r="A549" s="43"/>
      <c r="B549" s="31"/>
      <c r="C549" s="31"/>
      <c r="D549" s="15">
        <f t="shared" si="2"/>
        <v>0</v>
      </c>
      <c r="E549" s="15">
        <f t="shared" si="3"/>
        <v>0</v>
      </c>
      <c r="F549" s="15">
        <f t="shared" si="4"/>
        <v>0</v>
      </c>
      <c r="G549" s="15">
        <f t="shared" si="5"/>
        <v>0</v>
      </c>
      <c r="H549" s="18" t="str">
        <f t="shared" si="6"/>
        <v/>
      </c>
      <c r="I549" s="18" t="str">
        <f t="shared" si="7"/>
        <v/>
      </c>
      <c r="J549" s="18" t="str">
        <f t="shared" si="8"/>
        <v>-</v>
      </c>
      <c r="K549" s="27" t="str">
        <f t="shared" ref="K549:L549" si="559">IF(A549="","",WEEKDAY(B549,2))</f>
        <v/>
      </c>
      <c r="L549" s="27" t="str">
        <f t="shared" si="559"/>
        <v/>
      </c>
      <c r="M549" s="19">
        <f t="shared" si="10"/>
        <v>0</v>
      </c>
      <c r="N549" s="20">
        <f t="shared" si="11"/>
        <v>0</v>
      </c>
      <c r="O549" s="21" t="str">
        <f>IF(A549="","",IF(G549&gt;=asetukset!$B$3,G549-asetukset!$B$3,IF(AND(G549-E549&lt;=asetukset!$B$4,E549&gt;=asetukset!$B$3),1-E549,IF(AND(G549-E549&lt;=asetukset!$B$4,E549&lt;=asetukset!$B$3),asetukset!$B$6,0))))</f>
        <v/>
      </c>
      <c r="P549" s="20">
        <f>IF(F549&gt;D549,G549-asetukset!$B$5,IF(AND(D549=F549,E549&lt;=asetukset!$B$6),G549-E549,0))</f>
        <v>0</v>
      </c>
      <c r="Q549" s="19" t="str">
        <f>IF(and(K549=6,E549&gt;asetukset!$B$7),"", IF(and(K549&lt;&gt;6,L549=6,G549&lt;asetukset!$B$7),G549,IF(K549=6,asetukset!$B$7-E549,IF(K549=6,asetukset!$B$7-E549,IF(K549=6,asetukset!$B$7-E549,"")))))</f>
        <v/>
      </c>
      <c r="R549" s="19" t="str">
        <f t="shared" si="12"/>
        <v/>
      </c>
      <c r="S549" s="19" t="str">
        <f t="shared" si="13"/>
        <v/>
      </c>
      <c r="T549" s="21" t="str">
        <f>IF(A549="","",IF(SUMIFS($M$2:M549,$I$2:I549,I549,$A$2:A549,A549)&lt;=asetukset!$B$2,"",SUMIFS($M$2:M549,$I$2:I549,I549,$A$2:A549,A549)-asetukset!$B$2))</f>
        <v/>
      </c>
    </row>
    <row r="550">
      <c r="A550" s="43"/>
      <c r="B550" s="31"/>
      <c r="C550" s="31"/>
      <c r="D550" s="15">
        <f t="shared" si="2"/>
        <v>0</v>
      </c>
      <c r="E550" s="15">
        <f t="shared" si="3"/>
        <v>0</v>
      </c>
      <c r="F550" s="15">
        <f t="shared" si="4"/>
        <v>0</v>
      </c>
      <c r="G550" s="15">
        <f t="shared" si="5"/>
        <v>0</v>
      </c>
      <c r="H550" s="18" t="str">
        <f t="shared" si="6"/>
        <v/>
      </c>
      <c r="I550" s="18" t="str">
        <f t="shared" si="7"/>
        <v/>
      </c>
      <c r="J550" s="18" t="str">
        <f t="shared" si="8"/>
        <v>-</v>
      </c>
      <c r="K550" s="27" t="str">
        <f t="shared" ref="K550:L550" si="560">IF(A550="","",WEEKDAY(B550,2))</f>
        <v/>
      </c>
      <c r="L550" s="27" t="str">
        <f t="shared" si="560"/>
        <v/>
      </c>
      <c r="M550" s="19">
        <f t="shared" si="10"/>
        <v>0</v>
      </c>
      <c r="N550" s="20">
        <f t="shared" si="11"/>
        <v>0</v>
      </c>
      <c r="O550" s="21" t="str">
        <f>IF(A550="","",IF(G550&gt;=asetukset!$B$3,G550-asetukset!$B$3,IF(AND(G550-E550&lt;=asetukset!$B$4,E550&gt;=asetukset!$B$3),1-E550,IF(AND(G550-E550&lt;=asetukset!$B$4,E550&lt;=asetukset!$B$3),asetukset!$B$6,0))))</f>
        <v/>
      </c>
      <c r="P550" s="20">
        <f>IF(F550&gt;D550,G550-asetukset!$B$5,IF(AND(D550=F550,E550&lt;=asetukset!$B$6),G550-E550,0))</f>
        <v>0</v>
      </c>
      <c r="Q550" s="19" t="str">
        <f>IF(and(K550=6,E550&gt;asetukset!$B$7),"", IF(and(K550&lt;&gt;6,L550=6,G550&lt;asetukset!$B$7),G550,IF(K550=6,asetukset!$B$7-E550,IF(K550=6,asetukset!$B$7-E550,IF(K550=6,asetukset!$B$7-E550,"")))))</f>
        <v/>
      </c>
      <c r="R550" s="19" t="str">
        <f t="shared" si="12"/>
        <v/>
      </c>
      <c r="S550" s="19" t="str">
        <f t="shared" si="13"/>
        <v/>
      </c>
      <c r="T550" s="21" t="str">
        <f>IF(A550="","",IF(SUMIFS($M$2:M550,$I$2:I550,I550,$A$2:A550,A550)&lt;=asetukset!$B$2,"",SUMIFS($M$2:M550,$I$2:I550,I550,$A$2:A550,A550)-asetukset!$B$2))</f>
        <v/>
      </c>
    </row>
    <row r="551">
      <c r="A551" s="43"/>
      <c r="B551" s="31"/>
      <c r="C551" s="31"/>
      <c r="D551" s="15">
        <f t="shared" si="2"/>
        <v>0</v>
      </c>
      <c r="E551" s="15">
        <f t="shared" si="3"/>
        <v>0</v>
      </c>
      <c r="F551" s="15">
        <f t="shared" si="4"/>
        <v>0</v>
      </c>
      <c r="G551" s="15">
        <f t="shared" si="5"/>
        <v>0</v>
      </c>
      <c r="H551" s="18" t="str">
        <f t="shared" si="6"/>
        <v/>
      </c>
      <c r="I551" s="18" t="str">
        <f t="shared" si="7"/>
        <v/>
      </c>
      <c r="J551" s="18" t="str">
        <f t="shared" si="8"/>
        <v>-</v>
      </c>
      <c r="K551" s="27" t="str">
        <f t="shared" ref="K551:L551" si="561">IF(A551="","",WEEKDAY(B551,2))</f>
        <v/>
      </c>
      <c r="L551" s="27" t="str">
        <f t="shared" si="561"/>
        <v/>
      </c>
      <c r="M551" s="19">
        <f t="shared" si="10"/>
        <v>0</v>
      </c>
      <c r="N551" s="20">
        <f t="shared" si="11"/>
        <v>0</v>
      </c>
      <c r="O551" s="21" t="str">
        <f>IF(A551="","",IF(G551&gt;=asetukset!$B$3,G551-asetukset!$B$3,IF(AND(G551-E551&lt;=asetukset!$B$4,E551&gt;=asetukset!$B$3),1-E551,IF(AND(G551-E551&lt;=asetukset!$B$4,E551&lt;=asetukset!$B$3),asetukset!$B$6,0))))</f>
        <v/>
      </c>
      <c r="P551" s="20">
        <f>IF(F551&gt;D551,G551-asetukset!$B$5,IF(AND(D551=F551,E551&lt;=asetukset!$B$6),G551-E551,0))</f>
        <v>0</v>
      </c>
      <c r="Q551" s="19" t="str">
        <f>IF(and(K551=6,E551&gt;asetukset!$B$7),"", IF(and(K551&lt;&gt;6,L551=6,G551&lt;asetukset!$B$7),G551,IF(K551=6,asetukset!$B$7-E551,IF(K551=6,asetukset!$B$7-E551,IF(K551=6,asetukset!$B$7-E551,"")))))</f>
        <v/>
      </c>
      <c r="R551" s="19" t="str">
        <f t="shared" si="12"/>
        <v/>
      </c>
      <c r="S551" s="19" t="str">
        <f t="shared" si="13"/>
        <v/>
      </c>
      <c r="T551" s="21" t="str">
        <f>IF(A551="","",IF(SUMIFS($M$2:M551,$I$2:I551,I551,$A$2:A551,A551)&lt;=asetukset!$B$2,"",SUMIFS($M$2:M551,$I$2:I551,I551,$A$2:A551,A551)-asetukset!$B$2))</f>
        <v/>
      </c>
    </row>
    <row r="552">
      <c r="A552" s="43"/>
      <c r="B552" s="31"/>
      <c r="C552" s="31"/>
      <c r="D552" s="15">
        <f t="shared" si="2"/>
        <v>0</v>
      </c>
      <c r="E552" s="15">
        <f t="shared" si="3"/>
        <v>0</v>
      </c>
      <c r="F552" s="15">
        <f t="shared" si="4"/>
        <v>0</v>
      </c>
      <c r="G552" s="15">
        <f t="shared" si="5"/>
        <v>0</v>
      </c>
      <c r="H552" s="18" t="str">
        <f t="shared" si="6"/>
        <v/>
      </c>
      <c r="I552" s="18" t="str">
        <f t="shared" si="7"/>
        <v/>
      </c>
      <c r="J552" s="18" t="str">
        <f t="shared" si="8"/>
        <v>-</v>
      </c>
      <c r="K552" s="27" t="str">
        <f t="shared" ref="K552:L552" si="562">IF(A552="","",WEEKDAY(B552,2))</f>
        <v/>
      </c>
      <c r="L552" s="27" t="str">
        <f t="shared" si="562"/>
        <v/>
      </c>
      <c r="M552" s="19">
        <f t="shared" si="10"/>
        <v>0</v>
      </c>
      <c r="N552" s="20">
        <f t="shared" si="11"/>
        <v>0</v>
      </c>
      <c r="O552" s="21" t="str">
        <f>IF(A552="","",IF(G552&gt;=asetukset!$B$3,G552-asetukset!$B$3,IF(AND(G552-E552&lt;=asetukset!$B$4,E552&gt;=asetukset!$B$3),1-E552,IF(AND(G552-E552&lt;=asetukset!$B$4,E552&lt;=asetukset!$B$3),asetukset!$B$6,0))))</f>
        <v/>
      </c>
      <c r="P552" s="20">
        <f>IF(F552&gt;D552,G552-asetukset!$B$5,IF(AND(D552=F552,E552&lt;=asetukset!$B$6),G552-E552,0))</f>
        <v>0</v>
      </c>
      <c r="Q552" s="19" t="str">
        <f>IF(and(K552=6,E552&gt;asetukset!$B$7),"", IF(and(K552&lt;&gt;6,L552=6,G552&lt;asetukset!$B$7),G552,IF(K552=6,asetukset!$B$7-E552,IF(K552=6,asetukset!$B$7-E552,IF(K552=6,asetukset!$B$7-E552,"")))))</f>
        <v/>
      </c>
      <c r="R552" s="19" t="str">
        <f t="shared" si="12"/>
        <v/>
      </c>
      <c r="S552" s="19" t="str">
        <f t="shared" si="13"/>
        <v/>
      </c>
      <c r="T552" s="21" t="str">
        <f>IF(A552="","",IF(SUMIFS($M$2:M552,$I$2:I552,I552,$A$2:A552,A552)&lt;=asetukset!$B$2,"",SUMIFS($M$2:M552,$I$2:I552,I552,$A$2:A552,A552)-asetukset!$B$2))</f>
        <v/>
      </c>
    </row>
    <row r="553">
      <c r="A553" s="43"/>
      <c r="B553" s="31"/>
      <c r="C553" s="31"/>
      <c r="D553" s="15">
        <f t="shared" si="2"/>
        <v>0</v>
      </c>
      <c r="E553" s="15">
        <f t="shared" si="3"/>
        <v>0</v>
      </c>
      <c r="F553" s="15">
        <f t="shared" si="4"/>
        <v>0</v>
      </c>
      <c r="G553" s="15">
        <f t="shared" si="5"/>
        <v>0</v>
      </c>
      <c r="H553" s="18" t="str">
        <f t="shared" si="6"/>
        <v/>
      </c>
      <c r="I553" s="18" t="str">
        <f t="shared" si="7"/>
        <v/>
      </c>
      <c r="J553" s="18" t="str">
        <f t="shared" si="8"/>
        <v>-</v>
      </c>
      <c r="K553" s="27" t="str">
        <f t="shared" ref="K553:L553" si="563">IF(A553="","",WEEKDAY(B553,2))</f>
        <v/>
      </c>
      <c r="L553" s="27" t="str">
        <f t="shared" si="563"/>
        <v/>
      </c>
      <c r="M553" s="19">
        <f t="shared" si="10"/>
        <v>0</v>
      </c>
      <c r="N553" s="20">
        <f t="shared" si="11"/>
        <v>0</v>
      </c>
      <c r="O553" s="21" t="str">
        <f>IF(A553="","",IF(G553&gt;=asetukset!$B$3,G553-asetukset!$B$3,IF(AND(G553-E553&lt;=asetukset!$B$4,E553&gt;=asetukset!$B$3),1-E553,IF(AND(G553-E553&lt;=asetukset!$B$4,E553&lt;=asetukset!$B$3),asetukset!$B$6,0))))</f>
        <v/>
      </c>
      <c r="P553" s="20">
        <f>IF(F553&gt;D553,G553-asetukset!$B$5,IF(AND(D553=F553,E553&lt;=asetukset!$B$6),G553-E553,0))</f>
        <v>0</v>
      </c>
      <c r="Q553" s="19" t="str">
        <f>IF(and(K553=6,E553&gt;asetukset!$B$7),"", IF(and(K553&lt;&gt;6,L553=6,G553&lt;asetukset!$B$7),G553,IF(K553=6,asetukset!$B$7-E553,IF(K553=6,asetukset!$B$7-E553,IF(K553=6,asetukset!$B$7-E553,"")))))</f>
        <v/>
      </c>
      <c r="R553" s="19" t="str">
        <f t="shared" si="12"/>
        <v/>
      </c>
      <c r="S553" s="19" t="str">
        <f t="shared" si="13"/>
        <v/>
      </c>
      <c r="T553" s="21" t="str">
        <f>IF(A553="","",IF(SUMIFS($M$2:M553,$I$2:I553,I553,$A$2:A553,A553)&lt;=asetukset!$B$2,"",SUMIFS($M$2:M553,$I$2:I553,I553,$A$2:A553,A553)-asetukset!$B$2))</f>
        <v/>
      </c>
    </row>
    <row r="554">
      <c r="A554" s="43"/>
      <c r="B554" s="31"/>
      <c r="C554" s="31"/>
      <c r="D554" s="15">
        <f t="shared" si="2"/>
        <v>0</v>
      </c>
      <c r="E554" s="15">
        <f t="shared" si="3"/>
        <v>0</v>
      </c>
      <c r="F554" s="15">
        <f t="shared" si="4"/>
        <v>0</v>
      </c>
      <c r="G554" s="15">
        <f t="shared" si="5"/>
        <v>0</v>
      </c>
      <c r="H554" s="18" t="str">
        <f t="shared" si="6"/>
        <v/>
      </c>
      <c r="I554" s="18" t="str">
        <f t="shared" si="7"/>
        <v/>
      </c>
      <c r="J554" s="18" t="str">
        <f t="shared" si="8"/>
        <v>-</v>
      </c>
      <c r="K554" s="27" t="str">
        <f t="shared" ref="K554:L554" si="564">IF(A554="","",WEEKDAY(B554,2))</f>
        <v/>
      </c>
      <c r="L554" s="27" t="str">
        <f t="shared" si="564"/>
        <v/>
      </c>
      <c r="M554" s="19">
        <f t="shared" si="10"/>
        <v>0</v>
      </c>
      <c r="N554" s="20">
        <f t="shared" si="11"/>
        <v>0</v>
      </c>
      <c r="O554" s="21" t="str">
        <f>IF(A554="","",IF(G554&gt;=asetukset!$B$3,G554-asetukset!$B$3,IF(AND(G554-E554&lt;=asetukset!$B$4,E554&gt;=asetukset!$B$3),1-E554,IF(AND(G554-E554&lt;=asetukset!$B$4,E554&lt;=asetukset!$B$3),asetukset!$B$6,0))))</f>
        <v/>
      </c>
      <c r="P554" s="20">
        <f>IF(F554&gt;D554,G554-asetukset!$B$5,IF(AND(D554=F554,E554&lt;=asetukset!$B$6),G554-E554,0))</f>
        <v>0</v>
      </c>
      <c r="Q554" s="19" t="str">
        <f>IF(and(K554=6,E554&gt;asetukset!$B$7),"", IF(and(K554&lt;&gt;6,L554=6,G554&lt;asetukset!$B$7),G554,IF(K554=6,asetukset!$B$7-E554,IF(K554=6,asetukset!$B$7-E554,IF(K554=6,asetukset!$B$7-E554,"")))))</f>
        <v/>
      </c>
      <c r="R554" s="19" t="str">
        <f t="shared" si="12"/>
        <v/>
      </c>
      <c r="S554" s="19" t="str">
        <f t="shared" si="13"/>
        <v/>
      </c>
      <c r="T554" s="21" t="str">
        <f>IF(A554="","",IF(SUMIFS($M$2:M554,$I$2:I554,I554,$A$2:A554,A554)&lt;=asetukset!$B$2,"",SUMIFS($M$2:M554,$I$2:I554,I554,$A$2:A554,A554)-asetukset!$B$2))</f>
        <v/>
      </c>
    </row>
    <row r="555">
      <c r="A555" s="43"/>
      <c r="B555" s="31"/>
      <c r="C555" s="31"/>
      <c r="D555" s="15">
        <f t="shared" si="2"/>
        <v>0</v>
      </c>
      <c r="E555" s="15">
        <f t="shared" si="3"/>
        <v>0</v>
      </c>
      <c r="F555" s="15">
        <f t="shared" si="4"/>
        <v>0</v>
      </c>
      <c r="G555" s="15">
        <f t="shared" si="5"/>
        <v>0</v>
      </c>
      <c r="H555" s="18" t="str">
        <f t="shared" si="6"/>
        <v/>
      </c>
      <c r="I555" s="18" t="str">
        <f t="shared" si="7"/>
        <v/>
      </c>
      <c r="J555" s="18" t="str">
        <f t="shared" si="8"/>
        <v>-</v>
      </c>
      <c r="K555" s="27" t="str">
        <f t="shared" ref="K555:L555" si="565">IF(A555="","",WEEKDAY(B555,2))</f>
        <v/>
      </c>
      <c r="L555" s="27" t="str">
        <f t="shared" si="565"/>
        <v/>
      </c>
      <c r="M555" s="19">
        <f t="shared" si="10"/>
        <v>0</v>
      </c>
      <c r="N555" s="20">
        <f t="shared" si="11"/>
        <v>0</v>
      </c>
      <c r="O555" s="21" t="str">
        <f>IF(A555="","",IF(G555&gt;=asetukset!$B$3,G555-asetukset!$B$3,IF(AND(G555-E555&lt;=asetukset!$B$4,E555&gt;=asetukset!$B$3),1-E555,IF(AND(G555-E555&lt;=asetukset!$B$4,E555&lt;=asetukset!$B$3),asetukset!$B$6,0))))</f>
        <v/>
      </c>
      <c r="P555" s="20">
        <f>IF(F555&gt;D555,G555-asetukset!$B$5,IF(AND(D555=F555,E555&lt;=asetukset!$B$6),G555-E555,0))</f>
        <v>0</v>
      </c>
      <c r="Q555" s="19" t="str">
        <f>IF(and(K555=6,E555&gt;asetukset!$B$7),"", IF(and(K555&lt;&gt;6,L555=6,G555&lt;asetukset!$B$7),G555,IF(K555=6,asetukset!$B$7-E555,IF(K555=6,asetukset!$B$7-E555,IF(K555=6,asetukset!$B$7-E555,"")))))</f>
        <v/>
      </c>
      <c r="R555" s="19" t="str">
        <f t="shared" si="12"/>
        <v/>
      </c>
      <c r="S555" s="19" t="str">
        <f t="shared" si="13"/>
        <v/>
      </c>
      <c r="T555" s="21" t="str">
        <f>IF(A555="","",IF(SUMIFS($M$2:M555,$I$2:I555,I555,$A$2:A555,A555)&lt;=asetukset!$B$2,"",SUMIFS($M$2:M555,$I$2:I555,I555,$A$2:A555,A555)-asetukset!$B$2))</f>
        <v/>
      </c>
    </row>
    <row r="556">
      <c r="A556" s="43"/>
      <c r="B556" s="31"/>
      <c r="C556" s="31"/>
      <c r="D556" s="15">
        <f t="shared" si="2"/>
        <v>0</v>
      </c>
      <c r="E556" s="15">
        <f t="shared" si="3"/>
        <v>0</v>
      </c>
      <c r="F556" s="15">
        <f t="shared" si="4"/>
        <v>0</v>
      </c>
      <c r="G556" s="15">
        <f t="shared" si="5"/>
        <v>0</v>
      </c>
      <c r="H556" s="18" t="str">
        <f t="shared" si="6"/>
        <v/>
      </c>
      <c r="I556" s="18" t="str">
        <f t="shared" si="7"/>
        <v/>
      </c>
      <c r="J556" s="18" t="str">
        <f t="shared" si="8"/>
        <v>-</v>
      </c>
      <c r="K556" s="27" t="str">
        <f t="shared" ref="K556:L556" si="566">IF(A556="","",WEEKDAY(B556,2))</f>
        <v/>
      </c>
      <c r="L556" s="27" t="str">
        <f t="shared" si="566"/>
        <v/>
      </c>
      <c r="M556" s="19">
        <f t="shared" si="10"/>
        <v>0</v>
      </c>
      <c r="N556" s="20">
        <f t="shared" si="11"/>
        <v>0</v>
      </c>
      <c r="O556" s="21" t="str">
        <f>IF(A556="","",IF(G556&gt;=asetukset!$B$3,G556-asetukset!$B$3,IF(AND(G556-E556&lt;=asetukset!$B$4,E556&gt;=asetukset!$B$3),1-E556,IF(AND(G556-E556&lt;=asetukset!$B$4,E556&lt;=asetukset!$B$3),asetukset!$B$6,0))))</f>
        <v/>
      </c>
      <c r="P556" s="20">
        <f>IF(F556&gt;D556,G556-asetukset!$B$5,IF(AND(D556=F556,E556&lt;=asetukset!$B$6),G556-E556,0))</f>
        <v>0</v>
      </c>
      <c r="Q556" s="19" t="str">
        <f>IF(and(K556=6,E556&gt;asetukset!$B$7),"", IF(and(K556&lt;&gt;6,L556=6,G556&lt;asetukset!$B$7),G556,IF(K556=6,asetukset!$B$7-E556,IF(K556=6,asetukset!$B$7-E556,IF(K556=6,asetukset!$B$7-E556,"")))))</f>
        <v/>
      </c>
      <c r="R556" s="19" t="str">
        <f t="shared" si="12"/>
        <v/>
      </c>
      <c r="S556" s="19" t="str">
        <f t="shared" si="13"/>
        <v/>
      </c>
      <c r="T556" s="21" t="str">
        <f>IF(A556="","",IF(SUMIFS($M$2:M556,$I$2:I556,I556,$A$2:A556,A556)&lt;=asetukset!$B$2,"",SUMIFS($M$2:M556,$I$2:I556,I556,$A$2:A556,A556)-asetukset!$B$2))</f>
        <v/>
      </c>
    </row>
    <row r="557">
      <c r="A557" s="43"/>
      <c r="B557" s="31"/>
      <c r="C557" s="31"/>
      <c r="D557" s="15">
        <f t="shared" si="2"/>
        <v>0</v>
      </c>
      <c r="E557" s="15">
        <f t="shared" si="3"/>
        <v>0</v>
      </c>
      <c r="F557" s="15">
        <f t="shared" si="4"/>
        <v>0</v>
      </c>
      <c r="G557" s="15">
        <f t="shared" si="5"/>
        <v>0</v>
      </c>
      <c r="H557" s="18" t="str">
        <f t="shared" si="6"/>
        <v/>
      </c>
      <c r="I557" s="18" t="str">
        <f t="shared" si="7"/>
        <v/>
      </c>
      <c r="J557" s="18" t="str">
        <f t="shared" si="8"/>
        <v>-</v>
      </c>
      <c r="K557" s="27" t="str">
        <f t="shared" ref="K557:L557" si="567">IF(A557="","",WEEKDAY(B557,2))</f>
        <v/>
      </c>
      <c r="L557" s="27" t="str">
        <f t="shared" si="567"/>
        <v/>
      </c>
      <c r="M557" s="19">
        <f t="shared" si="10"/>
        <v>0</v>
      </c>
      <c r="N557" s="20">
        <f t="shared" si="11"/>
        <v>0</v>
      </c>
      <c r="O557" s="21" t="str">
        <f>IF(A557="","",IF(G557&gt;=asetukset!$B$3,G557-asetukset!$B$3,IF(AND(G557-E557&lt;=asetukset!$B$4,E557&gt;=asetukset!$B$3),1-E557,IF(AND(G557-E557&lt;=asetukset!$B$4,E557&lt;=asetukset!$B$3),asetukset!$B$6,0))))</f>
        <v/>
      </c>
      <c r="P557" s="20">
        <f>IF(F557&gt;D557,G557-asetukset!$B$5,IF(AND(D557=F557,E557&lt;=asetukset!$B$6),G557-E557,0))</f>
        <v>0</v>
      </c>
      <c r="Q557" s="19" t="str">
        <f>IF(and(K557=6,E557&gt;asetukset!$B$7),"", IF(and(K557&lt;&gt;6,L557=6,G557&lt;asetukset!$B$7),G557,IF(K557=6,asetukset!$B$7-E557,IF(K557=6,asetukset!$B$7-E557,IF(K557=6,asetukset!$B$7-E557,"")))))</f>
        <v/>
      </c>
      <c r="R557" s="19" t="str">
        <f t="shared" si="12"/>
        <v/>
      </c>
      <c r="S557" s="19" t="str">
        <f t="shared" si="13"/>
        <v/>
      </c>
      <c r="T557" s="21" t="str">
        <f>IF(A557="","",IF(SUMIFS($M$2:M557,$I$2:I557,I557,$A$2:A557,A557)&lt;=asetukset!$B$2,"",SUMIFS($M$2:M557,$I$2:I557,I557,$A$2:A557,A557)-asetukset!$B$2))</f>
        <v/>
      </c>
    </row>
    <row r="558">
      <c r="A558" s="43"/>
      <c r="B558" s="31"/>
      <c r="C558" s="31"/>
      <c r="D558" s="15">
        <f t="shared" si="2"/>
        <v>0</v>
      </c>
      <c r="E558" s="15">
        <f t="shared" si="3"/>
        <v>0</v>
      </c>
      <c r="F558" s="15">
        <f t="shared" si="4"/>
        <v>0</v>
      </c>
      <c r="G558" s="15">
        <f t="shared" si="5"/>
        <v>0</v>
      </c>
      <c r="H558" s="18" t="str">
        <f t="shared" si="6"/>
        <v/>
      </c>
      <c r="I558" s="18" t="str">
        <f t="shared" si="7"/>
        <v/>
      </c>
      <c r="J558" s="18" t="str">
        <f t="shared" si="8"/>
        <v>-</v>
      </c>
      <c r="K558" s="27" t="str">
        <f t="shared" ref="K558:L558" si="568">IF(A558="","",WEEKDAY(B558,2))</f>
        <v/>
      </c>
      <c r="L558" s="27" t="str">
        <f t="shared" si="568"/>
        <v/>
      </c>
      <c r="M558" s="19">
        <f t="shared" si="10"/>
        <v>0</v>
      </c>
      <c r="N558" s="20">
        <f t="shared" si="11"/>
        <v>0</v>
      </c>
      <c r="O558" s="21" t="str">
        <f>IF(A558="","",IF(G558&gt;=asetukset!$B$3,G558-asetukset!$B$3,IF(AND(G558-E558&lt;=asetukset!$B$4,E558&gt;=asetukset!$B$3),1-E558,IF(AND(G558-E558&lt;=asetukset!$B$4,E558&lt;=asetukset!$B$3),asetukset!$B$6,0))))</f>
        <v/>
      </c>
      <c r="P558" s="20">
        <f>IF(F558&gt;D558,G558-asetukset!$B$5,IF(AND(D558=F558,E558&lt;=asetukset!$B$6),G558-E558,0))</f>
        <v>0</v>
      </c>
      <c r="Q558" s="19" t="str">
        <f>IF(and(K558=6,E558&gt;asetukset!$B$7),"", IF(and(K558&lt;&gt;6,L558=6,G558&lt;asetukset!$B$7),G558,IF(K558=6,asetukset!$B$7-E558,IF(K558=6,asetukset!$B$7-E558,IF(K558=6,asetukset!$B$7-E558,"")))))</f>
        <v/>
      </c>
      <c r="R558" s="19" t="str">
        <f t="shared" si="12"/>
        <v/>
      </c>
      <c r="S558" s="19" t="str">
        <f t="shared" si="13"/>
        <v/>
      </c>
      <c r="T558" s="21" t="str">
        <f>IF(A558="","",IF(SUMIFS($M$2:M558,$I$2:I558,I558,$A$2:A558,A558)&lt;=asetukset!$B$2,"",SUMIFS($M$2:M558,$I$2:I558,I558,$A$2:A558,A558)-asetukset!$B$2))</f>
        <v/>
      </c>
    </row>
    <row r="559">
      <c r="A559" s="43"/>
      <c r="B559" s="31"/>
      <c r="C559" s="31"/>
      <c r="D559" s="15">
        <f t="shared" si="2"/>
        <v>0</v>
      </c>
      <c r="E559" s="15">
        <f t="shared" si="3"/>
        <v>0</v>
      </c>
      <c r="F559" s="15">
        <f t="shared" si="4"/>
        <v>0</v>
      </c>
      <c r="G559" s="15">
        <f t="shared" si="5"/>
        <v>0</v>
      </c>
      <c r="H559" s="18" t="str">
        <f t="shared" si="6"/>
        <v/>
      </c>
      <c r="I559" s="18" t="str">
        <f t="shared" si="7"/>
        <v/>
      </c>
      <c r="J559" s="18" t="str">
        <f t="shared" si="8"/>
        <v>-</v>
      </c>
      <c r="K559" s="27" t="str">
        <f t="shared" ref="K559:L559" si="569">IF(A559="","",WEEKDAY(B559,2))</f>
        <v/>
      </c>
      <c r="L559" s="27" t="str">
        <f t="shared" si="569"/>
        <v/>
      </c>
      <c r="M559" s="19">
        <f t="shared" si="10"/>
        <v>0</v>
      </c>
      <c r="N559" s="20">
        <f t="shared" si="11"/>
        <v>0</v>
      </c>
      <c r="O559" s="21" t="str">
        <f>IF(A559="","",IF(G559&gt;=asetukset!$B$3,G559-asetukset!$B$3,IF(AND(G559-E559&lt;=asetukset!$B$4,E559&gt;=asetukset!$B$3),1-E559,IF(AND(G559-E559&lt;=asetukset!$B$4,E559&lt;=asetukset!$B$3),asetukset!$B$6,0))))</f>
        <v/>
      </c>
      <c r="P559" s="20">
        <f>IF(F559&gt;D559,G559-asetukset!$B$5,IF(AND(D559=F559,E559&lt;=asetukset!$B$6),G559-E559,0))</f>
        <v>0</v>
      </c>
      <c r="Q559" s="19" t="str">
        <f>IF(and(K559=6,E559&gt;asetukset!$B$7),"", IF(and(K559&lt;&gt;6,L559=6,G559&lt;asetukset!$B$7),G559,IF(K559=6,asetukset!$B$7-E559,IF(K559=6,asetukset!$B$7-E559,IF(K559=6,asetukset!$B$7-E559,"")))))</f>
        <v/>
      </c>
      <c r="R559" s="19" t="str">
        <f t="shared" si="12"/>
        <v/>
      </c>
      <c r="S559" s="19" t="str">
        <f t="shared" si="13"/>
        <v/>
      </c>
      <c r="T559" s="21" t="str">
        <f>IF(A559="","",IF(SUMIFS($M$2:M559,$I$2:I559,I559,$A$2:A559,A559)&lt;=asetukset!$B$2,"",SUMIFS($M$2:M559,$I$2:I559,I559,$A$2:A559,A559)-asetukset!$B$2))</f>
        <v/>
      </c>
    </row>
    <row r="560">
      <c r="A560" s="43"/>
      <c r="B560" s="31"/>
      <c r="C560" s="31"/>
      <c r="D560" s="15">
        <f t="shared" si="2"/>
        <v>0</v>
      </c>
      <c r="E560" s="15">
        <f t="shared" si="3"/>
        <v>0</v>
      </c>
      <c r="F560" s="15">
        <f t="shared" si="4"/>
        <v>0</v>
      </c>
      <c r="G560" s="15">
        <f t="shared" si="5"/>
        <v>0</v>
      </c>
      <c r="H560" s="18" t="str">
        <f t="shared" si="6"/>
        <v/>
      </c>
      <c r="I560" s="18" t="str">
        <f t="shared" si="7"/>
        <v/>
      </c>
      <c r="J560" s="18" t="str">
        <f t="shared" si="8"/>
        <v>-</v>
      </c>
      <c r="K560" s="27" t="str">
        <f t="shared" ref="K560:L560" si="570">IF(A560="","",WEEKDAY(B560,2))</f>
        <v/>
      </c>
      <c r="L560" s="27" t="str">
        <f t="shared" si="570"/>
        <v/>
      </c>
      <c r="M560" s="19">
        <f t="shared" si="10"/>
        <v>0</v>
      </c>
      <c r="N560" s="20">
        <f t="shared" si="11"/>
        <v>0</v>
      </c>
      <c r="O560" s="21" t="str">
        <f>IF(A560="","",IF(G560&gt;=asetukset!$B$3,G560-asetukset!$B$3,IF(AND(G560-E560&lt;=asetukset!$B$4,E560&gt;=asetukset!$B$3),1-E560,IF(AND(G560-E560&lt;=asetukset!$B$4,E560&lt;=asetukset!$B$3),asetukset!$B$6,0))))</f>
        <v/>
      </c>
      <c r="P560" s="20">
        <f>IF(F560&gt;D560,G560-asetukset!$B$5,IF(AND(D560=F560,E560&lt;=asetukset!$B$6),G560-E560,0))</f>
        <v>0</v>
      </c>
      <c r="Q560" s="19" t="str">
        <f>IF(and(K560=6,E560&gt;asetukset!$B$7),"", IF(and(K560&lt;&gt;6,L560=6,G560&lt;asetukset!$B$7),G560,IF(K560=6,asetukset!$B$7-E560,IF(K560=6,asetukset!$B$7-E560,IF(K560=6,asetukset!$B$7-E560,"")))))</f>
        <v/>
      </c>
      <c r="R560" s="19" t="str">
        <f t="shared" si="12"/>
        <v/>
      </c>
      <c r="S560" s="19" t="str">
        <f t="shared" si="13"/>
        <v/>
      </c>
      <c r="T560" s="21" t="str">
        <f>IF(A560="","",IF(SUMIFS($M$2:M560,$I$2:I560,I560,$A$2:A560,A560)&lt;=asetukset!$B$2,"",SUMIFS($M$2:M560,$I$2:I560,I560,$A$2:A560,A560)-asetukset!$B$2))</f>
        <v/>
      </c>
    </row>
    <row r="561">
      <c r="A561" s="43"/>
      <c r="B561" s="31"/>
      <c r="C561" s="31"/>
      <c r="D561" s="15">
        <f t="shared" si="2"/>
        <v>0</v>
      </c>
      <c r="E561" s="15">
        <f t="shared" si="3"/>
        <v>0</v>
      </c>
      <c r="F561" s="15">
        <f t="shared" si="4"/>
        <v>0</v>
      </c>
      <c r="G561" s="15">
        <f t="shared" si="5"/>
        <v>0</v>
      </c>
      <c r="H561" s="18" t="str">
        <f t="shared" si="6"/>
        <v/>
      </c>
      <c r="I561" s="18" t="str">
        <f t="shared" si="7"/>
        <v/>
      </c>
      <c r="J561" s="18" t="str">
        <f t="shared" si="8"/>
        <v>-</v>
      </c>
      <c r="K561" s="27" t="str">
        <f t="shared" ref="K561:L561" si="571">IF(A561="","",WEEKDAY(B561,2))</f>
        <v/>
      </c>
      <c r="L561" s="27" t="str">
        <f t="shared" si="571"/>
        <v/>
      </c>
      <c r="M561" s="19">
        <f t="shared" si="10"/>
        <v>0</v>
      </c>
      <c r="N561" s="20">
        <f t="shared" si="11"/>
        <v>0</v>
      </c>
      <c r="O561" s="21" t="str">
        <f>IF(A561="","",IF(G561&gt;=asetukset!$B$3,G561-asetukset!$B$3,IF(AND(G561-E561&lt;=asetukset!$B$4,E561&gt;=asetukset!$B$3),1-E561,IF(AND(G561-E561&lt;=asetukset!$B$4,E561&lt;=asetukset!$B$3),asetukset!$B$6,0))))</f>
        <v/>
      </c>
      <c r="P561" s="20">
        <f>IF(F561&gt;D561,G561-asetukset!$B$5,IF(AND(D561=F561,E561&lt;=asetukset!$B$6),G561-E561,0))</f>
        <v>0</v>
      </c>
      <c r="Q561" s="19" t="str">
        <f>IF(and(K561=6,E561&gt;asetukset!$B$7),"", IF(and(K561&lt;&gt;6,L561=6,G561&lt;asetukset!$B$7),G561,IF(K561=6,asetukset!$B$7-E561,IF(K561=6,asetukset!$B$7-E561,IF(K561=6,asetukset!$B$7-E561,"")))))</f>
        <v/>
      </c>
      <c r="R561" s="19" t="str">
        <f t="shared" si="12"/>
        <v/>
      </c>
      <c r="S561" s="19" t="str">
        <f t="shared" si="13"/>
        <v/>
      </c>
      <c r="T561" s="21" t="str">
        <f>IF(A561="","",IF(SUMIFS($M$2:M561,$I$2:I561,I561,$A$2:A561,A561)&lt;=asetukset!$B$2,"",SUMIFS($M$2:M561,$I$2:I561,I561,$A$2:A561,A561)-asetukset!$B$2))</f>
        <v/>
      </c>
    </row>
    <row r="562">
      <c r="A562" s="43"/>
      <c r="B562" s="31"/>
      <c r="C562" s="31"/>
      <c r="D562" s="15">
        <f t="shared" si="2"/>
        <v>0</v>
      </c>
      <c r="E562" s="15">
        <f t="shared" si="3"/>
        <v>0</v>
      </c>
      <c r="F562" s="15">
        <f t="shared" si="4"/>
        <v>0</v>
      </c>
      <c r="G562" s="15">
        <f t="shared" si="5"/>
        <v>0</v>
      </c>
      <c r="H562" s="18" t="str">
        <f t="shared" si="6"/>
        <v/>
      </c>
      <c r="I562" s="18" t="str">
        <f t="shared" si="7"/>
        <v/>
      </c>
      <c r="J562" s="18" t="str">
        <f t="shared" si="8"/>
        <v>-</v>
      </c>
      <c r="K562" s="27" t="str">
        <f t="shared" ref="K562:L562" si="572">IF(A562="","",WEEKDAY(B562,2))</f>
        <v/>
      </c>
      <c r="L562" s="27" t="str">
        <f t="shared" si="572"/>
        <v/>
      </c>
      <c r="M562" s="19">
        <f t="shared" si="10"/>
        <v>0</v>
      </c>
      <c r="N562" s="20">
        <f t="shared" si="11"/>
        <v>0</v>
      </c>
      <c r="O562" s="21" t="str">
        <f>IF(A562="","",IF(G562&gt;=asetukset!$B$3,G562-asetukset!$B$3,IF(AND(G562-E562&lt;=asetukset!$B$4,E562&gt;=asetukset!$B$3),1-E562,IF(AND(G562-E562&lt;=asetukset!$B$4,E562&lt;=asetukset!$B$3),asetukset!$B$6,0))))</f>
        <v/>
      </c>
      <c r="P562" s="20">
        <f>IF(F562&gt;D562,G562-asetukset!$B$5,IF(AND(D562=F562,E562&lt;=asetukset!$B$6),G562-E562,0))</f>
        <v>0</v>
      </c>
      <c r="Q562" s="19" t="str">
        <f>IF(and(K562=6,E562&gt;asetukset!$B$7),"", IF(and(K562&lt;&gt;6,L562=6,G562&lt;asetukset!$B$7),G562,IF(K562=6,asetukset!$B$7-E562,IF(K562=6,asetukset!$B$7-E562,IF(K562=6,asetukset!$B$7-E562,"")))))</f>
        <v/>
      </c>
      <c r="R562" s="19" t="str">
        <f t="shared" si="12"/>
        <v/>
      </c>
      <c r="S562" s="19" t="str">
        <f t="shared" si="13"/>
        <v/>
      </c>
      <c r="T562" s="21" t="str">
        <f>IF(A562="","",IF(SUMIFS($M$2:M562,$I$2:I562,I562,$A$2:A562,A562)&lt;=asetukset!$B$2,"",SUMIFS($M$2:M562,$I$2:I562,I562,$A$2:A562,A562)-asetukset!$B$2))</f>
        <v/>
      </c>
    </row>
    <row r="563">
      <c r="A563" s="43"/>
      <c r="B563" s="31"/>
      <c r="C563" s="31"/>
      <c r="D563" s="15">
        <f t="shared" si="2"/>
        <v>0</v>
      </c>
      <c r="E563" s="15">
        <f t="shared" si="3"/>
        <v>0</v>
      </c>
      <c r="F563" s="15">
        <f t="shared" si="4"/>
        <v>0</v>
      </c>
      <c r="G563" s="15">
        <f t="shared" si="5"/>
        <v>0</v>
      </c>
      <c r="H563" s="18" t="str">
        <f t="shared" si="6"/>
        <v/>
      </c>
      <c r="I563" s="18" t="str">
        <f t="shared" si="7"/>
        <v/>
      </c>
      <c r="J563" s="18" t="str">
        <f t="shared" si="8"/>
        <v>-</v>
      </c>
      <c r="K563" s="27" t="str">
        <f t="shared" ref="K563:L563" si="573">IF(A563="","",WEEKDAY(B563,2))</f>
        <v/>
      </c>
      <c r="L563" s="27" t="str">
        <f t="shared" si="573"/>
        <v/>
      </c>
      <c r="M563" s="19">
        <f t="shared" si="10"/>
        <v>0</v>
      </c>
      <c r="N563" s="20">
        <f t="shared" si="11"/>
        <v>0</v>
      </c>
      <c r="O563" s="21" t="str">
        <f>IF(A563="","",IF(G563&gt;=asetukset!$B$3,G563-asetukset!$B$3,IF(AND(G563-E563&lt;=asetukset!$B$4,E563&gt;=asetukset!$B$3),1-E563,IF(AND(G563-E563&lt;=asetukset!$B$4,E563&lt;=asetukset!$B$3),asetukset!$B$6,0))))</f>
        <v/>
      </c>
      <c r="P563" s="20">
        <f>IF(F563&gt;D563,G563-asetukset!$B$5,IF(AND(D563=F563,E563&lt;=asetukset!$B$6),G563-E563,0))</f>
        <v>0</v>
      </c>
      <c r="Q563" s="19" t="str">
        <f>IF(and(K563=6,E563&gt;asetukset!$B$7),"", IF(and(K563&lt;&gt;6,L563=6,G563&lt;asetukset!$B$7),G563,IF(K563=6,asetukset!$B$7-E563,IF(K563=6,asetukset!$B$7-E563,IF(K563=6,asetukset!$B$7-E563,"")))))</f>
        <v/>
      </c>
      <c r="R563" s="19" t="str">
        <f t="shared" si="12"/>
        <v/>
      </c>
      <c r="S563" s="19" t="str">
        <f t="shared" si="13"/>
        <v/>
      </c>
      <c r="T563" s="21" t="str">
        <f>IF(A563="","",IF(SUMIFS($M$2:M563,$I$2:I563,I563,$A$2:A563,A563)&lt;=asetukset!$B$2,"",SUMIFS($M$2:M563,$I$2:I563,I563,$A$2:A563,A563)-asetukset!$B$2))</f>
        <v/>
      </c>
    </row>
    <row r="564">
      <c r="A564" s="43"/>
      <c r="B564" s="31"/>
      <c r="C564" s="31"/>
      <c r="D564" s="15">
        <f t="shared" si="2"/>
        <v>0</v>
      </c>
      <c r="E564" s="15">
        <f t="shared" si="3"/>
        <v>0</v>
      </c>
      <c r="F564" s="15">
        <f t="shared" si="4"/>
        <v>0</v>
      </c>
      <c r="G564" s="15">
        <f t="shared" si="5"/>
        <v>0</v>
      </c>
      <c r="H564" s="18" t="str">
        <f t="shared" si="6"/>
        <v/>
      </c>
      <c r="I564" s="18" t="str">
        <f t="shared" si="7"/>
        <v/>
      </c>
      <c r="J564" s="18" t="str">
        <f t="shared" si="8"/>
        <v>-</v>
      </c>
      <c r="K564" s="27" t="str">
        <f t="shared" ref="K564:L564" si="574">IF(A564="","",WEEKDAY(B564,2))</f>
        <v/>
      </c>
      <c r="L564" s="27" t="str">
        <f t="shared" si="574"/>
        <v/>
      </c>
      <c r="M564" s="19">
        <f t="shared" si="10"/>
        <v>0</v>
      </c>
      <c r="N564" s="20">
        <f t="shared" si="11"/>
        <v>0</v>
      </c>
      <c r="O564" s="21" t="str">
        <f>IF(A564="","",IF(G564&gt;=asetukset!$B$3,G564-asetukset!$B$3,IF(AND(G564-E564&lt;=asetukset!$B$4,E564&gt;=asetukset!$B$3),1-E564,IF(AND(G564-E564&lt;=asetukset!$B$4,E564&lt;=asetukset!$B$3),asetukset!$B$6,0))))</f>
        <v/>
      </c>
      <c r="P564" s="20">
        <f>IF(F564&gt;D564,G564-asetukset!$B$5,IF(AND(D564=F564,E564&lt;=asetukset!$B$6),G564-E564,0))</f>
        <v>0</v>
      </c>
      <c r="Q564" s="19" t="str">
        <f>IF(and(K564=6,E564&gt;asetukset!$B$7),"", IF(and(K564&lt;&gt;6,L564=6,G564&lt;asetukset!$B$7),G564,IF(K564=6,asetukset!$B$7-E564,IF(K564=6,asetukset!$B$7-E564,IF(K564=6,asetukset!$B$7-E564,"")))))</f>
        <v/>
      </c>
      <c r="R564" s="19" t="str">
        <f t="shared" si="12"/>
        <v/>
      </c>
      <c r="S564" s="19" t="str">
        <f t="shared" si="13"/>
        <v/>
      </c>
      <c r="T564" s="21" t="str">
        <f>IF(A564="","",IF(SUMIFS($M$2:M564,$I$2:I564,I564,$A$2:A564,A564)&lt;=asetukset!$B$2,"",SUMIFS($M$2:M564,$I$2:I564,I564,$A$2:A564,A564)-asetukset!$B$2))</f>
        <v/>
      </c>
    </row>
    <row r="565">
      <c r="A565" s="43"/>
      <c r="B565" s="31"/>
      <c r="C565" s="31"/>
      <c r="D565" s="15">
        <f t="shared" si="2"/>
        <v>0</v>
      </c>
      <c r="E565" s="15">
        <f t="shared" si="3"/>
        <v>0</v>
      </c>
      <c r="F565" s="15">
        <f t="shared" si="4"/>
        <v>0</v>
      </c>
      <c r="G565" s="15">
        <f t="shared" si="5"/>
        <v>0</v>
      </c>
      <c r="H565" s="18" t="str">
        <f t="shared" si="6"/>
        <v/>
      </c>
      <c r="I565" s="18" t="str">
        <f t="shared" si="7"/>
        <v/>
      </c>
      <c r="J565" s="18" t="str">
        <f t="shared" si="8"/>
        <v>-</v>
      </c>
      <c r="K565" s="27" t="str">
        <f t="shared" ref="K565:L565" si="575">IF(A565="","",WEEKDAY(B565,2))</f>
        <v/>
      </c>
      <c r="L565" s="27" t="str">
        <f t="shared" si="575"/>
        <v/>
      </c>
      <c r="M565" s="19">
        <f t="shared" si="10"/>
        <v>0</v>
      </c>
      <c r="N565" s="20">
        <f t="shared" si="11"/>
        <v>0</v>
      </c>
      <c r="O565" s="21" t="str">
        <f>IF(A565="","",IF(G565&gt;=asetukset!$B$3,G565-asetukset!$B$3,IF(AND(G565-E565&lt;=asetukset!$B$4,E565&gt;=asetukset!$B$3),1-E565,IF(AND(G565-E565&lt;=asetukset!$B$4,E565&lt;=asetukset!$B$3),asetukset!$B$6,0))))</f>
        <v/>
      </c>
      <c r="P565" s="20">
        <f>IF(F565&gt;D565,G565-asetukset!$B$5,IF(AND(D565=F565,E565&lt;=asetukset!$B$6),G565-E565,0))</f>
        <v>0</v>
      </c>
      <c r="Q565" s="19" t="str">
        <f>IF(and(K565=6,E565&gt;asetukset!$B$7),"", IF(and(K565&lt;&gt;6,L565=6,G565&lt;asetukset!$B$7),G565,IF(K565=6,asetukset!$B$7-E565,IF(K565=6,asetukset!$B$7-E565,IF(K565=6,asetukset!$B$7-E565,"")))))</f>
        <v/>
      </c>
      <c r="R565" s="19" t="str">
        <f t="shared" si="12"/>
        <v/>
      </c>
      <c r="S565" s="19" t="str">
        <f t="shared" si="13"/>
        <v/>
      </c>
      <c r="T565" s="21" t="str">
        <f>IF(A565="","",IF(SUMIFS($M$2:M565,$I$2:I565,I565,$A$2:A565,A565)&lt;=asetukset!$B$2,"",SUMIFS($M$2:M565,$I$2:I565,I565,$A$2:A565,A565)-asetukset!$B$2))</f>
        <v/>
      </c>
    </row>
    <row r="566">
      <c r="A566" s="43"/>
      <c r="B566" s="31"/>
      <c r="C566" s="31"/>
      <c r="D566" s="15">
        <f t="shared" si="2"/>
        <v>0</v>
      </c>
      <c r="E566" s="15">
        <f t="shared" si="3"/>
        <v>0</v>
      </c>
      <c r="F566" s="15">
        <f t="shared" si="4"/>
        <v>0</v>
      </c>
      <c r="G566" s="15">
        <f t="shared" si="5"/>
        <v>0</v>
      </c>
      <c r="H566" s="18" t="str">
        <f t="shared" si="6"/>
        <v/>
      </c>
      <c r="I566" s="18" t="str">
        <f t="shared" si="7"/>
        <v/>
      </c>
      <c r="J566" s="18" t="str">
        <f t="shared" si="8"/>
        <v>-</v>
      </c>
      <c r="K566" s="27" t="str">
        <f t="shared" ref="K566:L566" si="576">IF(A566="","",WEEKDAY(B566,2))</f>
        <v/>
      </c>
      <c r="L566" s="27" t="str">
        <f t="shared" si="576"/>
        <v/>
      </c>
      <c r="M566" s="19">
        <f t="shared" si="10"/>
        <v>0</v>
      </c>
      <c r="N566" s="20">
        <f t="shared" si="11"/>
        <v>0</v>
      </c>
      <c r="O566" s="21" t="str">
        <f>IF(A566="","",IF(G566&gt;=asetukset!$B$3,G566-asetukset!$B$3,IF(AND(G566-E566&lt;=asetukset!$B$4,E566&gt;=asetukset!$B$3),1-E566,IF(AND(G566-E566&lt;=asetukset!$B$4,E566&lt;=asetukset!$B$3),asetukset!$B$6,0))))</f>
        <v/>
      </c>
      <c r="P566" s="20">
        <f>IF(F566&gt;D566,G566-asetukset!$B$5,IF(AND(D566=F566,E566&lt;=asetukset!$B$6),G566-E566,0))</f>
        <v>0</v>
      </c>
      <c r="Q566" s="19" t="str">
        <f>IF(and(K566=6,E566&gt;asetukset!$B$7),"", IF(and(K566&lt;&gt;6,L566=6,G566&lt;asetukset!$B$7),G566,IF(K566=6,asetukset!$B$7-E566,IF(K566=6,asetukset!$B$7-E566,IF(K566=6,asetukset!$B$7-E566,"")))))</f>
        <v/>
      </c>
      <c r="R566" s="19" t="str">
        <f t="shared" si="12"/>
        <v/>
      </c>
      <c r="S566" s="19" t="str">
        <f t="shared" si="13"/>
        <v/>
      </c>
      <c r="T566" s="21" t="str">
        <f>IF(A566="","",IF(SUMIFS($M$2:M566,$I$2:I566,I566,$A$2:A566,A566)&lt;=asetukset!$B$2,"",SUMIFS($M$2:M566,$I$2:I566,I566,$A$2:A566,A566)-asetukset!$B$2))</f>
        <v/>
      </c>
    </row>
    <row r="567">
      <c r="A567" s="43"/>
      <c r="B567" s="31"/>
      <c r="C567" s="31"/>
      <c r="D567" s="15">
        <f t="shared" si="2"/>
        <v>0</v>
      </c>
      <c r="E567" s="15">
        <f t="shared" si="3"/>
        <v>0</v>
      </c>
      <c r="F567" s="15">
        <f t="shared" si="4"/>
        <v>0</v>
      </c>
      <c r="G567" s="15">
        <f t="shared" si="5"/>
        <v>0</v>
      </c>
      <c r="H567" s="18" t="str">
        <f t="shared" si="6"/>
        <v/>
      </c>
      <c r="I567" s="18" t="str">
        <f t="shared" si="7"/>
        <v/>
      </c>
      <c r="J567" s="18" t="str">
        <f t="shared" si="8"/>
        <v>-</v>
      </c>
      <c r="K567" s="27" t="str">
        <f t="shared" ref="K567:L567" si="577">IF(A567="","",WEEKDAY(B567,2))</f>
        <v/>
      </c>
      <c r="L567" s="27" t="str">
        <f t="shared" si="577"/>
        <v/>
      </c>
      <c r="M567" s="19">
        <f t="shared" si="10"/>
        <v>0</v>
      </c>
      <c r="N567" s="20">
        <f t="shared" si="11"/>
        <v>0</v>
      </c>
      <c r="O567" s="21" t="str">
        <f>IF(A567="","",IF(G567&gt;=asetukset!$B$3,G567-asetukset!$B$3,IF(AND(G567-E567&lt;=asetukset!$B$4,E567&gt;=asetukset!$B$3),1-E567,IF(AND(G567-E567&lt;=asetukset!$B$4,E567&lt;=asetukset!$B$3),asetukset!$B$6,0))))</f>
        <v/>
      </c>
      <c r="P567" s="20">
        <f>IF(F567&gt;D567,G567-asetukset!$B$5,IF(AND(D567=F567,E567&lt;=asetukset!$B$6),G567-E567,0))</f>
        <v>0</v>
      </c>
      <c r="Q567" s="19" t="str">
        <f>IF(and(K567=6,E567&gt;asetukset!$B$7),"", IF(and(K567&lt;&gt;6,L567=6,G567&lt;asetukset!$B$7),G567,IF(K567=6,asetukset!$B$7-E567,IF(K567=6,asetukset!$B$7-E567,IF(K567=6,asetukset!$B$7-E567,"")))))</f>
        <v/>
      </c>
      <c r="R567" s="19" t="str">
        <f t="shared" si="12"/>
        <v/>
      </c>
      <c r="S567" s="19" t="str">
        <f t="shared" si="13"/>
        <v/>
      </c>
      <c r="T567" s="21" t="str">
        <f>IF(A567="","",IF(SUMIFS($M$2:M567,$I$2:I567,I567,$A$2:A567,A567)&lt;=asetukset!$B$2,"",SUMIFS($M$2:M567,$I$2:I567,I567,$A$2:A567,A567)-asetukset!$B$2))</f>
        <v/>
      </c>
    </row>
    <row r="568">
      <c r="A568" s="43"/>
      <c r="B568" s="31"/>
      <c r="C568" s="31"/>
      <c r="D568" s="15">
        <f t="shared" si="2"/>
        <v>0</v>
      </c>
      <c r="E568" s="15">
        <f t="shared" si="3"/>
        <v>0</v>
      </c>
      <c r="F568" s="15">
        <f t="shared" si="4"/>
        <v>0</v>
      </c>
      <c r="G568" s="15">
        <f t="shared" si="5"/>
        <v>0</v>
      </c>
      <c r="H568" s="18" t="str">
        <f t="shared" si="6"/>
        <v/>
      </c>
      <c r="I568" s="18" t="str">
        <f t="shared" si="7"/>
        <v/>
      </c>
      <c r="J568" s="18" t="str">
        <f t="shared" si="8"/>
        <v>-</v>
      </c>
      <c r="K568" s="27" t="str">
        <f t="shared" ref="K568:L568" si="578">IF(A568="","",WEEKDAY(B568,2))</f>
        <v/>
      </c>
      <c r="L568" s="27" t="str">
        <f t="shared" si="578"/>
        <v/>
      </c>
      <c r="M568" s="19">
        <f t="shared" si="10"/>
        <v>0</v>
      </c>
      <c r="N568" s="20">
        <f t="shared" si="11"/>
        <v>0</v>
      </c>
      <c r="O568" s="21" t="str">
        <f>IF(A568="","",IF(G568&gt;=asetukset!$B$3,G568-asetukset!$B$3,IF(AND(G568-E568&lt;=asetukset!$B$4,E568&gt;=asetukset!$B$3),1-E568,IF(AND(G568-E568&lt;=asetukset!$B$4,E568&lt;=asetukset!$B$3),asetukset!$B$6,0))))</f>
        <v/>
      </c>
      <c r="P568" s="20">
        <f>IF(F568&gt;D568,G568-asetukset!$B$5,IF(AND(D568=F568,E568&lt;=asetukset!$B$6),G568-E568,0))</f>
        <v>0</v>
      </c>
      <c r="Q568" s="19" t="str">
        <f>IF(and(K568=6,E568&gt;asetukset!$B$7),"", IF(and(K568&lt;&gt;6,L568=6,G568&lt;asetukset!$B$7),G568,IF(K568=6,asetukset!$B$7-E568,IF(K568=6,asetukset!$B$7-E568,IF(K568=6,asetukset!$B$7-E568,"")))))</f>
        <v/>
      </c>
      <c r="R568" s="19" t="str">
        <f t="shared" si="12"/>
        <v/>
      </c>
      <c r="S568" s="19" t="str">
        <f t="shared" si="13"/>
        <v/>
      </c>
      <c r="T568" s="21" t="str">
        <f>IF(A568="","",IF(SUMIFS($M$2:M568,$I$2:I568,I568,$A$2:A568,A568)&lt;=asetukset!$B$2,"",SUMIFS($M$2:M568,$I$2:I568,I568,$A$2:A568,A568)-asetukset!$B$2))</f>
        <v/>
      </c>
    </row>
    <row r="569">
      <c r="A569" s="43"/>
      <c r="B569" s="31"/>
      <c r="C569" s="31"/>
      <c r="D569" s="15">
        <f t="shared" si="2"/>
        <v>0</v>
      </c>
      <c r="E569" s="15">
        <f t="shared" si="3"/>
        <v>0</v>
      </c>
      <c r="F569" s="15">
        <f t="shared" si="4"/>
        <v>0</v>
      </c>
      <c r="G569" s="15">
        <f t="shared" si="5"/>
        <v>0</v>
      </c>
      <c r="H569" s="18" t="str">
        <f t="shared" si="6"/>
        <v/>
      </c>
      <c r="I569" s="18" t="str">
        <f t="shared" si="7"/>
        <v/>
      </c>
      <c r="J569" s="18" t="str">
        <f t="shared" si="8"/>
        <v>-</v>
      </c>
      <c r="K569" s="27" t="str">
        <f t="shared" ref="K569:L569" si="579">IF(A569="","",WEEKDAY(B569,2))</f>
        <v/>
      </c>
      <c r="L569" s="27" t="str">
        <f t="shared" si="579"/>
        <v/>
      </c>
      <c r="M569" s="19">
        <f t="shared" si="10"/>
        <v>0</v>
      </c>
      <c r="N569" s="20">
        <f t="shared" si="11"/>
        <v>0</v>
      </c>
      <c r="O569" s="21" t="str">
        <f>IF(A569="","",IF(G569&gt;=asetukset!$B$3,G569-asetukset!$B$3,IF(AND(G569-E569&lt;=asetukset!$B$4,E569&gt;=asetukset!$B$3),1-E569,IF(AND(G569-E569&lt;=asetukset!$B$4,E569&lt;=asetukset!$B$3),asetukset!$B$6,0))))</f>
        <v/>
      </c>
      <c r="P569" s="20">
        <f>IF(F569&gt;D569,G569-asetukset!$B$5,IF(AND(D569=F569,E569&lt;=asetukset!$B$6),G569-E569,0))</f>
        <v>0</v>
      </c>
      <c r="Q569" s="19" t="str">
        <f>IF(and(K569=6,E569&gt;asetukset!$B$7),"", IF(and(K569&lt;&gt;6,L569=6,G569&lt;asetukset!$B$7),G569,IF(K569=6,asetukset!$B$7-E569,IF(K569=6,asetukset!$B$7-E569,IF(K569=6,asetukset!$B$7-E569,"")))))</f>
        <v/>
      </c>
      <c r="R569" s="19" t="str">
        <f t="shared" si="12"/>
        <v/>
      </c>
      <c r="S569" s="19" t="str">
        <f t="shared" si="13"/>
        <v/>
      </c>
      <c r="T569" s="21" t="str">
        <f>IF(A569="","",IF(SUMIFS($M$2:M569,$I$2:I569,I569,$A$2:A569,A569)&lt;=asetukset!$B$2,"",SUMIFS($M$2:M569,$I$2:I569,I569,$A$2:A569,A569)-asetukset!$B$2))</f>
        <v/>
      </c>
    </row>
    <row r="570">
      <c r="A570" s="43"/>
      <c r="B570" s="31"/>
      <c r="C570" s="31"/>
      <c r="D570" s="15">
        <f t="shared" si="2"/>
        <v>0</v>
      </c>
      <c r="E570" s="15">
        <f t="shared" si="3"/>
        <v>0</v>
      </c>
      <c r="F570" s="15">
        <f t="shared" si="4"/>
        <v>0</v>
      </c>
      <c r="G570" s="15">
        <f t="shared" si="5"/>
        <v>0</v>
      </c>
      <c r="H570" s="18" t="str">
        <f t="shared" si="6"/>
        <v/>
      </c>
      <c r="I570" s="18" t="str">
        <f t="shared" si="7"/>
        <v/>
      </c>
      <c r="J570" s="18" t="str">
        <f t="shared" si="8"/>
        <v>-</v>
      </c>
      <c r="K570" s="27" t="str">
        <f t="shared" ref="K570:L570" si="580">IF(A570="","",WEEKDAY(B570,2))</f>
        <v/>
      </c>
      <c r="L570" s="27" t="str">
        <f t="shared" si="580"/>
        <v/>
      </c>
      <c r="M570" s="19">
        <f t="shared" si="10"/>
        <v>0</v>
      </c>
      <c r="N570" s="20">
        <f t="shared" si="11"/>
        <v>0</v>
      </c>
      <c r="O570" s="21" t="str">
        <f>IF(A570="","",IF(G570&gt;=asetukset!$B$3,G570-asetukset!$B$3,IF(AND(G570-E570&lt;=asetukset!$B$4,E570&gt;=asetukset!$B$3),1-E570,IF(AND(G570-E570&lt;=asetukset!$B$4,E570&lt;=asetukset!$B$3),asetukset!$B$6,0))))</f>
        <v/>
      </c>
      <c r="P570" s="20">
        <f>IF(F570&gt;D570,G570-asetukset!$B$5,IF(AND(D570=F570,E570&lt;=asetukset!$B$6),G570-E570,0))</f>
        <v>0</v>
      </c>
      <c r="Q570" s="19" t="str">
        <f>IF(and(K570=6,E570&gt;asetukset!$B$7),"", IF(and(K570&lt;&gt;6,L570=6,G570&lt;asetukset!$B$7),G570,IF(K570=6,asetukset!$B$7-E570,IF(K570=6,asetukset!$B$7-E570,IF(K570=6,asetukset!$B$7-E570,"")))))</f>
        <v/>
      </c>
      <c r="R570" s="19" t="str">
        <f t="shared" si="12"/>
        <v/>
      </c>
      <c r="S570" s="19" t="str">
        <f t="shared" si="13"/>
        <v/>
      </c>
      <c r="T570" s="21" t="str">
        <f>IF(A570="","",IF(SUMIFS($M$2:M570,$I$2:I570,I570,$A$2:A570,A570)&lt;=asetukset!$B$2,"",SUMIFS($M$2:M570,$I$2:I570,I570,$A$2:A570,A570)-asetukset!$B$2))</f>
        <v/>
      </c>
    </row>
    <row r="571">
      <c r="A571" s="43"/>
      <c r="B571" s="31"/>
      <c r="C571" s="31"/>
      <c r="D571" s="15">
        <f t="shared" si="2"/>
        <v>0</v>
      </c>
      <c r="E571" s="15">
        <f t="shared" si="3"/>
        <v>0</v>
      </c>
      <c r="F571" s="15">
        <f t="shared" si="4"/>
        <v>0</v>
      </c>
      <c r="G571" s="15">
        <f t="shared" si="5"/>
        <v>0</v>
      </c>
      <c r="H571" s="18" t="str">
        <f t="shared" si="6"/>
        <v/>
      </c>
      <c r="I571" s="18" t="str">
        <f t="shared" si="7"/>
        <v/>
      </c>
      <c r="J571" s="18" t="str">
        <f t="shared" si="8"/>
        <v>-</v>
      </c>
      <c r="K571" s="27" t="str">
        <f t="shared" ref="K571:L571" si="581">IF(A571="","",WEEKDAY(B571,2))</f>
        <v/>
      </c>
      <c r="L571" s="27" t="str">
        <f t="shared" si="581"/>
        <v/>
      </c>
      <c r="M571" s="19">
        <f t="shared" si="10"/>
        <v>0</v>
      </c>
      <c r="N571" s="20">
        <f t="shared" si="11"/>
        <v>0</v>
      </c>
      <c r="O571" s="21" t="str">
        <f>IF(A571="","",IF(G571&gt;=asetukset!$B$3,G571-asetukset!$B$3,IF(AND(G571-E571&lt;=asetukset!$B$4,E571&gt;=asetukset!$B$3),1-E571,IF(AND(G571-E571&lt;=asetukset!$B$4,E571&lt;=asetukset!$B$3),asetukset!$B$6,0))))</f>
        <v/>
      </c>
      <c r="P571" s="20">
        <f>IF(F571&gt;D571,G571-asetukset!$B$5,IF(AND(D571=F571,E571&lt;=asetukset!$B$6),G571-E571,0))</f>
        <v>0</v>
      </c>
      <c r="Q571" s="19" t="str">
        <f>IF(and(K571=6,E571&gt;asetukset!$B$7),"", IF(and(K571&lt;&gt;6,L571=6,G571&lt;asetukset!$B$7),G571,IF(K571=6,asetukset!$B$7-E571,IF(K571=6,asetukset!$B$7-E571,IF(K571=6,asetukset!$B$7-E571,"")))))</f>
        <v/>
      </c>
      <c r="R571" s="19" t="str">
        <f t="shared" si="12"/>
        <v/>
      </c>
      <c r="S571" s="19" t="str">
        <f t="shared" si="13"/>
        <v/>
      </c>
      <c r="T571" s="21" t="str">
        <f>IF(A571="","",IF(SUMIFS($M$2:M571,$I$2:I571,I571,$A$2:A571,A571)&lt;=asetukset!$B$2,"",SUMIFS($M$2:M571,$I$2:I571,I571,$A$2:A571,A571)-asetukset!$B$2))</f>
        <v/>
      </c>
    </row>
    <row r="572">
      <c r="A572" s="43"/>
      <c r="B572" s="31"/>
      <c r="C572" s="31"/>
      <c r="D572" s="15">
        <f t="shared" si="2"/>
        <v>0</v>
      </c>
      <c r="E572" s="15">
        <f t="shared" si="3"/>
        <v>0</v>
      </c>
      <c r="F572" s="15">
        <f t="shared" si="4"/>
        <v>0</v>
      </c>
      <c r="G572" s="15">
        <f t="shared" si="5"/>
        <v>0</v>
      </c>
      <c r="H572" s="18" t="str">
        <f t="shared" si="6"/>
        <v/>
      </c>
      <c r="I572" s="18" t="str">
        <f t="shared" si="7"/>
        <v/>
      </c>
      <c r="J572" s="18" t="str">
        <f t="shared" si="8"/>
        <v>-</v>
      </c>
      <c r="K572" s="27" t="str">
        <f t="shared" ref="K572:L572" si="582">IF(A572="","",WEEKDAY(B572,2))</f>
        <v/>
      </c>
      <c r="L572" s="27" t="str">
        <f t="shared" si="582"/>
        <v/>
      </c>
      <c r="M572" s="19">
        <f t="shared" si="10"/>
        <v>0</v>
      </c>
      <c r="N572" s="20">
        <f t="shared" si="11"/>
        <v>0</v>
      </c>
      <c r="O572" s="21" t="str">
        <f>IF(A572="","",IF(G572&gt;=asetukset!$B$3,G572-asetukset!$B$3,IF(AND(G572-E572&lt;=asetukset!$B$4,E572&gt;=asetukset!$B$3),1-E572,IF(AND(G572-E572&lt;=asetukset!$B$4,E572&lt;=asetukset!$B$3),asetukset!$B$6,0))))</f>
        <v/>
      </c>
      <c r="P572" s="20">
        <f>IF(F572&gt;D572,G572-asetukset!$B$5,IF(AND(D572=F572,E572&lt;=asetukset!$B$6),G572-E572,0))</f>
        <v>0</v>
      </c>
      <c r="Q572" s="19" t="str">
        <f>IF(and(K572=6,E572&gt;asetukset!$B$7),"", IF(and(K572&lt;&gt;6,L572=6,G572&lt;asetukset!$B$7),G572,IF(K572=6,asetukset!$B$7-E572,IF(K572=6,asetukset!$B$7-E572,IF(K572=6,asetukset!$B$7-E572,"")))))</f>
        <v/>
      </c>
      <c r="R572" s="19" t="str">
        <f t="shared" si="12"/>
        <v/>
      </c>
      <c r="S572" s="19" t="str">
        <f t="shared" si="13"/>
        <v/>
      </c>
      <c r="T572" s="21" t="str">
        <f>IF(A572="","",IF(SUMIFS($M$2:M572,$I$2:I572,I572,$A$2:A572,A572)&lt;=asetukset!$B$2,"",SUMIFS($M$2:M572,$I$2:I572,I572,$A$2:A572,A572)-asetukset!$B$2))</f>
        <v/>
      </c>
    </row>
    <row r="573">
      <c r="A573" s="43"/>
      <c r="B573" s="31"/>
      <c r="C573" s="31"/>
      <c r="D573" s="15">
        <f t="shared" si="2"/>
        <v>0</v>
      </c>
      <c r="E573" s="15">
        <f t="shared" si="3"/>
        <v>0</v>
      </c>
      <c r="F573" s="15">
        <f t="shared" si="4"/>
        <v>0</v>
      </c>
      <c r="G573" s="15">
        <f t="shared" si="5"/>
        <v>0</v>
      </c>
      <c r="H573" s="18" t="str">
        <f t="shared" si="6"/>
        <v/>
      </c>
      <c r="I573" s="18" t="str">
        <f t="shared" si="7"/>
        <v/>
      </c>
      <c r="J573" s="18" t="str">
        <f t="shared" si="8"/>
        <v>-</v>
      </c>
      <c r="K573" s="27" t="str">
        <f t="shared" ref="K573:L573" si="583">IF(A573="","",WEEKDAY(B573,2))</f>
        <v/>
      </c>
      <c r="L573" s="27" t="str">
        <f t="shared" si="583"/>
        <v/>
      </c>
      <c r="M573" s="19">
        <f t="shared" si="10"/>
        <v>0</v>
      </c>
      <c r="N573" s="20">
        <f t="shared" si="11"/>
        <v>0</v>
      </c>
      <c r="O573" s="21" t="str">
        <f>IF(A573="","",IF(G573&gt;=asetukset!$B$3,G573-asetukset!$B$3,IF(AND(G573-E573&lt;=asetukset!$B$4,E573&gt;=asetukset!$B$3),1-E573,IF(AND(G573-E573&lt;=asetukset!$B$4,E573&lt;=asetukset!$B$3),asetukset!$B$6,0))))</f>
        <v/>
      </c>
      <c r="P573" s="20">
        <f>IF(F573&gt;D573,G573-asetukset!$B$5,IF(AND(D573=F573,E573&lt;=asetukset!$B$6),G573-E573,0))</f>
        <v>0</v>
      </c>
      <c r="Q573" s="19" t="str">
        <f>IF(and(K573=6,E573&gt;asetukset!$B$7),"", IF(and(K573&lt;&gt;6,L573=6,G573&lt;asetukset!$B$7),G573,IF(K573=6,asetukset!$B$7-E573,IF(K573=6,asetukset!$B$7-E573,IF(K573=6,asetukset!$B$7-E573,"")))))</f>
        <v/>
      </c>
      <c r="R573" s="19" t="str">
        <f t="shared" si="12"/>
        <v/>
      </c>
      <c r="S573" s="19" t="str">
        <f t="shared" si="13"/>
        <v/>
      </c>
      <c r="T573" s="21" t="str">
        <f>IF(A573="","",IF(SUMIFS($M$2:M573,$I$2:I573,I573,$A$2:A573,A573)&lt;=asetukset!$B$2,"",SUMIFS($M$2:M573,$I$2:I573,I573,$A$2:A573,A573)-asetukset!$B$2))</f>
        <v/>
      </c>
    </row>
    <row r="574">
      <c r="A574" s="43"/>
      <c r="B574" s="31"/>
      <c r="C574" s="31"/>
      <c r="D574" s="15">
        <f t="shared" si="2"/>
        <v>0</v>
      </c>
      <c r="E574" s="15">
        <f t="shared" si="3"/>
        <v>0</v>
      </c>
      <c r="F574" s="15">
        <f t="shared" si="4"/>
        <v>0</v>
      </c>
      <c r="G574" s="15">
        <f t="shared" si="5"/>
        <v>0</v>
      </c>
      <c r="H574" s="18" t="str">
        <f t="shared" si="6"/>
        <v/>
      </c>
      <c r="I574" s="18" t="str">
        <f t="shared" si="7"/>
        <v/>
      </c>
      <c r="J574" s="18" t="str">
        <f t="shared" si="8"/>
        <v>-</v>
      </c>
      <c r="K574" s="27" t="str">
        <f t="shared" ref="K574:L574" si="584">IF(A574="","",WEEKDAY(B574,2))</f>
        <v/>
      </c>
      <c r="L574" s="27" t="str">
        <f t="shared" si="584"/>
        <v/>
      </c>
      <c r="M574" s="19">
        <f t="shared" si="10"/>
        <v>0</v>
      </c>
      <c r="N574" s="20">
        <f t="shared" si="11"/>
        <v>0</v>
      </c>
      <c r="O574" s="21" t="str">
        <f>IF(A574="","",IF(G574&gt;=asetukset!$B$3,G574-asetukset!$B$3,IF(AND(G574-E574&lt;=asetukset!$B$4,E574&gt;=asetukset!$B$3),1-E574,IF(AND(G574-E574&lt;=asetukset!$B$4,E574&lt;=asetukset!$B$3),asetukset!$B$6,0))))</f>
        <v/>
      </c>
      <c r="P574" s="20">
        <f>IF(F574&gt;D574,G574-asetukset!$B$5,IF(AND(D574=F574,E574&lt;=asetukset!$B$6),G574-E574,0))</f>
        <v>0</v>
      </c>
      <c r="Q574" s="19" t="str">
        <f>IF(and(K574=6,E574&gt;asetukset!$B$7),"", IF(and(K574&lt;&gt;6,L574=6,G574&lt;asetukset!$B$7),G574,IF(K574=6,asetukset!$B$7-E574,IF(K574=6,asetukset!$B$7-E574,IF(K574=6,asetukset!$B$7-E574,"")))))</f>
        <v/>
      </c>
      <c r="R574" s="19" t="str">
        <f t="shared" si="12"/>
        <v/>
      </c>
      <c r="S574" s="19" t="str">
        <f t="shared" si="13"/>
        <v/>
      </c>
      <c r="T574" s="21" t="str">
        <f>IF(A574="","",IF(SUMIFS($M$2:M574,$I$2:I574,I574,$A$2:A574,A574)&lt;=asetukset!$B$2,"",SUMIFS($M$2:M574,$I$2:I574,I574,$A$2:A574,A574)-asetukset!$B$2))</f>
        <v/>
      </c>
    </row>
    <row r="575">
      <c r="A575" s="43"/>
      <c r="B575" s="31"/>
      <c r="C575" s="31"/>
      <c r="D575" s="15">
        <f t="shared" si="2"/>
        <v>0</v>
      </c>
      <c r="E575" s="15">
        <f t="shared" si="3"/>
        <v>0</v>
      </c>
      <c r="F575" s="15">
        <f t="shared" si="4"/>
        <v>0</v>
      </c>
      <c r="G575" s="15">
        <f t="shared" si="5"/>
        <v>0</v>
      </c>
      <c r="H575" s="18" t="str">
        <f t="shared" si="6"/>
        <v/>
      </c>
      <c r="I575" s="18" t="str">
        <f t="shared" si="7"/>
        <v/>
      </c>
      <c r="J575" s="18" t="str">
        <f t="shared" si="8"/>
        <v>-</v>
      </c>
      <c r="K575" s="27" t="str">
        <f t="shared" ref="K575:L575" si="585">IF(A575="","",WEEKDAY(B575,2))</f>
        <v/>
      </c>
      <c r="L575" s="27" t="str">
        <f t="shared" si="585"/>
        <v/>
      </c>
      <c r="M575" s="19">
        <f t="shared" si="10"/>
        <v>0</v>
      </c>
      <c r="N575" s="20">
        <f t="shared" si="11"/>
        <v>0</v>
      </c>
      <c r="O575" s="21" t="str">
        <f>IF(A575="","",IF(G575&gt;=asetukset!$B$3,G575-asetukset!$B$3,IF(AND(G575-E575&lt;=asetukset!$B$4,E575&gt;=asetukset!$B$3),1-E575,IF(AND(G575-E575&lt;=asetukset!$B$4,E575&lt;=asetukset!$B$3),asetukset!$B$6,0))))</f>
        <v/>
      </c>
      <c r="P575" s="20">
        <f>IF(F575&gt;D575,G575-asetukset!$B$5,IF(AND(D575=F575,E575&lt;=asetukset!$B$6),G575-E575,0))</f>
        <v>0</v>
      </c>
      <c r="Q575" s="19" t="str">
        <f>IF(and(K575=6,E575&gt;asetukset!$B$7),"", IF(and(K575&lt;&gt;6,L575=6,G575&lt;asetukset!$B$7),G575,IF(K575=6,asetukset!$B$7-E575,IF(K575=6,asetukset!$B$7-E575,IF(K575=6,asetukset!$B$7-E575,"")))))</f>
        <v/>
      </c>
      <c r="R575" s="19" t="str">
        <f t="shared" si="12"/>
        <v/>
      </c>
      <c r="S575" s="19" t="str">
        <f t="shared" si="13"/>
        <v/>
      </c>
      <c r="T575" s="21" t="str">
        <f>IF(A575="","",IF(SUMIFS($M$2:M575,$I$2:I575,I575,$A$2:A575,A575)&lt;=asetukset!$B$2,"",SUMIFS($M$2:M575,$I$2:I575,I575,$A$2:A575,A575)-asetukset!$B$2))</f>
        <v/>
      </c>
    </row>
    <row r="576">
      <c r="A576" s="43"/>
      <c r="B576" s="31"/>
      <c r="C576" s="31"/>
      <c r="D576" s="15">
        <f t="shared" si="2"/>
        <v>0</v>
      </c>
      <c r="E576" s="15">
        <f t="shared" si="3"/>
        <v>0</v>
      </c>
      <c r="F576" s="15">
        <f t="shared" si="4"/>
        <v>0</v>
      </c>
      <c r="G576" s="15">
        <f t="shared" si="5"/>
        <v>0</v>
      </c>
      <c r="H576" s="18" t="str">
        <f t="shared" si="6"/>
        <v/>
      </c>
      <c r="I576" s="18" t="str">
        <f t="shared" si="7"/>
        <v/>
      </c>
      <c r="J576" s="18" t="str">
        <f t="shared" si="8"/>
        <v>-</v>
      </c>
      <c r="K576" s="27" t="str">
        <f t="shared" ref="K576:L576" si="586">IF(A576="","",WEEKDAY(B576,2))</f>
        <v/>
      </c>
      <c r="L576" s="27" t="str">
        <f t="shared" si="586"/>
        <v/>
      </c>
      <c r="M576" s="19">
        <f t="shared" si="10"/>
        <v>0</v>
      </c>
      <c r="N576" s="20">
        <f t="shared" si="11"/>
        <v>0</v>
      </c>
      <c r="O576" s="21" t="str">
        <f>IF(A576="","",IF(G576&gt;=asetukset!$B$3,G576-asetukset!$B$3,IF(AND(G576-E576&lt;=asetukset!$B$4,E576&gt;=asetukset!$B$3),1-E576,IF(AND(G576-E576&lt;=asetukset!$B$4,E576&lt;=asetukset!$B$3),asetukset!$B$6,0))))</f>
        <v/>
      </c>
      <c r="P576" s="20">
        <f>IF(F576&gt;D576,G576-asetukset!$B$5,IF(AND(D576=F576,E576&lt;=asetukset!$B$6),G576-E576,0))</f>
        <v>0</v>
      </c>
      <c r="Q576" s="19" t="str">
        <f>IF(and(K576=6,E576&gt;asetukset!$B$7),"", IF(and(K576&lt;&gt;6,L576=6,G576&lt;asetukset!$B$7),G576,IF(K576=6,asetukset!$B$7-E576,IF(K576=6,asetukset!$B$7-E576,IF(K576=6,asetukset!$B$7-E576,"")))))</f>
        <v/>
      </c>
      <c r="R576" s="19" t="str">
        <f t="shared" si="12"/>
        <v/>
      </c>
      <c r="S576" s="19" t="str">
        <f t="shared" si="13"/>
        <v/>
      </c>
      <c r="T576" s="21" t="str">
        <f>IF(A576="","",IF(SUMIFS($M$2:M576,$I$2:I576,I576,$A$2:A576,A576)&lt;=asetukset!$B$2,"",SUMIFS($M$2:M576,$I$2:I576,I576,$A$2:A576,A576)-asetukset!$B$2))</f>
        <v/>
      </c>
    </row>
    <row r="577">
      <c r="A577" s="43"/>
      <c r="B577" s="31"/>
      <c r="C577" s="31"/>
      <c r="D577" s="15">
        <f t="shared" si="2"/>
        <v>0</v>
      </c>
      <c r="E577" s="15">
        <f t="shared" si="3"/>
        <v>0</v>
      </c>
      <c r="F577" s="15">
        <f t="shared" si="4"/>
        <v>0</v>
      </c>
      <c r="G577" s="15">
        <f t="shared" si="5"/>
        <v>0</v>
      </c>
      <c r="H577" s="18" t="str">
        <f t="shared" si="6"/>
        <v/>
      </c>
      <c r="I577" s="18" t="str">
        <f t="shared" si="7"/>
        <v/>
      </c>
      <c r="J577" s="18" t="str">
        <f t="shared" si="8"/>
        <v>-</v>
      </c>
      <c r="K577" s="27" t="str">
        <f t="shared" ref="K577:L577" si="587">IF(A577="","",WEEKDAY(B577,2))</f>
        <v/>
      </c>
      <c r="L577" s="27" t="str">
        <f t="shared" si="587"/>
        <v/>
      </c>
      <c r="M577" s="19">
        <f t="shared" si="10"/>
        <v>0</v>
      </c>
      <c r="N577" s="20">
        <f t="shared" si="11"/>
        <v>0</v>
      </c>
      <c r="O577" s="21" t="str">
        <f>IF(A577="","",IF(G577&gt;=asetukset!$B$3,G577-asetukset!$B$3,IF(AND(G577-E577&lt;=asetukset!$B$4,E577&gt;=asetukset!$B$3),1-E577,IF(AND(G577-E577&lt;=asetukset!$B$4,E577&lt;=asetukset!$B$3),asetukset!$B$6,0))))</f>
        <v/>
      </c>
      <c r="P577" s="20">
        <f>IF(F577&gt;D577,G577-asetukset!$B$5,IF(AND(D577=F577,E577&lt;=asetukset!$B$6),G577-E577,0))</f>
        <v>0</v>
      </c>
      <c r="Q577" s="19" t="str">
        <f>IF(and(K577=6,E577&gt;asetukset!$B$7),"", IF(and(K577&lt;&gt;6,L577=6,G577&lt;asetukset!$B$7),G577,IF(K577=6,asetukset!$B$7-E577,IF(K577=6,asetukset!$B$7-E577,IF(K577=6,asetukset!$B$7-E577,"")))))</f>
        <v/>
      </c>
      <c r="R577" s="19" t="str">
        <f t="shared" si="12"/>
        <v/>
      </c>
      <c r="S577" s="19" t="str">
        <f t="shared" si="13"/>
        <v/>
      </c>
      <c r="T577" s="21" t="str">
        <f>IF(A577="","",IF(SUMIFS($M$2:M577,$I$2:I577,I577,$A$2:A577,A577)&lt;=asetukset!$B$2,"",SUMIFS($M$2:M577,$I$2:I577,I577,$A$2:A577,A577)-asetukset!$B$2))</f>
        <v/>
      </c>
    </row>
    <row r="578">
      <c r="A578" s="43"/>
      <c r="B578" s="31"/>
      <c r="C578" s="31"/>
      <c r="D578" s="15">
        <f t="shared" si="2"/>
        <v>0</v>
      </c>
      <c r="E578" s="15">
        <f t="shared" si="3"/>
        <v>0</v>
      </c>
      <c r="F578" s="15">
        <f t="shared" si="4"/>
        <v>0</v>
      </c>
      <c r="G578" s="15">
        <f t="shared" si="5"/>
        <v>0</v>
      </c>
      <c r="H578" s="18" t="str">
        <f t="shared" si="6"/>
        <v/>
      </c>
      <c r="I578" s="18" t="str">
        <f t="shared" si="7"/>
        <v/>
      </c>
      <c r="J578" s="18" t="str">
        <f t="shared" si="8"/>
        <v>-</v>
      </c>
      <c r="K578" s="27" t="str">
        <f t="shared" ref="K578:L578" si="588">IF(A578="","",WEEKDAY(B578,2))</f>
        <v/>
      </c>
      <c r="L578" s="27" t="str">
        <f t="shared" si="588"/>
        <v/>
      </c>
      <c r="M578" s="19">
        <f t="shared" si="10"/>
        <v>0</v>
      </c>
      <c r="N578" s="20">
        <f t="shared" si="11"/>
        <v>0</v>
      </c>
      <c r="O578" s="21" t="str">
        <f>IF(A578="","",IF(G578&gt;=asetukset!$B$3,G578-asetukset!$B$3,IF(AND(G578-E578&lt;=asetukset!$B$4,E578&gt;=asetukset!$B$3),1-E578,IF(AND(G578-E578&lt;=asetukset!$B$4,E578&lt;=asetukset!$B$3),asetukset!$B$6,0))))</f>
        <v/>
      </c>
      <c r="P578" s="20">
        <f>IF(F578&gt;D578,G578-asetukset!$B$5,IF(AND(D578=F578,E578&lt;=asetukset!$B$6),G578-E578,0))</f>
        <v>0</v>
      </c>
      <c r="Q578" s="19" t="str">
        <f>IF(and(K578=6,E578&gt;asetukset!$B$7),"", IF(and(K578&lt;&gt;6,L578=6,G578&lt;asetukset!$B$7),G578,IF(K578=6,asetukset!$B$7-E578,IF(K578=6,asetukset!$B$7-E578,IF(K578=6,asetukset!$B$7-E578,"")))))</f>
        <v/>
      </c>
      <c r="R578" s="19" t="str">
        <f t="shared" si="12"/>
        <v/>
      </c>
      <c r="S578" s="19" t="str">
        <f t="shared" si="13"/>
        <v/>
      </c>
      <c r="T578" s="21" t="str">
        <f>IF(A578="","",IF(SUMIFS($M$2:M578,$I$2:I578,I578,$A$2:A578,A578)&lt;=asetukset!$B$2,"",SUMIFS($M$2:M578,$I$2:I578,I578,$A$2:A578,A578)-asetukset!$B$2))</f>
        <v/>
      </c>
    </row>
    <row r="579">
      <c r="A579" s="43"/>
      <c r="B579" s="31"/>
      <c r="C579" s="31"/>
      <c r="D579" s="15">
        <f t="shared" si="2"/>
        <v>0</v>
      </c>
      <c r="E579" s="15">
        <f t="shared" si="3"/>
        <v>0</v>
      </c>
      <c r="F579" s="15">
        <f t="shared" si="4"/>
        <v>0</v>
      </c>
      <c r="G579" s="15">
        <f t="shared" si="5"/>
        <v>0</v>
      </c>
      <c r="H579" s="18" t="str">
        <f t="shared" si="6"/>
        <v/>
      </c>
      <c r="I579" s="18" t="str">
        <f t="shared" si="7"/>
        <v/>
      </c>
      <c r="J579" s="18" t="str">
        <f t="shared" si="8"/>
        <v>-</v>
      </c>
      <c r="K579" s="27" t="str">
        <f t="shared" ref="K579:L579" si="589">IF(A579="","",WEEKDAY(B579,2))</f>
        <v/>
      </c>
      <c r="L579" s="27" t="str">
        <f t="shared" si="589"/>
        <v/>
      </c>
      <c r="M579" s="19">
        <f t="shared" si="10"/>
        <v>0</v>
      </c>
      <c r="N579" s="20">
        <f t="shared" si="11"/>
        <v>0</v>
      </c>
      <c r="O579" s="21" t="str">
        <f>IF(A579="","",IF(G579&gt;=asetukset!$B$3,G579-asetukset!$B$3,IF(AND(G579-E579&lt;=asetukset!$B$4,E579&gt;=asetukset!$B$3),1-E579,IF(AND(G579-E579&lt;=asetukset!$B$4,E579&lt;=asetukset!$B$3),asetukset!$B$6,0))))</f>
        <v/>
      </c>
      <c r="P579" s="20">
        <f>IF(F579&gt;D579,G579-asetukset!$B$5,IF(AND(D579=F579,E579&lt;=asetukset!$B$6),G579-E579,0))</f>
        <v>0</v>
      </c>
      <c r="Q579" s="19" t="str">
        <f>IF(and(K579=6,E579&gt;asetukset!$B$7),"", IF(and(K579&lt;&gt;6,L579=6,G579&lt;asetukset!$B$7),G579,IF(K579=6,asetukset!$B$7-E579,IF(K579=6,asetukset!$B$7-E579,IF(K579=6,asetukset!$B$7-E579,"")))))</f>
        <v/>
      </c>
      <c r="R579" s="19" t="str">
        <f t="shared" si="12"/>
        <v/>
      </c>
      <c r="S579" s="19" t="str">
        <f t="shared" si="13"/>
        <v/>
      </c>
      <c r="T579" s="21" t="str">
        <f>IF(A579="","",IF(SUMIFS($M$2:M579,$I$2:I579,I579,$A$2:A579,A579)&lt;=asetukset!$B$2,"",SUMIFS($M$2:M579,$I$2:I579,I579,$A$2:A579,A579)-asetukset!$B$2))</f>
        <v/>
      </c>
    </row>
    <row r="580">
      <c r="A580" s="43"/>
      <c r="B580" s="31"/>
      <c r="C580" s="31"/>
      <c r="D580" s="15">
        <f t="shared" si="2"/>
        <v>0</v>
      </c>
      <c r="E580" s="15">
        <f t="shared" si="3"/>
        <v>0</v>
      </c>
      <c r="F580" s="15">
        <f t="shared" si="4"/>
        <v>0</v>
      </c>
      <c r="G580" s="15">
        <f t="shared" si="5"/>
        <v>0</v>
      </c>
      <c r="H580" s="18" t="str">
        <f t="shared" si="6"/>
        <v/>
      </c>
      <c r="I580" s="18" t="str">
        <f t="shared" si="7"/>
        <v/>
      </c>
      <c r="J580" s="18" t="str">
        <f t="shared" si="8"/>
        <v>-</v>
      </c>
      <c r="K580" s="27" t="str">
        <f t="shared" ref="K580:L580" si="590">IF(A580="","",WEEKDAY(B580,2))</f>
        <v/>
      </c>
      <c r="L580" s="27" t="str">
        <f t="shared" si="590"/>
        <v/>
      </c>
      <c r="M580" s="19">
        <f t="shared" si="10"/>
        <v>0</v>
      </c>
      <c r="N580" s="20">
        <f t="shared" si="11"/>
        <v>0</v>
      </c>
      <c r="O580" s="21" t="str">
        <f>IF(A580="","",IF(G580&gt;=asetukset!$B$3,G580-asetukset!$B$3,IF(AND(G580-E580&lt;=asetukset!$B$4,E580&gt;=asetukset!$B$3),1-E580,IF(AND(G580-E580&lt;=asetukset!$B$4,E580&lt;=asetukset!$B$3),asetukset!$B$6,0))))</f>
        <v/>
      </c>
      <c r="P580" s="20">
        <f>IF(F580&gt;D580,G580-asetukset!$B$5,IF(AND(D580=F580,E580&lt;=asetukset!$B$6),G580-E580,0))</f>
        <v>0</v>
      </c>
      <c r="Q580" s="19" t="str">
        <f>IF(and(K580=6,E580&gt;asetukset!$B$7),"", IF(and(K580&lt;&gt;6,L580=6,G580&lt;asetukset!$B$7),G580,IF(K580=6,asetukset!$B$7-E580,IF(K580=6,asetukset!$B$7-E580,IF(K580=6,asetukset!$B$7-E580,"")))))</f>
        <v/>
      </c>
      <c r="R580" s="19" t="str">
        <f t="shared" si="12"/>
        <v/>
      </c>
      <c r="S580" s="19" t="str">
        <f t="shared" si="13"/>
        <v/>
      </c>
      <c r="T580" s="21" t="str">
        <f>IF(A580="","",IF(SUMIFS($M$2:M580,$I$2:I580,I580,$A$2:A580,A580)&lt;=asetukset!$B$2,"",SUMIFS($M$2:M580,$I$2:I580,I580,$A$2:A580,A580)-asetukset!$B$2))</f>
        <v/>
      </c>
    </row>
    <row r="581">
      <c r="A581" s="43"/>
      <c r="B581" s="31"/>
      <c r="C581" s="31"/>
      <c r="D581" s="15">
        <f t="shared" si="2"/>
        <v>0</v>
      </c>
      <c r="E581" s="15">
        <f t="shared" si="3"/>
        <v>0</v>
      </c>
      <c r="F581" s="15">
        <f t="shared" si="4"/>
        <v>0</v>
      </c>
      <c r="G581" s="15">
        <f t="shared" si="5"/>
        <v>0</v>
      </c>
      <c r="H581" s="18" t="str">
        <f t="shared" si="6"/>
        <v/>
      </c>
      <c r="I581" s="18" t="str">
        <f t="shared" si="7"/>
        <v/>
      </c>
      <c r="J581" s="18" t="str">
        <f t="shared" si="8"/>
        <v>-</v>
      </c>
      <c r="K581" s="27" t="str">
        <f t="shared" ref="K581:L581" si="591">IF(A581="","",WEEKDAY(B581,2))</f>
        <v/>
      </c>
      <c r="L581" s="27" t="str">
        <f t="shared" si="591"/>
        <v/>
      </c>
      <c r="M581" s="19">
        <f t="shared" si="10"/>
        <v>0</v>
      </c>
      <c r="N581" s="20">
        <f t="shared" si="11"/>
        <v>0</v>
      </c>
      <c r="O581" s="21" t="str">
        <f>IF(A581="","",IF(G581&gt;=asetukset!$B$3,G581-asetukset!$B$3,IF(AND(G581-E581&lt;=asetukset!$B$4,E581&gt;=asetukset!$B$3),1-E581,IF(AND(G581-E581&lt;=asetukset!$B$4,E581&lt;=asetukset!$B$3),asetukset!$B$6,0))))</f>
        <v/>
      </c>
      <c r="P581" s="20">
        <f>IF(F581&gt;D581,G581-asetukset!$B$5,IF(AND(D581=F581,E581&lt;=asetukset!$B$6),G581-E581,0))</f>
        <v>0</v>
      </c>
      <c r="Q581" s="19" t="str">
        <f>IF(and(K581=6,E581&gt;asetukset!$B$7),"", IF(and(K581&lt;&gt;6,L581=6,G581&lt;asetukset!$B$7),G581,IF(K581=6,asetukset!$B$7-E581,IF(K581=6,asetukset!$B$7-E581,IF(K581=6,asetukset!$B$7-E581,"")))))</f>
        <v/>
      </c>
      <c r="R581" s="19" t="str">
        <f t="shared" si="12"/>
        <v/>
      </c>
      <c r="S581" s="19" t="str">
        <f t="shared" si="13"/>
        <v/>
      </c>
      <c r="T581" s="21" t="str">
        <f>IF(A581="","",IF(SUMIFS($M$2:M581,$I$2:I581,I581,$A$2:A581,A581)&lt;=asetukset!$B$2,"",SUMIFS($M$2:M581,$I$2:I581,I581,$A$2:A581,A581)-asetukset!$B$2))</f>
        <v/>
      </c>
    </row>
    <row r="582">
      <c r="A582" s="43"/>
      <c r="B582" s="31"/>
      <c r="C582" s="31"/>
      <c r="D582" s="15">
        <f t="shared" si="2"/>
        <v>0</v>
      </c>
      <c r="E582" s="15">
        <f t="shared" si="3"/>
        <v>0</v>
      </c>
      <c r="F582" s="15">
        <f t="shared" si="4"/>
        <v>0</v>
      </c>
      <c r="G582" s="15">
        <f t="shared" si="5"/>
        <v>0</v>
      </c>
      <c r="H582" s="18" t="str">
        <f t="shared" si="6"/>
        <v/>
      </c>
      <c r="I582" s="18" t="str">
        <f t="shared" si="7"/>
        <v/>
      </c>
      <c r="J582" s="18" t="str">
        <f t="shared" si="8"/>
        <v>-</v>
      </c>
      <c r="K582" s="27" t="str">
        <f t="shared" ref="K582:L582" si="592">IF(A582="","",WEEKDAY(B582,2))</f>
        <v/>
      </c>
      <c r="L582" s="27" t="str">
        <f t="shared" si="592"/>
        <v/>
      </c>
      <c r="M582" s="19">
        <f t="shared" si="10"/>
        <v>0</v>
      </c>
      <c r="N582" s="20">
        <f t="shared" si="11"/>
        <v>0</v>
      </c>
      <c r="O582" s="21" t="str">
        <f>IF(A582="","",IF(G582&gt;=asetukset!$B$3,G582-asetukset!$B$3,IF(AND(G582-E582&lt;=asetukset!$B$4,E582&gt;=asetukset!$B$3),1-E582,IF(AND(G582-E582&lt;=asetukset!$B$4,E582&lt;=asetukset!$B$3),asetukset!$B$6,0))))</f>
        <v/>
      </c>
      <c r="P582" s="20">
        <f>IF(F582&gt;D582,G582-asetukset!$B$5,IF(AND(D582=F582,E582&lt;=asetukset!$B$6),G582-E582,0))</f>
        <v>0</v>
      </c>
      <c r="Q582" s="19" t="str">
        <f>IF(and(K582=6,E582&gt;asetukset!$B$7),"", IF(and(K582&lt;&gt;6,L582=6,G582&lt;asetukset!$B$7),G582,IF(K582=6,asetukset!$B$7-E582,IF(K582=6,asetukset!$B$7-E582,IF(K582=6,asetukset!$B$7-E582,"")))))</f>
        <v/>
      </c>
      <c r="R582" s="19" t="str">
        <f t="shared" si="12"/>
        <v/>
      </c>
      <c r="S582" s="19" t="str">
        <f t="shared" si="13"/>
        <v/>
      </c>
      <c r="T582" s="21" t="str">
        <f>IF(A582="","",IF(SUMIFS($M$2:M582,$I$2:I582,I582,$A$2:A582,A582)&lt;=asetukset!$B$2,"",SUMIFS($M$2:M582,$I$2:I582,I582,$A$2:A582,A582)-asetukset!$B$2))</f>
        <v/>
      </c>
    </row>
    <row r="583">
      <c r="A583" s="43"/>
      <c r="B583" s="31"/>
      <c r="C583" s="31"/>
      <c r="D583" s="15">
        <f t="shared" si="2"/>
        <v>0</v>
      </c>
      <c r="E583" s="15">
        <f t="shared" si="3"/>
        <v>0</v>
      </c>
      <c r="F583" s="15">
        <f t="shared" si="4"/>
        <v>0</v>
      </c>
      <c r="G583" s="15">
        <f t="shared" si="5"/>
        <v>0</v>
      </c>
      <c r="H583" s="18" t="str">
        <f t="shared" si="6"/>
        <v/>
      </c>
      <c r="I583" s="18" t="str">
        <f t="shared" si="7"/>
        <v/>
      </c>
      <c r="J583" s="18" t="str">
        <f t="shared" si="8"/>
        <v>-</v>
      </c>
      <c r="K583" s="27" t="str">
        <f t="shared" ref="K583:L583" si="593">IF(A583="","",WEEKDAY(B583,2))</f>
        <v/>
      </c>
      <c r="L583" s="27" t="str">
        <f t="shared" si="593"/>
        <v/>
      </c>
      <c r="M583" s="19">
        <f t="shared" si="10"/>
        <v>0</v>
      </c>
      <c r="N583" s="20">
        <f t="shared" si="11"/>
        <v>0</v>
      </c>
      <c r="O583" s="21" t="str">
        <f>IF(A583="","",IF(G583&gt;=asetukset!$B$3,G583-asetukset!$B$3,IF(AND(G583-E583&lt;=asetukset!$B$4,E583&gt;=asetukset!$B$3),1-E583,IF(AND(G583-E583&lt;=asetukset!$B$4,E583&lt;=asetukset!$B$3),asetukset!$B$6,0))))</f>
        <v/>
      </c>
      <c r="P583" s="20">
        <f>IF(F583&gt;D583,G583-asetukset!$B$5,IF(AND(D583=F583,E583&lt;=asetukset!$B$6),G583-E583,0))</f>
        <v>0</v>
      </c>
      <c r="Q583" s="19" t="str">
        <f>IF(and(K583=6,E583&gt;asetukset!$B$7),"", IF(and(K583&lt;&gt;6,L583=6,G583&lt;asetukset!$B$7),G583,IF(K583=6,asetukset!$B$7-E583,IF(K583=6,asetukset!$B$7-E583,IF(K583=6,asetukset!$B$7-E583,"")))))</f>
        <v/>
      </c>
      <c r="R583" s="19" t="str">
        <f t="shared" si="12"/>
        <v/>
      </c>
      <c r="S583" s="19" t="str">
        <f t="shared" si="13"/>
        <v/>
      </c>
      <c r="T583" s="21" t="str">
        <f>IF(A583="","",IF(SUMIFS($M$2:M583,$I$2:I583,I583,$A$2:A583,A583)&lt;=asetukset!$B$2,"",SUMIFS($M$2:M583,$I$2:I583,I583,$A$2:A583,A583)-asetukset!$B$2))</f>
        <v/>
      </c>
    </row>
    <row r="584">
      <c r="A584" s="43"/>
      <c r="B584" s="31"/>
      <c r="C584" s="31"/>
      <c r="D584" s="15">
        <f t="shared" si="2"/>
        <v>0</v>
      </c>
      <c r="E584" s="15">
        <f t="shared" si="3"/>
        <v>0</v>
      </c>
      <c r="F584" s="15">
        <f t="shared" si="4"/>
        <v>0</v>
      </c>
      <c r="G584" s="15">
        <f t="shared" si="5"/>
        <v>0</v>
      </c>
      <c r="H584" s="18" t="str">
        <f t="shared" si="6"/>
        <v/>
      </c>
      <c r="I584" s="18" t="str">
        <f t="shared" si="7"/>
        <v/>
      </c>
      <c r="J584" s="18" t="str">
        <f t="shared" si="8"/>
        <v>-</v>
      </c>
      <c r="K584" s="27" t="str">
        <f t="shared" ref="K584:L584" si="594">IF(A584="","",WEEKDAY(B584,2))</f>
        <v/>
      </c>
      <c r="L584" s="27" t="str">
        <f t="shared" si="594"/>
        <v/>
      </c>
      <c r="M584" s="19">
        <f t="shared" si="10"/>
        <v>0</v>
      </c>
      <c r="N584" s="20">
        <f t="shared" si="11"/>
        <v>0</v>
      </c>
      <c r="O584" s="21" t="str">
        <f>IF(A584="","",IF(G584&gt;=asetukset!$B$3,G584-asetukset!$B$3,IF(AND(G584-E584&lt;=asetukset!$B$4,E584&gt;=asetukset!$B$3),1-E584,IF(AND(G584-E584&lt;=asetukset!$B$4,E584&lt;=asetukset!$B$3),asetukset!$B$6,0))))</f>
        <v/>
      </c>
      <c r="P584" s="20">
        <f>IF(F584&gt;D584,G584-asetukset!$B$5,IF(AND(D584=F584,E584&lt;=asetukset!$B$6),G584-E584,0))</f>
        <v>0</v>
      </c>
      <c r="Q584" s="19" t="str">
        <f>IF(and(K584=6,E584&gt;asetukset!$B$7),"", IF(and(K584&lt;&gt;6,L584=6,G584&lt;asetukset!$B$7),G584,IF(K584=6,asetukset!$B$7-E584,IF(K584=6,asetukset!$B$7-E584,IF(K584=6,asetukset!$B$7-E584,"")))))</f>
        <v/>
      </c>
      <c r="R584" s="19" t="str">
        <f t="shared" si="12"/>
        <v/>
      </c>
      <c r="S584" s="19" t="str">
        <f t="shared" si="13"/>
        <v/>
      </c>
      <c r="T584" s="21" t="str">
        <f>IF(A584="","",IF(SUMIFS($M$2:M584,$I$2:I584,I584,$A$2:A584,A584)&lt;=asetukset!$B$2,"",SUMIFS($M$2:M584,$I$2:I584,I584,$A$2:A584,A584)-asetukset!$B$2))</f>
        <v/>
      </c>
    </row>
    <row r="585">
      <c r="A585" s="43"/>
      <c r="B585" s="31"/>
      <c r="C585" s="31"/>
      <c r="D585" s="15">
        <f t="shared" si="2"/>
        <v>0</v>
      </c>
      <c r="E585" s="15">
        <f t="shared" si="3"/>
        <v>0</v>
      </c>
      <c r="F585" s="15">
        <f t="shared" si="4"/>
        <v>0</v>
      </c>
      <c r="G585" s="15">
        <f t="shared" si="5"/>
        <v>0</v>
      </c>
      <c r="H585" s="18" t="str">
        <f t="shared" si="6"/>
        <v/>
      </c>
      <c r="I585" s="18" t="str">
        <f t="shared" si="7"/>
        <v/>
      </c>
      <c r="J585" s="18" t="str">
        <f t="shared" si="8"/>
        <v>-</v>
      </c>
      <c r="K585" s="27" t="str">
        <f t="shared" ref="K585:L585" si="595">IF(A585="","",WEEKDAY(B585,2))</f>
        <v/>
      </c>
      <c r="L585" s="27" t="str">
        <f t="shared" si="595"/>
        <v/>
      </c>
      <c r="M585" s="19">
        <f t="shared" si="10"/>
        <v>0</v>
      </c>
      <c r="N585" s="20">
        <f t="shared" si="11"/>
        <v>0</v>
      </c>
      <c r="O585" s="21" t="str">
        <f>IF(A585="","",IF(G585&gt;=asetukset!$B$3,G585-asetukset!$B$3,IF(AND(G585-E585&lt;=asetukset!$B$4,E585&gt;=asetukset!$B$3),1-E585,IF(AND(G585-E585&lt;=asetukset!$B$4,E585&lt;=asetukset!$B$3),asetukset!$B$6,0))))</f>
        <v/>
      </c>
      <c r="P585" s="20">
        <f>IF(F585&gt;D585,G585-asetukset!$B$5,IF(AND(D585=F585,E585&lt;=asetukset!$B$6),G585-E585,0))</f>
        <v>0</v>
      </c>
      <c r="Q585" s="19" t="str">
        <f>IF(and(K585=6,E585&gt;asetukset!$B$7),"", IF(and(K585&lt;&gt;6,L585=6,G585&lt;asetukset!$B$7),G585,IF(K585=6,asetukset!$B$7-E585,IF(K585=6,asetukset!$B$7-E585,IF(K585=6,asetukset!$B$7-E585,"")))))</f>
        <v/>
      </c>
      <c r="R585" s="19" t="str">
        <f t="shared" si="12"/>
        <v/>
      </c>
      <c r="S585" s="19" t="str">
        <f t="shared" si="13"/>
        <v/>
      </c>
      <c r="T585" s="21" t="str">
        <f>IF(A585="","",IF(SUMIFS($M$2:M585,$I$2:I585,I585,$A$2:A585,A585)&lt;=asetukset!$B$2,"",SUMIFS($M$2:M585,$I$2:I585,I585,$A$2:A585,A585)-asetukset!$B$2))</f>
        <v/>
      </c>
    </row>
    <row r="586">
      <c r="A586" s="43"/>
      <c r="B586" s="31"/>
      <c r="C586" s="31"/>
      <c r="D586" s="15">
        <f t="shared" si="2"/>
        <v>0</v>
      </c>
      <c r="E586" s="15">
        <f t="shared" si="3"/>
        <v>0</v>
      </c>
      <c r="F586" s="15">
        <f t="shared" si="4"/>
        <v>0</v>
      </c>
      <c r="G586" s="15">
        <f t="shared" si="5"/>
        <v>0</v>
      </c>
      <c r="H586" s="18" t="str">
        <f t="shared" si="6"/>
        <v/>
      </c>
      <c r="I586" s="18" t="str">
        <f t="shared" si="7"/>
        <v/>
      </c>
      <c r="J586" s="18" t="str">
        <f t="shared" si="8"/>
        <v>-</v>
      </c>
      <c r="K586" s="27" t="str">
        <f t="shared" ref="K586:L586" si="596">IF(A586="","",WEEKDAY(B586,2))</f>
        <v/>
      </c>
      <c r="L586" s="27" t="str">
        <f t="shared" si="596"/>
        <v/>
      </c>
      <c r="M586" s="19">
        <f t="shared" si="10"/>
        <v>0</v>
      </c>
      <c r="N586" s="20">
        <f t="shared" si="11"/>
        <v>0</v>
      </c>
      <c r="O586" s="21" t="str">
        <f>IF(A586="","",IF(G586&gt;=asetukset!$B$3,G586-asetukset!$B$3,IF(AND(G586-E586&lt;=asetukset!$B$4,E586&gt;=asetukset!$B$3),1-E586,IF(AND(G586-E586&lt;=asetukset!$B$4,E586&lt;=asetukset!$B$3),asetukset!$B$6,0))))</f>
        <v/>
      </c>
      <c r="P586" s="20">
        <f>IF(F586&gt;D586,G586-asetukset!$B$5,IF(AND(D586=F586,E586&lt;=asetukset!$B$6),G586-E586,0))</f>
        <v>0</v>
      </c>
      <c r="Q586" s="19" t="str">
        <f>IF(and(K586=6,E586&gt;asetukset!$B$7),"", IF(and(K586&lt;&gt;6,L586=6,G586&lt;asetukset!$B$7),G586,IF(K586=6,asetukset!$B$7-E586,IF(K586=6,asetukset!$B$7-E586,IF(K586=6,asetukset!$B$7-E586,"")))))</f>
        <v/>
      </c>
      <c r="R586" s="19" t="str">
        <f t="shared" si="12"/>
        <v/>
      </c>
      <c r="S586" s="19" t="str">
        <f t="shared" si="13"/>
        <v/>
      </c>
      <c r="T586" s="21" t="str">
        <f>IF(A586="","",IF(SUMIFS($M$2:M586,$I$2:I586,I586,$A$2:A586,A586)&lt;=asetukset!$B$2,"",SUMIFS($M$2:M586,$I$2:I586,I586,$A$2:A586,A586)-asetukset!$B$2))</f>
        <v/>
      </c>
    </row>
    <row r="587">
      <c r="A587" s="43"/>
      <c r="B587" s="31"/>
      <c r="C587" s="31"/>
      <c r="D587" s="15">
        <f t="shared" si="2"/>
        <v>0</v>
      </c>
      <c r="E587" s="15">
        <f t="shared" si="3"/>
        <v>0</v>
      </c>
      <c r="F587" s="15">
        <f t="shared" si="4"/>
        <v>0</v>
      </c>
      <c r="G587" s="15">
        <f t="shared" si="5"/>
        <v>0</v>
      </c>
      <c r="H587" s="18" t="str">
        <f t="shared" si="6"/>
        <v/>
      </c>
      <c r="I587" s="18" t="str">
        <f t="shared" si="7"/>
        <v/>
      </c>
      <c r="J587" s="18" t="str">
        <f t="shared" si="8"/>
        <v>-</v>
      </c>
      <c r="K587" s="27" t="str">
        <f t="shared" ref="K587:L587" si="597">IF(A587="","",WEEKDAY(B587,2))</f>
        <v/>
      </c>
      <c r="L587" s="27" t="str">
        <f t="shared" si="597"/>
        <v/>
      </c>
      <c r="M587" s="19">
        <f t="shared" si="10"/>
        <v>0</v>
      </c>
      <c r="N587" s="20">
        <f t="shared" si="11"/>
        <v>0</v>
      </c>
      <c r="O587" s="21" t="str">
        <f>IF(A587="","",IF(G587&gt;=asetukset!$B$3,G587-asetukset!$B$3,IF(AND(G587-E587&lt;=asetukset!$B$4,E587&gt;=asetukset!$B$3),1-E587,IF(AND(G587-E587&lt;=asetukset!$B$4,E587&lt;=asetukset!$B$3),asetukset!$B$6,0))))</f>
        <v/>
      </c>
      <c r="P587" s="20">
        <f>IF(F587&gt;D587,G587-asetukset!$B$5,IF(AND(D587=F587,E587&lt;=asetukset!$B$6),G587-E587,0))</f>
        <v>0</v>
      </c>
      <c r="Q587" s="19" t="str">
        <f>IF(and(K587=6,E587&gt;asetukset!$B$7),"", IF(and(K587&lt;&gt;6,L587=6,G587&lt;asetukset!$B$7),G587,IF(K587=6,asetukset!$B$7-E587,IF(K587=6,asetukset!$B$7-E587,IF(K587=6,asetukset!$B$7-E587,"")))))</f>
        <v/>
      </c>
      <c r="R587" s="19" t="str">
        <f t="shared" si="12"/>
        <v/>
      </c>
      <c r="S587" s="19" t="str">
        <f t="shared" si="13"/>
        <v/>
      </c>
      <c r="T587" s="21" t="str">
        <f>IF(A587="","",IF(SUMIFS($M$2:M587,$I$2:I587,I587,$A$2:A587,A587)&lt;=asetukset!$B$2,"",SUMIFS($M$2:M587,$I$2:I587,I587,$A$2:A587,A587)-asetukset!$B$2))</f>
        <v/>
      </c>
    </row>
    <row r="588">
      <c r="A588" s="43"/>
      <c r="B588" s="31"/>
      <c r="C588" s="31"/>
      <c r="D588" s="15">
        <f t="shared" si="2"/>
        <v>0</v>
      </c>
      <c r="E588" s="15">
        <f t="shared" si="3"/>
        <v>0</v>
      </c>
      <c r="F588" s="15">
        <f t="shared" si="4"/>
        <v>0</v>
      </c>
      <c r="G588" s="15">
        <f t="shared" si="5"/>
        <v>0</v>
      </c>
      <c r="H588" s="18" t="str">
        <f t="shared" si="6"/>
        <v/>
      </c>
      <c r="I588" s="18" t="str">
        <f t="shared" si="7"/>
        <v/>
      </c>
      <c r="J588" s="18" t="str">
        <f t="shared" si="8"/>
        <v>-</v>
      </c>
      <c r="K588" s="27" t="str">
        <f t="shared" ref="K588:L588" si="598">IF(A588="","",WEEKDAY(B588,2))</f>
        <v/>
      </c>
      <c r="L588" s="27" t="str">
        <f t="shared" si="598"/>
        <v/>
      </c>
      <c r="M588" s="19">
        <f t="shared" si="10"/>
        <v>0</v>
      </c>
      <c r="N588" s="20">
        <f t="shared" si="11"/>
        <v>0</v>
      </c>
      <c r="O588" s="21" t="str">
        <f>IF(A588="","",IF(G588&gt;=asetukset!$B$3,G588-asetukset!$B$3,IF(AND(G588-E588&lt;=asetukset!$B$4,E588&gt;=asetukset!$B$3),1-E588,IF(AND(G588-E588&lt;=asetukset!$B$4,E588&lt;=asetukset!$B$3),asetukset!$B$6,0))))</f>
        <v/>
      </c>
      <c r="P588" s="20">
        <f>IF(F588&gt;D588,G588-asetukset!$B$5,IF(AND(D588=F588,E588&lt;=asetukset!$B$6),G588-E588,0))</f>
        <v>0</v>
      </c>
      <c r="Q588" s="19" t="str">
        <f>IF(and(K588=6,E588&gt;asetukset!$B$7),"", IF(and(K588&lt;&gt;6,L588=6,G588&lt;asetukset!$B$7),G588,IF(K588=6,asetukset!$B$7-E588,IF(K588=6,asetukset!$B$7-E588,IF(K588=6,asetukset!$B$7-E588,"")))))</f>
        <v/>
      </c>
      <c r="R588" s="19" t="str">
        <f t="shared" si="12"/>
        <v/>
      </c>
      <c r="S588" s="19" t="str">
        <f t="shared" si="13"/>
        <v/>
      </c>
      <c r="T588" s="21" t="str">
        <f>IF(A588="","",IF(SUMIFS($M$2:M588,$I$2:I588,I588,$A$2:A588,A588)&lt;=asetukset!$B$2,"",SUMIFS($M$2:M588,$I$2:I588,I588,$A$2:A588,A588)-asetukset!$B$2))</f>
        <v/>
      </c>
    </row>
    <row r="589">
      <c r="A589" s="43"/>
      <c r="B589" s="31"/>
      <c r="C589" s="31"/>
      <c r="D589" s="15">
        <f t="shared" si="2"/>
        <v>0</v>
      </c>
      <c r="E589" s="15">
        <f t="shared" si="3"/>
        <v>0</v>
      </c>
      <c r="F589" s="15">
        <f t="shared" si="4"/>
        <v>0</v>
      </c>
      <c r="G589" s="15">
        <f t="shared" si="5"/>
        <v>0</v>
      </c>
      <c r="H589" s="18" t="str">
        <f t="shared" si="6"/>
        <v/>
      </c>
      <c r="I589" s="18" t="str">
        <f t="shared" si="7"/>
        <v/>
      </c>
      <c r="J589" s="18" t="str">
        <f t="shared" si="8"/>
        <v>-</v>
      </c>
      <c r="K589" s="27" t="str">
        <f t="shared" ref="K589:L589" si="599">IF(A589="","",WEEKDAY(B589,2))</f>
        <v/>
      </c>
      <c r="L589" s="27" t="str">
        <f t="shared" si="599"/>
        <v/>
      </c>
      <c r="M589" s="19">
        <f t="shared" si="10"/>
        <v>0</v>
      </c>
      <c r="N589" s="20">
        <f t="shared" si="11"/>
        <v>0</v>
      </c>
      <c r="O589" s="21" t="str">
        <f>IF(A589="","",IF(G589&gt;=asetukset!$B$3,G589-asetukset!$B$3,IF(AND(G589-E589&lt;=asetukset!$B$4,E589&gt;=asetukset!$B$3),1-E589,IF(AND(G589-E589&lt;=asetukset!$B$4,E589&lt;=asetukset!$B$3),asetukset!$B$6,0))))</f>
        <v/>
      </c>
      <c r="P589" s="20">
        <f>IF(F589&gt;D589,G589-asetukset!$B$5,IF(AND(D589=F589,E589&lt;=asetukset!$B$6),G589-E589,0))</f>
        <v>0</v>
      </c>
      <c r="Q589" s="19" t="str">
        <f>IF(and(K589=6,E589&gt;asetukset!$B$7),"", IF(and(K589&lt;&gt;6,L589=6,G589&lt;asetukset!$B$7),G589,IF(K589=6,asetukset!$B$7-E589,IF(K589=6,asetukset!$B$7-E589,IF(K589=6,asetukset!$B$7-E589,"")))))</f>
        <v/>
      </c>
      <c r="R589" s="19" t="str">
        <f t="shared" si="12"/>
        <v/>
      </c>
      <c r="S589" s="19" t="str">
        <f t="shared" si="13"/>
        <v/>
      </c>
      <c r="T589" s="21" t="str">
        <f>IF(A589="","",IF(SUMIFS($M$2:M589,$I$2:I589,I589,$A$2:A589,A589)&lt;=asetukset!$B$2,"",SUMIFS($M$2:M589,$I$2:I589,I589,$A$2:A589,A589)-asetukset!$B$2))</f>
        <v/>
      </c>
    </row>
    <row r="590">
      <c r="A590" s="43"/>
      <c r="B590" s="31"/>
      <c r="C590" s="31"/>
      <c r="D590" s="15">
        <f t="shared" si="2"/>
        <v>0</v>
      </c>
      <c r="E590" s="15">
        <f t="shared" si="3"/>
        <v>0</v>
      </c>
      <c r="F590" s="15">
        <f t="shared" si="4"/>
        <v>0</v>
      </c>
      <c r="G590" s="15">
        <f t="shared" si="5"/>
        <v>0</v>
      </c>
      <c r="H590" s="18" t="str">
        <f t="shared" si="6"/>
        <v/>
      </c>
      <c r="I590" s="18" t="str">
        <f t="shared" si="7"/>
        <v/>
      </c>
      <c r="J590" s="18" t="str">
        <f t="shared" si="8"/>
        <v>-</v>
      </c>
      <c r="K590" s="27" t="str">
        <f t="shared" ref="K590:L590" si="600">IF(A590="","",WEEKDAY(B590,2))</f>
        <v/>
      </c>
      <c r="L590" s="27" t="str">
        <f t="shared" si="600"/>
        <v/>
      </c>
      <c r="M590" s="19">
        <f t="shared" si="10"/>
        <v>0</v>
      </c>
      <c r="N590" s="20">
        <f t="shared" si="11"/>
        <v>0</v>
      </c>
      <c r="O590" s="21" t="str">
        <f>IF(A590="","",IF(G590&gt;=asetukset!$B$3,G590-asetukset!$B$3,IF(AND(G590-E590&lt;=asetukset!$B$4,E590&gt;=asetukset!$B$3),1-E590,IF(AND(G590-E590&lt;=asetukset!$B$4,E590&lt;=asetukset!$B$3),asetukset!$B$6,0))))</f>
        <v/>
      </c>
      <c r="P590" s="20">
        <f>IF(F590&gt;D590,G590-asetukset!$B$5,IF(AND(D590=F590,E590&lt;=asetukset!$B$6),G590-E590,0))</f>
        <v>0</v>
      </c>
      <c r="Q590" s="19" t="str">
        <f>IF(and(K590=6,E590&gt;asetukset!$B$7),"", IF(and(K590&lt;&gt;6,L590=6,G590&lt;asetukset!$B$7),G590,IF(K590=6,asetukset!$B$7-E590,IF(K590=6,asetukset!$B$7-E590,IF(K590=6,asetukset!$B$7-E590,"")))))</f>
        <v/>
      </c>
      <c r="R590" s="19" t="str">
        <f t="shared" si="12"/>
        <v/>
      </c>
      <c r="S590" s="19" t="str">
        <f t="shared" si="13"/>
        <v/>
      </c>
      <c r="T590" s="21" t="str">
        <f>IF(A590="","",IF(SUMIFS($M$2:M590,$I$2:I590,I590,$A$2:A590,A590)&lt;=asetukset!$B$2,"",SUMIFS($M$2:M590,$I$2:I590,I590,$A$2:A590,A590)-asetukset!$B$2))</f>
        <v/>
      </c>
    </row>
    <row r="591">
      <c r="A591" s="43"/>
      <c r="B591" s="31"/>
      <c r="C591" s="31"/>
      <c r="D591" s="15">
        <f t="shared" si="2"/>
        <v>0</v>
      </c>
      <c r="E591" s="15">
        <f t="shared" si="3"/>
        <v>0</v>
      </c>
      <c r="F591" s="15">
        <f t="shared" si="4"/>
        <v>0</v>
      </c>
      <c r="G591" s="15">
        <f t="shared" si="5"/>
        <v>0</v>
      </c>
      <c r="H591" s="18" t="str">
        <f t="shared" si="6"/>
        <v/>
      </c>
      <c r="I591" s="18" t="str">
        <f t="shared" si="7"/>
        <v/>
      </c>
      <c r="J591" s="18" t="str">
        <f t="shared" si="8"/>
        <v>-</v>
      </c>
      <c r="K591" s="27" t="str">
        <f t="shared" ref="K591:L591" si="601">IF(A591="","",WEEKDAY(B591,2))</f>
        <v/>
      </c>
      <c r="L591" s="27" t="str">
        <f t="shared" si="601"/>
        <v/>
      </c>
      <c r="M591" s="19">
        <f t="shared" si="10"/>
        <v>0</v>
      </c>
      <c r="N591" s="20">
        <f t="shared" si="11"/>
        <v>0</v>
      </c>
      <c r="O591" s="21" t="str">
        <f>IF(A591="","",IF(G591&gt;=asetukset!$B$3,G591-asetukset!$B$3,IF(AND(G591-E591&lt;=asetukset!$B$4,E591&gt;=asetukset!$B$3),1-E591,IF(AND(G591-E591&lt;=asetukset!$B$4,E591&lt;=asetukset!$B$3),asetukset!$B$6,0))))</f>
        <v/>
      </c>
      <c r="P591" s="20">
        <f>IF(F591&gt;D591,G591-asetukset!$B$5,IF(AND(D591=F591,E591&lt;=asetukset!$B$6),G591-E591,0))</f>
        <v>0</v>
      </c>
      <c r="Q591" s="19" t="str">
        <f>IF(and(K591=6,E591&gt;asetukset!$B$7),"", IF(and(K591&lt;&gt;6,L591=6,G591&lt;asetukset!$B$7),G591,IF(K591=6,asetukset!$B$7-E591,IF(K591=6,asetukset!$B$7-E591,IF(K591=6,asetukset!$B$7-E591,"")))))</f>
        <v/>
      </c>
      <c r="R591" s="19" t="str">
        <f t="shared" si="12"/>
        <v/>
      </c>
      <c r="S591" s="19" t="str">
        <f t="shared" si="13"/>
        <v/>
      </c>
      <c r="T591" s="21" t="str">
        <f>IF(A591="","",IF(SUMIFS($M$2:M591,$I$2:I591,I591,$A$2:A591,A591)&lt;=asetukset!$B$2,"",SUMIFS($M$2:M591,$I$2:I591,I591,$A$2:A591,A591)-asetukset!$B$2))</f>
        <v/>
      </c>
    </row>
    <row r="592">
      <c r="A592" s="43"/>
      <c r="B592" s="31"/>
      <c r="C592" s="31"/>
      <c r="D592" s="15">
        <f t="shared" si="2"/>
        <v>0</v>
      </c>
      <c r="E592" s="15">
        <f t="shared" si="3"/>
        <v>0</v>
      </c>
      <c r="F592" s="15">
        <f t="shared" si="4"/>
        <v>0</v>
      </c>
      <c r="G592" s="15">
        <f t="shared" si="5"/>
        <v>0</v>
      </c>
      <c r="H592" s="18" t="str">
        <f t="shared" si="6"/>
        <v/>
      </c>
      <c r="I592" s="18" t="str">
        <f t="shared" si="7"/>
        <v/>
      </c>
      <c r="J592" s="18" t="str">
        <f t="shared" si="8"/>
        <v>-</v>
      </c>
      <c r="K592" s="27" t="str">
        <f t="shared" ref="K592:L592" si="602">IF(A592="","",WEEKDAY(B592,2))</f>
        <v/>
      </c>
      <c r="L592" s="27" t="str">
        <f t="shared" si="602"/>
        <v/>
      </c>
      <c r="M592" s="19">
        <f t="shared" si="10"/>
        <v>0</v>
      </c>
      <c r="N592" s="20">
        <f t="shared" si="11"/>
        <v>0</v>
      </c>
      <c r="O592" s="21" t="str">
        <f>IF(A592="","",IF(G592&gt;=asetukset!$B$3,G592-asetukset!$B$3,IF(AND(G592-E592&lt;=asetukset!$B$4,E592&gt;=asetukset!$B$3),1-E592,IF(AND(G592-E592&lt;=asetukset!$B$4,E592&lt;=asetukset!$B$3),asetukset!$B$6,0))))</f>
        <v/>
      </c>
      <c r="P592" s="20">
        <f>IF(F592&gt;D592,G592-asetukset!$B$5,IF(AND(D592=F592,E592&lt;=asetukset!$B$6),G592-E592,0))</f>
        <v>0</v>
      </c>
      <c r="Q592" s="19" t="str">
        <f>IF(and(K592=6,E592&gt;asetukset!$B$7),"", IF(and(K592&lt;&gt;6,L592=6,G592&lt;asetukset!$B$7),G592,IF(K592=6,asetukset!$B$7-E592,IF(K592=6,asetukset!$B$7-E592,IF(K592=6,asetukset!$B$7-E592,"")))))</f>
        <v/>
      </c>
      <c r="R592" s="19" t="str">
        <f t="shared" si="12"/>
        <v/>
      </c>
      <c r="S592" s="19" t="str">
        <f t="shared" si="13"/>
        <v/>
      </c>
      <c r="T592" s="21" t="str">
        <f>IF(A592="","",IF(SUMIFS($M$2:M592,$I$2:I592,I592,$A$2:A592,A592)&lt;=asetukset!$B$2,"",SUMIFS($M$2:M592,$I$2:I592,I592,$A$2:A592,A592)-asetukset!$B$2))</f>
        <v/>
      </c>
    </row>
    <row r="593">
      <c r="A593" s="43"/>
      <c r="B593" s="31"/>
      <c r="C593" s="31"/>
      <c r="D593" s="15">
        <f t="shared" si="2"/>
        <v>0</v>
      </c>
      <c r="E593" s="15">
        <f t="shared" si="3"/>
        <v>0</v>
      </c>
      <c r="F593" s="15">
        <f t="shared" si="4"/>
        <v>0</v>
      </c>
      <c r="G593" s="15">
        <f t="shared" si="5"/>
        <v>0</v>
      </c>
      <c r="H593" s="18" t="str">
        <f t="shared" si="6"/>
        <v/>
      </c>
      <c r="I593" s="18" t="str">
        <f t="shared" si="7"/>
        <v/>
      </c>
      <c r="J593" s="18" t="str">
        <f t="shared" si="8"/>
        <v>-</v>
      </c>
      <c r="K593" s="27" t="str">
        <f t="shared" ref="K593:L593" si="603">IF(A593="","",WEEKDAY(B593,2))</f>
        <v/>
      </c>
      <c r="L593" s="27" t="str">
        <f t="shared" si="603"/>
        <v/>
      </c>
      <c r="M593" s="19">
        <f t="shared" si="10"/>
        <v>0</v>
      </c>
      <c r="N593" s="20">
        <f t="shared" si="11"/>
        <v>0</v>
      </c>
      <c r="O593" s="21" t="str">
        <f>IF(A593="","",IF(G593&gt;=asetukset!$B$3,G593-asetukset!$B$3,IF(AND(G593-E593&lt;=asetukset!$B$4,E593&gt;=asetukset!$B$3),1-E593,IF(AND(G593-E593&lt;=asetukset!$B$4,E593&lt;=asetukset!$B$3),asetukset!$B$6,0))))</f>
        <v/>
      </c>
      <c r="P593" s="20">
        <f>IF(F593&gt;D593,G593-asetukset!$B$5,IF(AND(D593=F593,E593&lt;=asetukset!$B$6),G593-E593,0))</f>
        <v>0</v>
      </c>
      <c r="Q593" s="19" t="str">
        <f>IF(and(K593=6,E593&gt;asetukset!$B$7),"", IF(and(K593&lt;&gt;6,L593=6,G593&lt;asetukset!$B$7),G593,IF(K593=6,asetukset!$B$7-E593,IF(K593=6,asetukset!$B$7-E593,IF(K593=6,asetukset!$B$7-E593,"")))))</f>
        <v/>
      </c>
      <c r="R593" s="19" t="str">
        <f t="shared" si="12"/>
        <v/>
      </c>
      <c r="S593" s="19" t="str">
        <f t="shared" si="13"/>
        <v/>
      </c>
      <c r="T593" s="21" t="str">
        <f>IF(A593="","",IF(SUMIFS($M$2:M593,$I$2:I593,I593,$A$2:A593,A593)&lt;=asetukset!$B$2,"",SUMIFS($M$2:M593,$I$2:I593,I593,$A$2:A593,A593)-asetukset!$B$2))</f>
        <v/>
      </c>
    </row>
    <row r="594">
      <c r="A594" s="43"/>
      <c r="B594" s="31"/>
      <c r="C594" s="31"/>
      <c r="D594" s="15">
        <f t="shared" si="2"/>
        <v>0</v>
      </c>
      <c r="E594" s="15">
        <f t="shared" si="3"/>
        <v>0</v>
      </c>
      <c r="F594" s="15">
        <f t="shared" si="4"/>
        <v>0</v>
      </c>
      <c r="G594" s="15">
        <f t="shared" si="5"/>
        <v>0</v>
      </c>
      <c r="H594" s="18" t="str">
        <f t="shared" si="6"/>
        <v/>
      </c>
      <c r="I594" s="18" t="str">
        <f t="shared" si="7"/>
        <v/>
      </c>
      <c r="J594" s="18" t="str">
        <f t="shared" si="8"/>
        <v>-</v>
      </c>
      <c r="K594" s="27" t="str">
        <f t="shared" ref="K594:L594" si="604">IF(A594="","",WEEKDAY(B594,2))</f>
        <v/>
      </c>
      <c r="L594" s="27" t="str">
        <f t="shared" si="604"/>
        <v/>
      </c>
      <c r="M594" s="19">
        <f t="shared" si="10"/>
        <v>0</v>
      </c>
      <c r="N594" s="20">
        <f t="shared" si="11"/>
        <v>0</v>
      </c>
      <c r="O594" s="21" t="str">
        <f>IF(A594="","",IF(G594&gt;=asetukset!$B$3,G594-asetukset!$B$3,IF(AND(G594-E594&lt;=asetukset!$B$4,E594&gt;=asetukset!$B$3),1-E594,IF(AND(G594-E594&lt;=asetukset!$B$4,E594&lt;=asetukset!$B$3),asetukset!$B$6,0))))</f>
        <v/>
      </c>
      <c r="P594" s="20">
        <f>IF(F594&gt;D594,G594-asetukset!$B$5,IF(AND(D594=F594,E594&lt;=asetukset!$B$6),G594-E594,0))</f>
        <v>0</v>
      </c>
      <c r="Q594" s="19" t="str">
        <f>IF(and(K594=6,E594&gt;asetukset!$B$7),"", IF(and(K594&lt;&gt;6,L594=6,G594&lt;asetukset!$B$7),G594,IF(K594=6,asetukset!$B$7-E594,IF(K594=6,asetukset!$B$7-E594,IF(K594=6,asetukset!$B$7-E594,"")))))</f>
        <v/>
      </c>
      <c r="R594" s="19" t="str">
        <f t="shared" si="12"/>
        <v/>
      </c>
      <c r="S594" s="19" t="str">
        <f t="shared" si="13"/>
        <v/>
      </c>
      <c r="T594" s="21" t="str">
        <f>IF(A594="","",IF(SUMIFS($M$2:M594,$I$2:I594,I594,$A$2:A594,A594)&lt;=asetukset!$B$2,"",SUMIFS($M$2:M594,$I$2:I594,I594,$A$2:A594,A594)-asetukset!$B$2))</f>
        <v/>
      </c>
    </row>
    <row r="595">
      <c r="A595" s="43"/>
      <c r="B595" s="31"/>
      <c r="C595" s="31"/>
      <c r="D595" s="15">
        <f t="shared" si="2"/>
        <v>0</v>
      </c>
      <c r="E595" s="15">
        <f t="shared" si="3"/>
        <v>0</v>
      </c>
      <c r="F595" s="15">
        <f t="shared" si="4"/>
        <v>0</v>
      </c>
      <c r="G595" s="15">
        <f t="shared" si="5"/>
        <v>0</v>
      </c>
      <c r="H595" s="18" t="str">
        <f t="shared" si="6"/>
        <v/>
      </c>
      <c r="I595" s="18" t="str">
        <f t="shared" si="7"/>
        <v/>
      </c>
      <c r="J595" s="18" t="str">
        <f t="shared" si="8"/>
        <v>-</v>
      </c>
      <c r="K595" s="27" t="str">
        <f t="shared" ref="K595:L595" si="605">IF(A595="","",WEEKDAY(B595,2))</f>
        <v/>
      </c>
      <c r="L595" s="27" t="str">
        <f t="shared" si="605"/>
        <v/>
      </c>
      <c r="M595" s="19">
        <f t="shared" si="10"/>
        <v>0</v>
      </c>
      <c r="N595" s="20">
        <f t="shared" si="11"/>
        <v>0</v>
      </c>
      <c r="O595" s="21" t="str">
        <f>IF(A595="","",IF(G595&gt;=asetukset!$B$3,G595-asetukset!$B$3,IF(AND(G595-E595&lt;=asetukset!$B$4,E595&gt;=asetukset!$B$3),1-E595,IF(AND(G595-E595&lt;=asetukset!$B$4,E595&lt;=asetukset!$B$3),asetukset!$B$6,0))))</f>
        <v/>
      </c>
      <c r="P595" s="20">
        <f>IF(F595&gt;D595,G595-asetukset!$B$5,IF(AND(D595=F595,E595&lt;=asetukset!$B$6),G595-E595,0))</f>
        <v>0</v>
      </c>
      <c r="Q595" s="19" t="str">
        <f>IF(and(K595=6,E595&gt;asetukset!$B$7),"", IF(and(K595&lt;&gt;6,L595=6,G595&lt;asetukset!$B$7),G595,IF(K595=6,asetukset!$B$7-E595,IF(K595=6,asetukset!$B$7-E595,IF(K595=6,asetukset!$B$7-E595,"")))))</f>
        <v/>
      </c>
      <c r="R595" s="19" t="str">
        <f t="shared" si="12"/>
        <v/>
      </c>
      <c r="S595" s="19" t="str">
        <f t="shared" si="13"/>
        <v/>
      </c>
      <c r="T595" s="21" t="str">
        <f>IF(A595="","",IF(SUMIFS($M$2:M595,$I$2:I595,I595,$A$2:A595,A595)&lt;=asetukset!$B$2,"",SUMIFS($M$2:M595,$I$2:I595,I595,$A$2:A595,A595)-asetukset!$B$2))</f>
        <v/>
      </c>
    </row>
    <row r="596">
      <c r="A596" s="43"/>
      <c r="B596" s="31"/>
      <c r="C596" s="31"/>
      <c r="D596" s="15">
        <f t="shared" si="2"/>
        <v>0</v>
      </c>
      <c r="E596" s="15">
        <f t="shared" si="3"/>
        <v>0</v>
      </c>
      <c r="F596" s="15">
        <f t="shared" si="4"/>
        <v>0</v>
      </c>
      <c r="G596" s="15">
        <f t="shared" si="5"/>
        <v>0</v>
      </c>
      <c r="H596" s="18" t="str">
        <f t="shared" si="6"/>
        <v/>
      </c>
      <c r="I596" s="18" t="str">
        <f t="shared" si="7"/>
        <v/>
      </c>
      <c r="J596" s="18" t="str">
        <f t="shared" si="8"/>
        <v>-</v>
      </c>
      <c r="K596" s="27" t="str">
        <f t="shared" ref="K596:L596" si="606">IF(A596="","",WEEKDAY(B596,2))</f>
        <v/>
      </c>
      <c r="L596" s="27" t="str">
        <f t="shared" si="606"/>
        <v/>
      </c>
      <c r="M596" s="19">
        <f t="shared" si="10"/>
        <v>0</v>
      </c>
      <c r="N596" s="20">
        <f t="shared" si="11"/>
        <v>0</v>
      </c>
      <c r="O596" s="21" t="str">
        <f>IF(A596="","",IF(G596&gt;=asetukset!$B$3,G596-asetukset!$B$3,IF(AND(G596-E596&lt;=asetukset!$B$4,E596&gt;=asetukset!$B$3),1-E596,IF(AND(G596-E596&lt;=asetukset!$B$4,E596&lt;=asetukset!$B$3),asetukset!$B$6,0))))</f>
        <v/>
      </c>
      <c r="P596" s="20">
        <f>IF(F596&gt;D596,G596-asetukset!$B$5,IF(AND(D596=F596,E596&lt;=asetukset!$B$6),G596-E596,0))</f>
        <v>0</v>
      </c>
      <c r="Q596" s="19" t="str">
        <f>IF(and(K596=6,E596&gt;asetukset!$B$7),"", IF(and(K596&lt;&gt;6,L596=6,G596&lt;asetukset!$B$7),G596,IF(K596=6,asetukset!$B$7-E596,IF(K596=6,asetukset!$B$7-E596,IF(K596=6,asetukset!$B$7-E596,"")))))</f>
        <v/>
      </c>
      <c r="R596" s="19" t="str">
        <f t="shared" si="12"/>
        <v/>
      </c>
      <c r="S596" s="19" t="str">
        <f t="shared" si="13"/>
        <v/>
      </c>
      <c r="T596" s="21" t="str">
        <f>IF(A596="","",IF(SUMIFS($M$2:M596,$I$2:I596,I596,$A$2:A596,A596)&lt;=asetukset!$B$2,"",SUMIFS($M$2:M596,$I$2:I596,I596,$A$2:A596,A596)-asetukset!$B$2))</f>
        <v/>
      </c>
    </row>
    <row r="597">
      <c r="A597" s="43"/>
      <c r="B597" s="31"/>
      <c r="C597" s="31"/>
      <c r="D597" s="15">
        <f t="shared" si="2"/>
        <v>0</v>
      </c>
      <c r="E597" s="15">
        <f t="shared" si="3"/>
        <v>0</v>
      </c>
      <c r="F597" s="15">
        <f t="shared" si="4"/>
        <v>0</v>
      </c>
      <c r="G597" s="15">
        <f t="shared" si="5"/>
        <v>0</v>
      </c>
      <c r="H597" s="18" t="str">
        <f t="shared" si="6"/>
        <v/>
      </c>
      <c r="I597" s="18" t="str">
        <f t="shared" si="7"/>
        <v/>
      </c>
      <c r="J597" s="18" t="str">
        <f t="shared" si="8"/>
        <v>-</v>
      </c>
      <c r="K597" s="27" t="str">
        <f t="shared" ref="K597:L597" si="607">IF(A597="","",WEEKDAY(B597,2))</f>
        <v/>
      </c>
      <c r="L597" s="27" t="str">
        <f t="shared" si="607"/>
        <v/>
      </c>
      <c r="M597" s="19">
        <f t="shared" si="10"/>
        <v>0</v>
      </c>
      <c r="N597" s="20">
        <f t="shared" si="11"/>
        <v>0</v>
      </c>
      <c r="O597" s="21" t="str">
        <f>IF(A597="","",IF(G597&gt;=asetukset!$B$3,G597-asetukset!$B$3,IF(AND(G597-E597&lt;=asetukset!$B$4,E597&gt;=asetukset!$B$3),1-E597,IF(AND(G597-E597&lt;=asetukset!$B$4,E597&lt;=asetukset!$B$3),asetukset!$B$6,0))))</f>
        <v/>
      </c>
      <c r="P597" s="20">
        <f>IF(F597&gt;D597,G597-asetukset!$B$5,IF(AND(D597=F597,E597&lt;=asetukset!$B$6),G597-E597,0))</f>
        <v>0</v>
      </c>
      <c r="Q597" s="19" t="str">
        <f>IF(and(K597=6,E597&gt;asetukset!$B$7),"", IF(and(K597&lt;&gt;6,L597=6,G597&lt;asetukset!$B$7),G597,IF(K597=6,asetukset!$B$7-E597,IF(K597=6,asetukset!$B$7-E597,IF(K597=6,asetukset!$B$7-E597,"")))))</f>
        <v/>
      </c>
      <c r="R597" s="19" t="str">
        <f t="shared" si="12"/>
        <v/>
      </c>
      <c r="S597" s="19" t="str">
        <f t="shared" si="13"/>
        <v/>
      </c>
      <c r="T597" s="21" t="str">
        <f>IF(A597="","",IF(SUMIFS($M$2:M597,$I$2:I597,I597,$A$2:A597,A597)&lt;=asetukset!$B$2,"",SUMIFS($M$2:M597,$I$2:I597,I597,$A$2:A597,A597)-asetukset!$B$2))</f>
        <v/>
      </c>
    </row>
    <row r="598">
      <c r="A598" s="43"/>
      <c r="B598" s="31"/>
      <c r="C598" s="31"/>
      <c r="D598" s="15">
        <f t="shared" si="2"/>
        <v>0</v>
      </c>
      <c r="E598" s="15">
        <f t="shared" si="3"/>
        <v>0</v>
      </c>
      <c r="F598" s="15">
        <f t="shared" si="4"/>
        <v>0</v>
      </c>
      <c r="G598" s="15">
        <f t="shared" si="5"/>
        <v>0</v>
      </c>
      <c r="H598" s="18" t="str">
        <f t="shared" si="6"/>
        <v/>
      </c>
      <c r="I598" s="18" t="str">
        <f t="shared" si="7"/>
        <v/>
      </c>
      <c r="J598" s="18" t="str">
        <f t="shared" si="8"/>
        <v>-</v>
      </c>
      <c r="K598" s="27" t="str">
        <f t="shared" ref="K598:L598" si="608">IF(A598="","",WEEKDAY(B598,2))</f>
        <v/>
      </c>
      <c r="L598" s="27" t="str">
        <f t="shared" si="608"/>
        <v/>
      </c>
      <c r="M598" s="19">
        <f t="shared" si="10"/>
        <v>0</v>
      </c>
      <c r="N598" s="20">
        <f t="shared" si="11"/>
        <v>0</v>
      </c>
      <c r="O598" s="21" t="str">
        <f>IF(A598="","",IF(G598&gt;=asetukset!$B$3,G598-asetukset!$B$3,IF(AND(G598-E598&lt;=asetukset!$B$4,E598&gt;=asetukset!$B$3),1-E598,IF(AND(G598-E598&lt;=asetukset!$B$4,E598&lt;=asetukset!$B$3),asetukset!$B$6,0))))</f>
        <v/>
      </c>
      <c r="P598" s="20">
        <f>IF(F598&gt;D598,G598-asetukset!$B$5,IF(AND(D598=F598,E598&lt;=asetukset!$B$6),G598-E598,0))</f>
        <v>0</v>
      </c>
      <c r="Q598" s="19" t="str">
        <f>IF(and(K598=6,E598&gt;asetukset!$B$7),"", IF(and(K598&lt;&gt;6,L598=6,G598&lt;asetukset!$B$7),G598,IF(K598=6,asetukset!$B$7-E598,IF(K598=6,asetukset!$B$7-E598,IF(K598=6,asetukset!$B$7-E598,"")))))</f>
        <v/>
      </c>
      <c r="R598" s="19" t="str">
        <f t="shared" si="12"/>
        <v/>
      </c>
      <c r="S598" s="19" t="str">
        <f t="shared" si="13"/>
        <v/>
      </c>
      <c r="T598" s="21" t="str">
        <f>IF(A598="","",IF(SUMIFS($M$2:M598,$I$2:I598,I598,$A$2:A598,A598)&lt;=asetukset!$B$2,"",SUMIFS($M$2:M598,$I$2:I598,I598,$A$2:A598,A598)-asetukset!$B$2))</f>
        <v/>
      </c>
    </row>
    <row r="599">
      <c r="A599" s="43"/>
      <c r="B599" s="31"/>
      <c r="C599" s="31"/>
      <c r="D599" s="15">
        <f t="shared" si="2"/>
        <v>0</v>
      </c>
      <c r="E599" s="15">
        <f t="shared" si="3"/>
        <v>0</v>
      </c>
      <c r="F599" s="15">
        <f t="shared" si="4"/>
        <v>0</v>
      </c>
      <c r="G599" s="15">
        <f t="shared" si="5"/>
        <v>0</v>
      </c>
      <c r="H599" s="18" t="str">
        <f t="shared" si="6"/>
        <v/>
      </c>
      <c r="I599" s="18" t="str">
        <f t="shared" si="7"/>
        <v/>
      </c>
      <c r="J599" s="18" t="str">
        <f t="shared" si="8"/>
        <v>-</v>
      </c>
      <c r="K599" s="27" t="str">
        <f t="shared" ref="K599:L599" si="609">IF(A599="","",WEEKDAY(B599,2))</f>
        <v/>
      </c>
      <c r="L599" s="27" t="str">
        <f t="shared" si="609"/>
        <v/>
      </c>
      <c r="M599" s="19">
        <f t="shared" si="10"/>
        <v>0</v>
      </c>
      <c r="N599" s="20">
        <f t="shared" si="11"/>
        <v>0</v>
      </c>
      <c r="O599" s="21" t="str">
        <f>IF(A599="","",IF(G599&gt;=asetukset!$B$3,G599-asetukset!$B$3,IF(AND(G599-E599&lt;=asetukset!$B$4,E599&gt;=asetukset!$B$3),1-E599,IF(AND(G599-E599&lt;=asetukset!$B$4,E599&lt;=asetukset!$B$3),asetukset!$B$6,0))))</f>
        <v/>
      </c>
      <c r="P599" s="20">
        <f>IF(F599&gt;D599,G599-asetukset!$B$5,IF(AND(D599=F599,E599&lt;=asetukset!$B$6),G599-E599,0))</f>
        <v>0</v>
      </c>
      <c r="Q599" s="19" t="str">
        <f>IF(and(K599=6,E599&gt;asetukset!$B$7),"", IF(and(K599&lt;&gt;6,L599=6,G599&lt;asetukset!$B$7),G599,IF(K599=6,asetukset!$B$7-E599,IF(K599=6,asetukset!$B$7-E599,IF(K599=6,asetukset!$B$7-E599,"")))))</f>
        <v/>
      </c>
      <c r="R599" s="19" t="str">
        <f t="shared" si="12"/>
        <v/>
      </c>
      <c r="S599" s="19" t="str">
        <f t="shared" si="13"/>
        <v/>
      </c>
      <c r="T599" s="21" t="str">
        <f>IF(A599="","",IF(SUMIFS($M$2:M599,$I$2:I599,I599,$A$2:A599,A599)&lt;=asetukset!$B$2,"",SUMIFS($M$2:M599,$I$2:I599,I599,$A$2:A599,A599)-asetukset!$B$2))</f>
        <v/>
      </c>
    </row>
    <row r="600">
      <c r="A600" s="43"/>
      <c r="B600" s="31"/>
      <c r="C600" s="31"/>
      <c r="D600" s="15">
        <f t="shared" si="2"/>
        <v>0</v>
      </c>
      <c r="E600" s="15">
        <f t="shared" si="3"/>
        <v>0</v>
      </c>
      <c r="F600" s="15">
        <f t="shared" si="4"/>
        <v>0</v>
      </c>
      <c r="G600" s="15">
        <f t="shared" si="5"/>
        <v>0</v>
      </c>
      <c r="H600" s="18" t="str">
        <f t="shared" si="6"/>
        <v/>
      </c>
      <c r="I600" s="18" t="str">
        <f t="shared" si="7"/>
        <v/>
      </c>
      <c r="J600" s="18" t="str">
        <f t="shared" si="8"/>
        <v>-</v>
      </c>
      <c r="K600" s="27" t="str">
        <f t="shared" ref="K600:L600" si="610">IF(A600="","",WEEKDAY(B600,2))</f>
        <v/>
      </c>
      <c r="L600" s="27" t="str">
        <f t="shared" si="610"/>
        <v/>
      </c>
      <c r="M600" s="19">
        <f t="shared" si="10"/>
        <v>0</v>
      </c>
      <c r="N600" s="20">
        <f t="shared" si="11"/>
        <v>0</v>
      </c>
      <c r="O600" s="21" t="str">
        <f>IF(A600="","",IF(G600&gt;=asetukset!$B$3,G600-asetukset!$B$3,IF(AND(G600-E600&lt;=asetukset!$B$4,E600&gt;=asetukset!$B$3),1-E600,IF(AND(G600-E600&lt;=asetukset!$B$4,E600&lt;=asetukset!$B$3),asetukset!$B$6,0))))</f>
        <v/>
      </c>
      <c r="P600" s="20">
        <f>IF(F600&gt;D600,G600-asetukset!$B$5,IF(AND(D600=F600,E600&lt;=asetukset!$B$6),G600-E600,0))</f>
        <v>0</v>
      </c>
      <c r="Q600" s="19" t="str">
        <f>IF(and(K600=6,E600&gt;asetukset!$B$7),"", IF(and(K600&lt;&gt;6,L600=6,G600&lt;asetukset!$B$7),G600,IF(K600=6,asetukset!$B$7-E600,IF(K600=6,asetukset!$B$7-E600,IF(K600=6,asetukset!$B$7-E600,"")))))</f>
        <v/>
      </c>
      <c r="R600" s="19" t="str">
        <f t="shared" si="12"/>
        <v/>
      </c>
      <c r="S600" s="19" t="str">
        <f t="shared" si="13"/>
        <v/>
      </c>
      <c r="T600" s="21" t="str">
        <f>IF(A600="","",IF(SUMIFS($M$2:M600,$I$2:I600,I600,$A$2:A600,A600)&lt;=asetukset!$B$2,"",SUMIFS($M$2:M600,$I$2:I600,I600,$A$2:A600,A600)-asetukset!$B$2))</f>
        <v/>
      </c>
    </row>
    <row r="601">
      <c r="A601" s="43"/>
      <c r="B601" s="31"/>
      <c r="C601" s="31"/>
      <c r="D601" s="15">
        <f t="shared" si="2"/>
        <v>0</v>
      </c>
      <c r="E601" s="15">
        <f t="shared" si="3"/>
        <v>0</v>
      </c>
      <c r="F601" s="15">
        <f t="shared" si="4"/>
        <v>0</v>
      </c>
      <c r="G601" s="15">
        <f t="shared" si="5"/>
        <v>0</v>
      </c>
      <c r="H601" s="18" t="str">
        <f t="shared" si="6"/>
        <v/>
      </c>
      <c r="I601" s="18" t="str">
        <f t="shared" si="7"/>
        <v/>
      </c>
      <c r="J601" s="18" t="str">
        <f t="shared" si="8"/>
        <v>-</v>
      </c>
      <c r="K601" s="27" t="str">
        <f t="shared" ref="K601:L601" si="611">IF(A601="","",WEEKDAY(B601,2))</f>
        <v/>
      </c>
      <c r="L601" s="27" t="str">
        <f t="shared" si="611"/>
        <v/>
      </c>
      <c r="M601" s="19">
        <f t="shared" si="10"/>
        <v>0</v>
      </c>
      <c r="N601" s="20">
        <f t="shared" si="11"/>
        <v>0</v>
      </c>
      <c r="O601" s="21" t="str">
        <f>IF(A601="","",IF(G601&gt;=asetukset!$B$3,G601-asetukset!$B$3,IF(AND(G601-E601&lt;=asetukset!$B$4,E601&gt;=asetukset!$B$3),1-E601,IF(AND(G601-E601&lt;=asetukset!$B$4,E601&lt;=asetukset!$B$3),asetukset!$B$6,0))))</f>
        <v/>
      </c>
      <c r="P601" s="20">
        <f>IF(F601&gt;D601,G601-asetukset!$B$5,IF(AND(D601=F601,E601&lt;=asetukset!$B$6),G601-E601,0))</f>
        <v>0</v>
      </c>
      <c r="Q601" s="19" t="str">
        <f>IF(and(K601=6,E601&gt;asetukset!$B$7),"", IF(and(K601&lt;&gt;6,L601=6,G601&lt;asetukset!$B$7),G601,IF(K601=6,asetukset!$B$7-E601,IF(K601=6,asetukset!$B$7-E601,IF(K601=6,asetukset!$B$7-E601,"")))))</f>
        <v/>
      </c>
      <c r="R601" s="19" t="str">
        <f t="shared" si="12"/>
        <v/>
      </c>
      <c r="S601" s="19" t="str">
        <f t="shared" si="13"/>
        <v/>
      </c>
      <c r="T601" s="21" t="str">
        <f>IF(A601="","",IF(SUMIFS($M$2:M601,$I$2:I601,I601,$A$2:A601,A601)&lt;=asetukset!$B$2,"",SUMIFS($M$2:M601,$I$2:I601,I601,$A$2:A601,A601)-asetukset!$B$2))</f>
        <v/>
      </c>
    </row>
    <row r="602">
      <c r="A602" s="43"/>
      <c r="B602" s="31"/>
      <c r="C602" s="31"/>
      <c r="D602" s="15">
        <f t="shared" si="2"/>
        <v>0</v>
      </c>
      <c r="E602" s="15">
        <f t="shared" si="3"/>
        <v>0</v>
      </c>
      <c r="F602" s="15">
        <f t="shared" si="4"/>
        <v>0</v>
      </c>
      <c r="G602" s="15">
        <f t="shared" si="5"/>
        <v>0</v>
      </c>
      <c r="H602" s="18" t="str">
        <f t="shared" si="6"/>
        <v/>
      </c>
      <c r="I602" s="18" t="str">
        <f t="shared" si="7"/>
        <v/>
      </c>
      <c r="J602" s="18" t="str">
        <f t="shared" si="8"/>
        <v>-</v>
      </c>
      <c r="K602" s="27" t="str">
        <f t="shared" ref="K602:L602" si="612">IF(A602="","",WEEKDAY(B602,2))</f>
        <v/>
      </c>
      <c r="L602" s="27" t="str">
        <f t="shared" si="612"/>
        <v/>
      </c>
      <c r="M602" s="19">
        <f t="shared" si="10"/>
        <v>0</v>
      </c>
      <c r="N602" s="20">
        <f t="shared" si="11"/>
        <v>0</v>
      </c>
      <c r="O602" s="21" t="str">
        <f>IF(A602="","",IF(G602&gt;=asetukset!$B$3,G602-asetukset!$B$3,IF(AND(G602-E602&lt;=asetukset!$B$4,E602&gt;=asetukset!$B$3),1-E602,IF(AND(G602-E602&lt;=asetukset!$B$4,E602&lt;=asetukset!$B$3),asetukset!$B$6,0))))</f>
        <v/>
      </c>
      <c r="P602" s="20">
        <f>IF(F602&gt;D602,G602-asetukset!$B$5,IF(AND(D602=F602,E602&lt;=asetukset!$B$6),G602-E602,0))</f>
        <v>0</v>
      </c>
      <c r="Q602" s="19" t="str">
        <f>IF(and(K602=6,E602&gt;asetukset!$B$7),"", IF(and(K602&lt;&gt;6,L602=6,G602&lt;asetukset!$B$7),G602,IF(K602=6,asetukset!$B$7-E602,IF(K602=6,asetukset!$B$7-E602,IF(K602=6,asetukset!$B$7-E602,"")))))</f>
        <v/>
      </c>
      <c r="R602" s="19" t="str">
        <f t="shared" si="12"/>
        <v/>
      </c>
      <c r="S602" s="19" t="str">
        <f t="shared" si="13"/>
        <v/>
      </c>
      <c r="T602" s="21" t="str">
        <f>IF(A602="","",IF(SUMIFS($M$2:M602,$I$2:I602,I602,$A$2:A602,A602)&lt;=asetukset!$B$2,"",SUMIFS($M$2:M602,$I$2:I602,I602,$A$2:A602,A602)-asetukset!$B$2))</f>
        <v/>
      </c>
    </row>
    <row r="603">
      <c r="A603" s="43"/>
      <c r="B603" s="31"/>
      <c r="C603" s="31"/>
      <c r="D603" s="15">
        <f t="shared" si="2"/>
        <v>0</v>
      </c>
      <c r="E603" s="15">
        <f t="shared" si="3"/>
        <v>0</v>
      </c>
      <c r="F603" s="15">
        <f t="shared" si="4"/>
        <v>0</v>
      </c>
      <c r="G603" s="15">
        <f t="shared" si="5"/>
        <v>0</v>
      </c>
      <c r="H603" s="18" t="str">
        <f t="shared" si="6"/>
        <v/>
      </c>
      <c r="I603" s="18" t="str">
        <f t="shared" si="7"/>
        <v/>
      </c>
      <c r="J603" s="18" t="str">
        <f t="shared" si="8"/>
        <v>-</v>
      </c>
      <c r="K603" s="27" t="str">
        <f t="shared" ref="K603:L603" si="613">IF(A603="","",WEEKDAY(B603,2))</f>
        <v/>
      </c>
      <c r="L603" s="27" t="str">
        <f t="shared" si="613"/>
        <v/>
      </c>
      <c r="M603" s="19">
        <f t="shared" si="10"/>
        <v>0</v>
      </c>
      <c r="N603" s="20">
        <f t="shared" si="11"/>
        <v>0</v>
      </c>
      <c r="O603" s="21" t="str">
        <f>IF(A603="","",IF(G603&gt;=asetukset!$B$3,G603-asetukset!$B$3,IF(AND(G603-E603&lt;=asetukset!$B$4,E603&gt;=asetukset!$B$3),1-E603,IF(AND(G603-E603&lt;=asetukset!$B$4,E603&lt;=asetukset!$B$3),asetukset!$B$6,0))))</f>
        <v/>
      </c>
      <c r="P603" s="20">
        <f>IF(F603&gt;D603,G603-asetukset!$B$5,IF(AND(D603=F603,E603&lt;=asetukset!$B$6),G603-E603,0))</f>
        <v>0</v>
      </c>
      <c r="Q603" s="19" t="str">
        <f>IF(and(K603=6,E603&gt;asetukset!$B$7),"", IF(and(K603&lt;&gt;6,L603=6,G603&lt;asetukset!$B$7),G603,IF(K603=6,asetukset!$B$7-E603,IF(K603=6,asetukset!$B$7-E603,IF(K603=6,asetukset!$B$7-E603,"")))))</f>
        <v/>
      </c>
      <c r="R603" s="19" t="str">
        <f t="shared" si="12"/>
        <v/>
      </c>
      <c r="S603" s="19" t="str">
        <f t="shared" si="13"/>
        <v/>
      </c>
      <c r="T603" s="21" t="str">
        <f>IF(A603="","",IF(SUMIFS($M$2:M603,$I$2:I603,I603,$A$2:A603,A603)&lt;=asetukset!$B$2,"",SUMIFS($M$2:M603,$I$2:I603,I603,$A$2:A603,A603)-asetukset!$B$2))</f>
        <v/>
      </c>
    </row>
    <row r="604">
      <c r="A604" s="43"/>
      <c r="B604" s="31"/>
      <c r="C604" s="31"/>
      <c r="D604" s="15">
        <f t="shared" si="2"/>
        <v>0</v>
      </c>
      <c r="E604" s="15">
        <f t="shared" si="3"/>
        <v>0</v>
      </c>
      <c r="F604" s="15">
        <f t="shared" si="4"/>
        <v>0</v>
      </c>
      <c r="G604" s="15">
        <f t="shared" si="5"/>
        <v>0</v>
      </c>
      <c r="H604" s="18" t="str">
        <f t="shared" si="6"/>
        <v/>
      </c>
      <c r="I604" s="18" t="str">
        <f t="shared" si="7"/>
        <v/>
      </c>
      <c r="J604" s="18" t="str">
        <f t="shared" si="8"/>
        <v>-</v>
      </c>
      <c r="K604" s="27" t="str">
        <f t="shared" ref="K604:L604" si="614">IF(A604="","",WEEKDAY(B604,2))</f>
        <v/>
      </c>
      <c r="L604" s="27" t="str">
        <f t="shared" si="614"/>
        <v/>
      </c>
      <c r="M604" s="19">
        <f t="shared" si="10"/>
        <v>0</v>
      </c>
      <c r="N604" s="20">
        <f t="shared" si="11"/>
        <v>0</v>
      </c>
      <c r="O604" s="21" t="str">
        <f>IF(A604="","",IF(G604&gt;=asetukset!$B$3,G604-asetukset!$B$3,IF(AND(G604-E604&lt;=asetukset!$B$4,E604&gt;=asetukset!$B$3),1-E604,IF(AND(G604-E604&lt;=asetukset!$B$4,E604&lt;=asetukset!$B$3),asetukset!$B$6,0))))</f>
        <v/>
      </c>
      <c r="P604" s="20">
        <f>IF(F604&gt;D604,G604-asetukset!$B$5,IF(AND(D604=F604,E604&lt;=asetukset!$B$6),G604-E604,0))</f>
        <v>0</v>
      </c>
      <c r="Q604" s="19" t="str">
        <f>IF(and(K604=6,E604&gt;asetukset!$B$7),"", IF(and(K604&lt;&gt;6,L604=6,G604&lt;asetukset!$B$7),G604,IF(K604=6,asetukset!$B$7-E604,IF(K604=6,asetukset!$B$7-E604,IF(K604=6,asetukset!$B$7-E604,"")))))</f>
        <v/>
      </c>
      <c r="R604" s="19" t="str">
        <f t="shared" si="12"/>
        <v/>
      </c>
      <c r="S604" s="19" t="str">
        <f t="shared" si="13"/>
        <v/>
      </c>
      <c r="T604" s="21" t="str">
        <f>IF(A604="","",IF(SUMIFS($M$2:M604,$I$2:I604,I604,$A$2:A604,A604)&lt;=asetukset!$B$2,"",SUMIFS($M$2:M604,$I$2:I604,I604,$A$2:A604,A604)-asetukset!$B$2))</f>
        <v/>
      </c>
    </row>
    <row r="605">
      <c r="A605" s="43"/>
      <c r="B605" s="31"/>
      <c r="C605" s="31"/>
      <c r="D605" s="15">
        <f t="shared" si="2"/>
        <v>0</v>
      </c>
      <c r="E605" s="15">
        <f t="shared" si="3"/>
        <v>0</v>
      </c>
      <c r="F605" s="15">
        <f t="shared" si="4"/>
        <v>0</v>
      </c>
      <c r="G605" s="15">
        <f t="shared" si="5"/>
        <v>0</v>
      </c>
      <c r="H605" s="18" t="str">
        <f t="shared" si="6"/>
        <v/>
      </c>
      <c r="I605" s="18" t="str">
        <f t="shared" si="7"/>
        <v/>
      </c>
      <c r="J605" s="18" t="str">
        <f t="shared" si="8"/>
        <v>-</v>
      </c>
      <c r="K605" s="27" t="str">
        <f t="shared" ref="K605:L605" si="615">IF(A605="","",WEEKDAY(B605,2))</f>
        <v/>
      </c>
      <c r="L605" s="27" t="str">
        <f t="shared" si="615"/>
        <v/>
      </c>
      <c r="M605" s="19">
        <f t="shared" si="10"/>
        <v>0</v>
      </c>
      <c r="N605" s="20">
        <f t="shared" si="11"/>
        <v>0</v>
      </c>
      <c r="O605" s="21" t="str">
        <f>IF(A605="","",IF(G605&gt;=asetukset!$B$3,G605-asetukset!$B$3,IF(AND(G605-E605&lt;=asetukset!$B$4,E605&gt;=asetukset!$B$3),1-E605,IF(AND(G605-E605&lt;=asetukset!$B$4,E605&lt;=asetukset!$B$3),asetukset!$B$6,0))))</f>
        <v/>
      </c>
      <c r="P605" s="20">
        <f>IF(F605&gt;D605,G605-asetukset!$B$5,IF(AND(D605=F605,E605&lt;=asetukset!$B$6),G605-E605,0))</f>
        <v>0</v>
      </c>
      <c r="Q605" s="19" t="str">
        <f>IF(and(K605=6,E605&gt;asetukset!$B$7),"", IF(and(K605&lt;&gt;6,L605=6,G605&lt;asetukset!$B$7),G605,IF(K605=6,asetukset!$B$7-E605,IF(K605=6,asetukset!$B$7-E605,IF(K605=6,asetukset!$B$7-E605,"")))))</f>
        <v/>
      </c>
      <c r="R605" s="19" t="str">
        <f t="shared" si="12"/>
        <v/>
      </c>
      <c r="S605" s="19" t="str">
        <f t="shared" si="13"/>
        <v/>
      </c>
      <c r="T605" s="21" t="str">
        <f>IF(A605="","",IF(SUMIFS($M$2:M605,$I$2:I605,I605,$A$2:A605,A605)&lt;=asetukset!$B$2,"",SUMIFS($M$2:M605,$I$2:I605,I605,$A$2:A605,A605)-asetukset!$B$2))</f>
        <v/>
      </c>
    </row>
    <row r="606">
      <c r="A606" s="43"/>
      <c r="B606" s="31"/>
      <c r="C606" s="31"/>
      <c r="D606" s="15">
        <f t="shared" si="2"/>
        <v>0</v>
      </c>
      <c r="E606" s="15">
        <f t="shared" si="3"/>
        <v>0</v>
      </c>
      <c r="F606" s="15">
        <f t="shared" si="4"/>
        <v>0</v>
      </c>
      <c r="G606" s="15">
        <f t="shared" si="5"/>
        <v>0</v>
      </c>
      <c r="H606" s="18" t="str">
        <f t="shared" si="6"/>
        <v/>
      </c>
      <c r="I606" s="18" t="str">
        <f t="shared" si="7"/>
        <v/>
      </c>
      <c r="J606" s="18" t="str">
        <f t="shared" si="8"/>
        <v>-</v>
      </c>
      <c r="K606" s="27" t="str">
        <f t="shared" ref="K606:L606" si="616">IF(A606="","",WEEKDAY(B606,2))</f>
        <v/>
      </c>
      <c r="L606" s="27" t="str">
        <f t="shared" si="616"/>
        <v/>
      </c>
      <c r="M606" s="19">
        <f t="shared" si="10"/>
        <v>0</v>
      </c>
      <c r="N606" s="20">
        <f t="shared" si="11"/>
        <v>0</v>
      </c>
      <c r="O606" s="21" t="str">
        <f>IF(A606="","",IF(G606&gt;=asetukset!$B$3,G606-asetukset!$B$3,IF(AND(G606-E606&lt;=asetukset!$B$4,E606&gt;=asetukset!$B$3),1-E606,IF(AND(G606-E606&lt;=asetukset!$B$4,E606&lt;=asetukset!$B$3),asetukset!$B$6,0))))</f>
        <v/>
      </c>
      <c r="P606" s="20">
        <f>IF(F606&gt;D606,G606-asetukset!$B$5,IF(AND(D606=F606,E606&lt;=asetukset!$B$6),G606-E606,0))</f>
        <v>0</v>
      </c>
      <c r="Q606" s="19" t="str">
        <f>IF(and(K606=6,E606&gt;asetukset!$B$7),"", IF(and(K606&lt;&gt;6,L606=6,G606&lt;asetukset!$B$7),G606,IF(K606=6,asetukset!$B$7-E606,IF(K606=6,asetukset!$B$7-E606,IF(K606=6,asetukset!$B$7-E606,"")))))</f>
        <v/>
      </c>
      <c r="R606" s="19" t="str">
        <f t="shared" si="12"/>
        <v/>
      </c>
      <c r="S606" s="19" t="str">
        <f t="shared" si="13"/>
        <v/>
      </c>
      <c r="T606" s="21" t="str">
        <f>IF(A606="","",IF(SUMIFS($M$2:M606,$I$2:I606,I606,$A$2:A606,A606)&lt;=asetukset!$B$2,"",SUMIFS($M$2:M606,$I$2:I606,I606,$A$2:A606,A606)-asetukset!$B$2))</f>
        <v/>
      </c>
    </row>
    <row r="607">
      <c r="A607" s="43"/>
      <c r="B607" s="31"/>
      <c r="C607" s="31"/>
      <c r="D607" s="15">
        <f t="shared" si="2"/>
        <v>0</v>
      </c>
      <c r="E607" s="15">
        <f t="shared" si="3"/>
        <v>0</v>
      </c>
      <c r="F607" s="15">
        <f t="shared" si="4"/>
        <v>0</v>
      </c>
      <c r="G607" s="15">
        <f t="shared" si="5"/>
        <v>0</v>
      </c>
      <c r="H607" s="18" t="str">
        <f t="shared" si="6"/>
        <v/>
      </c>
      <c r="I607" s="18" t="str">
        <f t="shared" si="7"/>
        <v/>
      </c>
      <c r="J607" s="18" t="str">
        <f t="shared" si="8"/>
        <v>-</v>
      </c>
      <c r="K607" s="27" t="str">
        <f t="shared" ref="K607:L607" si="617">IF(A607="","",WEEKDAY(B607,2))</f>
        <v/>
      </c>
      <c r="L607" s="27" t="str">
        <f t="shared" si="617"/>
        <v/>
      </c>
      <c r="M607" s="19">
        <f t="shared" si="10"/>
        <v>0</v>
      </c>
      <c r="N607" s="20">
        <f t="shared" si="11"/>
        <v>0</v>
      </c>
      <c r="O607" s="21" t="str">
        <f>IF(A607="","",IF(G607&gt;=asetukset!$B$3,G607-asetukset!$B$3,IF(AND(G607-E607&lt;=asetukset!$B$4,E607&gt;=asetukset!$B$3),1-E607,IF(AND(G607-E607&lt;=asetukset!$B$4,E607&lt;=asetukset!$B$3),asetukset!$B$6,0))))</f>
        <v/>
      </c>
      <c r="P607" s="20">
        <f>IF(F607&gt;D607,G607-asetukset!$B$5,IF(AND(D607=F607,E607&lt;=asetukset!$B$6),G607-E607,0))</f>
        <v>0</v>
      </c>
      <c r="Q607" s="19" t="str">
        <f>IF(and(K607=6,E607&gt;asetukset!$B$7),"", IF(and(K607&lt;&gt;6,L607=6,G607&lt;asetukset!$B$7),G607,IF(K607=6,asetukset!$B$7-E607,IF(K607=6,asetukset!$B$7-E607,IF(K607=6,asetukset!$B$7-E607,"")))))</f>
        <v/>
      </c>
      <c r="R607" s="19" t="str">
        <f t="shared" si="12"/>
        <v/>
      </c>
      <c r="S607" s="19" t="str">
        <f t="shared" si="13"/>
        <v/>
      </c>
      <c r="T607" s="21" t="str">
        <f>IF(A607="","",IF(SUMIFS($M$2:M607,$I$2:I607,I607,$A$2:A607,A607)&lt;=asetukset!$B$2,"",SUMIFS($M$2:M607,$I$2:I607,I607,$A$2:A607,A607)-asetukset!$B$2))</f>
        <v/>
      </c>
    </row>
    <row r="608">
      <c r="A608" s="43"/>
      <c r="B608" s="31"/>
      <c r="C608" s="31"/>
      <c r="D608" s="15">
        <f t="shared" si="2"/>
        <v>0</v>
      </c>
      <c r="E608" s="15">
        <f t="shared" si="3"/>
        <v>0</v>
      </c>
      <c r="F608" s="15">
        <f t="shared" si="4"/>
        <v>0</v>
      </c>
      <c r="G608" s="15">
        <f t="shared" si="5"/>
        <v>0</v>
      </c>
      <c r="H608" s="18" t="str">
        <f t="shared" si="6"/>
        <v/>
      </c>
      <c r="I608" s="18" t="str">
        <f t="shared" si="7"/>
        <v/>
      </c>
      <c r="J608" s="18" t="str">
        <f t="shared" si="8"/>
        <v>-</v>
      </c>
      <c r="K608" s="27" t="str">
        <f t="shared" ref="K608:L608" si="618">IF(A608="","",WEEKDAY(B608,2))</f>
        <v/>
      </c>
      <c r="L608" s="27" t="str">
        <f t="shared" si="618"/>
        <v/>
      </c>
      <c r="M608" s="19">
        <f t="shared" si="10"/>
        <v>0</v>
      </c>
      <c r="N608" s="20">
        <f t="shared" si="11"/>
        <v>0</v>
      </c>
      <c r="O608" s="21" t="str">
        <f>IF(A608="","",IF(G608&gt;=asetukset!$B$3,G608-asetukset!$B$3,IF(AND(G608-E608&lt;=asetukset!$B$4,E608&gt;=asetukset!$B$3),1-E608,IF(AND(G608-E608&lt;=asetukset!$B$4,E608&lt;=asetukset!$B$3),asetukset!$B$6,0))))</f>
        <v/>
      </c>
      <c r="P608" s="20">
        <f>IF(F608&gt;D608,G608-asetukset!$B$5,IF(AND(D608=F608,E608&lt;=asetukset!$B$6),G608-E608,0))</f>
        <v>0</v>
      </c>
      <c r="Q608" s="19" t="str">
        <f>IF(and(K608=6,E608&gt;asetukset!$B$7),"", IF(and(K608&lt;&gt;6,L608=6,G608&lt;asetukset!$B$7),G608,IF(K608=6,asetukset!$B$7-E608,IF(K608=6,asetukset!$B$7-E608,IF(K608=6,asetukset!$B$7-E608,"")))))</f>
        <v/>
      </c>
      <c r="R608" s="19" t="str">
        <f t="shared" si="12"/>
        <v/>
      </c>
      <c r="S608" s="19" t="str">
        <f t="shared" si="13"/>
        <v/>
      </c>
      <c r="T608" s="21" t="str">
        <f>IF(A608="","",IF(SUMIFS($M$2:M608,$I$2:I608,I608,$A$2:A608,A608)&lt;=asetukset!$B$2,"",SUMIFS($M$2:M608,$I$2:I608,I608,$A$2:A608,A608)-asetukset!$B$2))</f>
        <v/>
      </c>
    </row>
    <row r="609">
      <c r="A609" s="43"/>
      <c r="B609" s="31"/>
      <c r="C609" s="31"/>
      <c r="D609" s="15">
        <f t="shared" si="2"/>
        <v>0</v>
      </c>
      <c r="E609" s="15">
        <f t="shared" si="3"/>
        <v>0</v>
      </c>
      <c r="F609" s="15">
        <f t="shared" si="4"/>
        <v>0</v>
      </c>
      <c r="G609" s="15">
        <f t="shared" si="5"/>
        <v>0</v>
      </c>
      <c r="H609" s="18" t="str">
        <f t="shared" si="6"/>
        <v/>
      </c>
      <c r="I609" s="18" t="str">
        <f t="shared" si="7"/>
        <v/>
      </c>
      <c r="J609" s="18" t="str">
        <f t="shared" si="8"/>
        <v>-</v>
      </c>
      <c r="K609" s="27" t="str">
        <f t="shared" ref="K609:L609" si="619">IF(A609="","",WEEKDAY(B609,2))</f>
        <v/>
      </c>
      <c r="L609" s="27" t="str">
        <f t="shared" si="619"/>
        <v/>
      </c>
      <c r="M609" s="19">
        <f t="shared" si="10"/>
        <v>0</v>
      </c>
      <c r="N609" s="20">
        <f t="shared" si="11"/>
        <v>0</v>
      </c>
      <c r="O609" s="21" t="str">
        <f>IF(A609="","",IF(G609&gt;=asetukset!$B$3,G609-asetukset!$B$3,IF(AND(G609-E609&lt;=asetukset!$B$4,E609&gt;=asetukset!$B$3),1-E609,IF(AND(G609-E609&lt;=asetukset!$B$4,E609&lt;=asetukset!$B$3),asetukset!$B$6,0))))</f>
        <v/>
      </c>
      <c r="P609" s="20">
        <f>IF(F609&gt;D609,G609-asetukset!$B$5,IF(AND(D609=F609,E609&lt;=asetukset!$B$6),G609-E609,0))</f>
        <v>0</v>
      </c>
      <c r="Q609" s="19" t="str">
        <f>IF(and(K609=6,E609&gt;asetukset!$B$7),"", IF(and(K609&lt;&gt;6,L609=6,G609&lt;asetukset!$B$7),G609,IF(K609=6,asetukset!$B$7-E609,IF(K609=6,asetukset!$B$7-E609,IF(K609=6,asetukset!$B$7-E609,"")))))</f>
        <v/>
      </c>
      <c r="R609" s="19" t="str">
        <f t="shared" si="12"/>
        <v/>
      </c>
      <c r="S609" s="19" t="str">
        <f t="shared" si="13"/>
        <v/>
      </c>
      <c r="T609" s="21" t="str">
        <f>IF(A609="","",IF(SUMIFS($M$2:M609,$I$2:I609,I609,$A$2:A609,A609)&lt;=asetukset!$B$2,"",SUMIFS($M$2:M609,$I$2:I609,I609,$A$2:A609,A609)-asetukset!$B$2))</f>
        <v/>
      </c>
    </row>
    <row r="610">
      <c r="A610" s="43"/>
      <c r="B610" s="31"/>
      <c r="C610" s="31"/>
      <c r="D610" s="15">
        <f t="shared" si="2"/>
        <v>0</v>
      </c>
      <c r="E610" s="15">
        <f t="shared" si="3"/>
        <v>0</v>
      </c>
      <c r="F610" s="15">
        <f t="shared" si="4"/>
        <v>0</v>
      </c>
      <c r="G610" s="15">
        <f t="shared" si="5"/>
        <v>0</v>
      </c>
      <c r="H610" s="18" t="str">
        <f t="shared" si="6"/>
        <v/>
      </c>
      <c r="I610" s="18" t="str">
        <f t="shared" si="7"/>
        <v/>
      </c>
      <c r="J610" s="18" t="str">
        <f t="shared" si="8"/>
        <v>-</v>
      </c>
      <c r="K610" s="27" t="str">
        <f t="shared" ref="K610:L610" si="620">IF(A610="","",WEEKDAY(B610,2))</f>
        <v/>
      </c>
      <c r="L610" s="27" t="str">
        <f t="shared" si="620"/>
        <v/>
      </c>
      <c r="M610" s="19">
        <f t="shared" si="10"/>
        <v>0</v>
      </c>
      <c r="N610" s="20">
        <f t="shared" si="11"/>
        <v>0</v>
      </c>
      <c r="O610" s="21" t="str">
        <f>IF(A610="","",IF(G610&gt;=asetukset!$B$3,G610-asetukset!$B$3,IF(AND(G610-E610&lt;=asetukset!$B$4,E610&gt;=asetukset!$B$3),1-E610,IF(AND(G610-E610&lt;=asetukset!$B$4,E610&lt;=asetukset!$B$3),asetukset!$B$6,0))))</f>
        <v/>
      </c>
      <c r="P610" s="20">
        <f>IF(F610&gt;D610,G610-asetukset!$B$5,IF(AND(D610=F610,E610&lt;=asetukset!$B$6),G610-E610,0))</f>
        <v>0</v>
      </c>
      <c r="Q610" s="19" t="str">
        <f>IF(and(K610=6,E610&gt;asetukset!$B$7),"", IF(and(K610&lt;&gt;6,L610=6,G610&lt;asetukset!$B$7),G610,IF(K610=6,asetukset!$B$7-E610,IF(K610=6,asetukset!$B$7-E610,IF(K610=6,asetukset!$B$7-E610,"")))))</f>
        <v/>
      </c>
      <c r="R610" s="19" t="str">
        <f t="shared" si="12"/>
        <v/>
      </c>
      <c r="S610" s="19" t="str">
        <f t="shared" si="13"/>
        <v/>
      </c>
      <c r="T610" s="21" t="str">
        <f>IF(A610="","",IF(SUMIFS($M$2:M610,$I$2:I610,I610,$A$2:A610,A610)&lt;=asetukset!$B$2,"",SUMIFS($M$2:M610,$I$2:I610,I610,$A$2:A610,A610)-asetukset!$B$2))</f>
        <v/>
      </c>
    </row>
    <row r="611">
      <c r="A611" s="43"/>
      <c r="B611" s="31"/>
      <c r="C611" s="31"/>
      <c r="D611" s="15">
        <f t="shared" si="2"/>
        <v>0</v>
      </c>
      <c r="E611" s="15">
        <f t="shared" si="3"/>
        <v>0</v>
      </c>
      <c r="F611" s="15">
        <f t="shared" si="4"/>
        <v>0</v>
      </c>
      <c r="G611" s="15">
        <f t="shared" si="5"/>
        <v>0</v>
      </c>
      <c r="H611" s="18" t="str">
        <f t="shared" si="6"/>
        <v/>
      </c>
      <c r="I611" s="18" t="str">
        <f t="shared" si="7"/>
        <v/>
      </c>
      <c r="J611" s="18" t="str">
        <f t="shared" si="8"/>
        <v>-</v>
      </c>
      <c r="K611" s="27" t="str">
        <f t="shared" ref="K611:L611" si="621">IF(A611="","",WEEKDAY(B611,2))</f>
        <v/>
      </c>
      <c r="L611" s="27" t="str">
        <f t="shared" si="621"/>
        <v/>
      </c>
      <c r="M611" s="19">
        <f t="shared" si="10"/>
        <v>0</v>
      </c>
      <c r="N611" s="20">
        <f t="shared" si="11"/>
        <v>0</v>
      </c>
      <c r="O611" s="21" t="str">
        <f>IF(A611="","",IF(G611&gt;=asetukset!$B$3,G611-asetukset!$B$3,IF(AND(G611-E611&lt;=asetukset!$B$4,E611&gt;=asetukset!$B$3),1-E611,IF(AND(G611-E611&lt;=asetukset!$B$4,E611&lt;=asetukset!$B$3),asetukset!$B$6,0))))</f>
        <v/>
      </c>
      <c r="P611" s="20">
        <f>IF(F611&gt;D611,G611-asetukset!$B$5,IF(AND(D611=F611,E611&lt;=asetukset!$B$6),G611-E611,0))</f>
        <v>0</v>
      </c>
      <c r="Q611" s="19" t="str">
        <f>IF(and(K611=6,E611&gt;asetukset!$B$7),"", IF(and(K611&lt;&gt;6,L611=6,G611&lt;asetukset!$B$7),G611,IF(K611=6,asetukset!$B$7-E611,IF(K611=6,asetukset!$B$7-E611,IF(K611=6,asetukset!$B$7-E611,"")))))</f>
        <v/>
      </c>
      <c r="R611" s="19" t="str">
        <f t="shared" si="12"/>
        <v/>
      </c>
      <c r="S611" s="19" t="str">
        <f t="shared" si="13"/>
        <v/>
      </c>
      <c r="T611" s="21" t="str">
        <f>IF(A611="","",IF(SUMIFS($M$2:M611,$I$2:I611,I611,$A$2:A611,A611)&lt;=asetukset!$B$2,"",SUMIFS($M$2:M611,$I$2:I611,I611,$A$2:A611,A611)-asetukset!$B$2))</f>
        <v/>
      </c>
    </row>
    <row r="612">
      <c r="A612" s="43"/>
      <c r="B612" s="31"/>
      <c r="C612" s="31"/>
      <c r="D612" s="15">
        <f t="shared" si="2"/>
        <v>0</v>
      </c>
      <c r="E612" s="15">
        <f t="shared" si="3"/>
        <v>0</v>
      </c>
      <c r="F612" s="15">
        <f t="shared" si="4"/>
        <v>0</v>
      </c>
      <c r="G612" s="15">
        <f t="shared" si="5"/>
        <v>0</v>
      </c>
      <c r="H612" s="18" t="str">
        <f t="shared" si="6"/>
        <v/>
      </c>
      <c r="I612" s="18" t="str">
        <f t="shared" si="7"/>
        <v/>
      </c>
      <c r="J612" s="18" t="str">
        <f t="shared" si="8"/>
        <v>-</v>
      </c>
      <c r="K612" s="27" t="str">
        <f t="shared" ref="K612:L612" si="622">IF(A612="","",WEEKDAY(B612,2))</f>
        <v/>
      </c>
      <c r="L612" s="27" t="str">
        <f t="shared" si="622"/>
        <v/>
      </c>
      <c r="M612" s="19">
        <f t="shared" si="10"/>
        <v>0</v>
      </c>
      <c r="N612" s="20">
        <f t="shared" si="11"/>
        <v>0</v>
      </c>
      <c r="O612" s="21" t="str">
        <f>IF(A612="","",IF(G612&gt;=asetukset!$B$3,G612-asetukset!$B$3,IF(AND(G612-E612&lt;=asetukset!$B$4,E612&gt;=asetukset!$B$3),1-E612,IF(AND(G612-E612&lt;=asetukset!$B$4,E612&lt;=asetukset!$B$3),asetukset!$B$6,0))))</f>
        <v/>
      </c>
      <c r="P612" s="20">
        <f>IF(F612&gt;D612,G612-asetukset!$B$5,IF(AND(D612=F612,E612&lt;=asetukset!$B$6),G612-E612,0))</f>
        <v>0</v>
      </c>
      <c r="Q612" s="19" t="str">
        <f>IF(and(K612=6,E612&gt;asetukset!$B$7),"", IF(and(K612&lt;&gt;6,L612=6,G612&lt;asetukset!$B$7),G612,IF(K612=6,asetukset!$B$7-E612,IF(K612=6,asetukset!$B$7-E612,IF(K612=6,asetukset!$B$7-E612,"")))))</f>
        <v/>
      </c>
      <c r="R612" s="19" t="str">
        <f t="shared" si="12"/>
        <v/>
      </c>
      <c r="S612" s="19" t="str">
        <f t="shared" si="13"/>
        <v/>
      </c>
      <c r="T612" s="21" t="str">
        <f>IF(A612="","",IF(SUMIFS($M$2:M612,$I$2:I612,I612,$A$2:A612,A612)&lt;=asetukset!$B$2,"",SUMIFS($M$2:M612,$I$2:I612,I612,$A$2:A612,A612)-asetukset!$B$2))</f>
        <v/>
      </c>
    </row>
    <row r="613">
      <c r="A613" s="43"/>
      <c r="B613" s="31"/>
      <c r="C613" s="31"/>
      <c r="D613" s="15">
        <f t="shared" si="2"/>
        <v>0</v>
      </c>
      <c r="E613" s="15">
        <f t="shared" si="3"/>
        <v>0</v>
      </c>
      <c r="F613" s="15">
        <f t="shared" si="4"/>
        <v>0</v>
      </c>
      <c r="G613" s="15">
        <f t="shared" si="5"/>
        <v>0</v>
      </c>
      <c r="H613" s="18" t="str">
        <f t="shared" si="6"/>
        <v/>
      </c>
      <c r="I613" s="18" t="str">
        <f t="shared" si="7"/>
        <v/>
      </c>
      <c r="J613" s="18" t="str">
        <f t="shared" si="8"/>
        <v>-</v>
      </c>
      <c r="K613" s="27" t="str">
        <f t="shared" ref="K613:L613" si="623">IF(A613="","",WEEKDAY(B613,2))</f>
        <v/>
      </c>
      <c r="L613" s="27" t="str">
        <f t="shared" si="623"/>
        <v/>
      </c>
      <c r="M613" s="19">
        <f t="shared" si="10"/>
        <v>0</v>
      </c>
      <c r="N613" s="20">
        <f t="shared" si="11"/>
        <v>0</v>
      </c>
      <c r="O613" s="21" t="str">
        <f>IF(A613="","",IF(G613&gt;=asetukset!$B$3,G613-asetukset!$B$3,IF(AND(G613-E613&lt;=asetukset!$B$4,E613&gt;=asetukset!$B$3),1-E613,IF(AND(G613-E613&lt;=asetukset!$B$4,E613&lt;=asetukset!$B$3),asetukset!$B$6,0))))</f>
        <v/>
      </c>
      <c r="P613" s="20">
        <f>IF(F613&gt;D613,G613-asetukset!$B$5,IF(AND(D613=F613,E613&lt;=asetukset!$B$6),G613-E613,0))</f>
        <v>0</v>
      </c>
      <c r="Q613" s="19" t="str">
        <f>IF(and(K613=6,E613&gt;asetukset!$B$7),"", IF(and(K613&lt;&gt;6,L613=6,G613&lt;asetukset!$B$7),G613,IF(K613=6,asetukset!$B$7-E613,IF(K613=6,asetukset!$B$7-E613,IF(K613=6,asetukset!$B$7-E613,"")))))</f>
        <v/>
      </c>
      <c r="R613" s="19" t="str">
        <f t="shared" si="12"/>
        <v/>
      </c>
      <c r="S613" s="19" t="str">
        <f t="shared" si="13"/>
        <v/>
      </c>
      <c r="T613" s="21" t="str">
        <f>IF(A613="","",IF(SUMIFS($M$2:M613,$I$2:I613,I613,$A$2:A613,A613)&lt;=asetukset!$B$2,"",SUMIFS($M$2:M613,$I$2:I613,I613,$A$2:A613,A613)-asetukset!$B$2))</f>
        <v/>
      </c>
    </row>
    <row r="614">
      <c r="A614" s="43"/>
      <c r="B614" s="31"/>
      <c r="C614" s="31"/>
      <c r="D614" s="15">
        <f t="shared" si="2"/>
        <v>0</v>
      </c>
      <c r="E614" s="15">
        <f t="shared" si="3"/>
        <v>0</v>
      </c>
      <c r="F614" s="15">
        <f t="shared" si="4"/>
        <v>0</v>
      </c>
      <c r="G614" s="15">
        <f t="shared" si="5"/>
        <v>0</v>
      </c>
      <c r="H614" s="18" t="str">
        <f t="shared" si="6"/>
        <v/>
      </c>
      <c r="I614" s="18" t="str">
        <f t="shared" si="7"/>
        <v/>
      </c>
      <c r="J614" s="18" t="str">
        <f t="shared" si="8"/>
        <v>-</v>
      </c>
      <c r="K614" s="27" t="str">
        <f t="shared" ref="K614:L614" si="624">IF(A614="","",WEEKDAY(B614,2))</f>
        <v/>
      </c>
      <c r="L614" s="27" t="str">
        <f t="shared" si="624"/>
        <v/>
      </c>
      <c r="M614" s="19">
        <f t="shared" si="10"/>
        <v>0</v>
      </c>
      <c r="N614" s="20">
        <f t="shared" si="11"/>
        <v>0</v>
      </c>
      <c r="O614" s="21" t="str">
        <f>IF(A614="","",IF(G614&gt;=asetukset!$B$3,G614-asetukset!$B$3,IF(AND(G614-E614&lt;=asetukset!$B$4,E614&gt;=asetukset!$B$3),1-E614,IF(AND(G614-E614&lt;=asetukset!$B$4,E614&lt;=asetukset!$B$3),asetukset!$B$6,0))))</f>
        <v/>
      </c>
      <c r="P614" s="20">
        <f>IF(F614&gt;D614,G614-asetukset!$B$5,IF(AND(D614=F614,E614&lt;=asetukset!$B$6),G614-E614,0))</f>
        <v>0</v>
      </c>
      <c r="Q614" s="19" t="str">
        <f>IF(and(K614=6,E614&gt;asetukset!$B$7),"", IF(and(K614&lt;&gt;6,L614=6,G614&lt;asetukset!$B$7),G614,IF(K614=6,asetukset!$B$7-E614,IF(K614=6,asetukset!$B$7-E614,IF(K614=6,asetukset!$B$7-E614,"")))))</f>
        <v/>
      </c>
      <c r="R614" s="19" t="str">
        <f t="shared" si="12"/>
        <v/>
      </c>
      <c r="S614" s="19" t="str">
        <f t="shared" si="13"/>
        <v/>
      </c>
      <c r="T614" s="21" t="str">
        <f>IF(A614="","",IF(SUMIFS($M$2:M614,$I$2:I614,I614,$A$2:A614,A614)&lt;=asetukset!$B$2,"",SUMIFS($M$2:M614,$I$2:I614,I614,$A$2:A614,A614)-asetukset!$B$2))</f>
        <v/>
      </c>
    </row>
    <row r="615">
      <c r="A615" s="43"/>
      <c r="B615" s="31"/>
      <c r="C615" s="31"/>
      <c r="D615" s="15">
        <f t="shared" si="2"/>
        <v>0</v>
      </c>
      <c r="E615" s="15">
        <f t="shared" si="3"/>
        <v>0</v>
      </c>
      <c r="F615" s="15">
        <f t="shared" si="4"/>
        <v>0</v>
      </c>
      <c r="G615" s="15">
        <f t="shared" si="5"/>
        <v>0</v>
      </c>
      <c r="H615" s="18" t="str">
        <f t="shared" si="6"/>
        <v/>
      </c>
      <c r="I615" s="18" t="str">
        <f t="shared" si="7"/>
        <v/>
      </c>
      <c r="J615" s="18" t="str">
        <f t="shared" si="8"/>
        <v>-</v>
      </c>
      <c r="K615" s="27" t="str">
        <f t="shared" ref="K615:L615" si="625">IF(A615="","",WEEKDAY(B615,2))</f>
        <v/>
      </c>
      <c r="L615" s="27" t="str">
        <f t="shared" si="625"/>
        <v/>
      </c>
      <c r="M615" s="19">
        <f t="shared" si="10"/>
        <v>0</v>
      </c>
      <c r="N615" s="20">
        <f t="shared" si="11"/>
        <v>0</v>
      </c>
      <c r="O615" s="21" t="str">
        <f>IF(A615="","",IF(G615&gt;=asetukset!$B$3,G615-asetukset!$B$3,IF(AND(G615-E615&lt;=asetukset!$B$4,E615&gt;=asetukset!$B$3),1-E615,IF(AND(G615-E615&lt;=asetukset!$B$4,E615&lt;=asetukset!$B$3),asetukset!$B$6,0))))</f>
        <v/>
      </c>
      <c r="P615" s="20">
        <f>IF(F615&gt;D615,G615-asetukset!$B$5,IF(AND(D615=F615,E615&lt;=asetukset!$B$6),G615-E615,0))</f>
        <v>0</v>
      </c>
      <c r="Q615" s="19" t="str">
        <f>IF(and(K615=6,E615&gt;asetukset!$B$7),"", IF(and(K615&lt;&gt;6,L615=6,G615&lt;asetukset!$B$7),G615,IF(K615=6,asetukset!$B$7-E615,IF(K615=6,asetukset!$B$7-E615,IF(K615=6,asetukset!$B$7-E615,"")))))</f>
        <v/>
      </c>
      <c r="R615" s="19" t="str">
        <f t="shared" si="12"/>
        <v/>
      </c>
      <c r="S615" s="19" t="str">
        <f t="shared" si="13"/>
        <v/>
      </c>
      <c r="T615" s="21" t="str">
        <f>IF(A615="","",IF(SUMIFS($M$2:M615,$I$2:I615,I615,$A$2:A615,A615)&lt;=asetukset!$B$2,"",SUMIFS($M$2:M615,$I$2:I615,I615,$A$2:A615,A615)-asetukset!$B$2))</f>
        <v/>
      </c>
    </row>
    <row r="616">
      <c r="A616" s="43"/>
      <c r="B616" s="31"/>
      <c r="C616" s="31"/>
      <c r="D616" s="15">
        <f t="shared" si="2"/>
        <v>0</v>
      </c>
      <c r="E616" s="15">
        <f t="shared" si="3"/>
        <v>0</v>
      </c>
      <c r="F616" s="15">
        <f t="shared" si="4"/>
        <v>0</v>
      </c>
      <c r="G616" s="15">
        <f t="shared" si="5"/>
        <v>0</v>
      </c>
      <c r="H616" s="18" t="str">
        <f t="shared" si="6"/>
        <v/>
      </c>
      <c r="I616" s="18" t="str">
        <f t="shared" si="7"/>
        <v/>
      </c>
      <c r="J616" s="18" t="str">
        <f t="shared" si="8"/>
        <v>-</v>
      </c>
      <c r="K616" s="27" t="str">
        <f t="shared" ref="K616:L616" si="626">IF(A616="","",WEEKDAY(B616,2))</f>
        <v/>
      </c>
      <c r="L616" s="27" t="str">
        <f t="shared" si="626"/>
        <v/>
      </c>
      <c r="M616" s="19">
        <f t="shared" si="10"/>
        <v>0</v>
      </c>
      <c r="N616" s="20">
        <f t="shared" si="11"/>
        <v>0</v>
      </c>
      <c r="O616" s="21" t="str">
        <f>IF(A616="","",IF(G616&gt;=asetukset!$B$3,G616-asetukset!$B$3,IF(AND(G616-E616&lt;=asetukset!$B$4,E616&gt;=asetukset!$B$3),1-E616,IF(AND(G616-E616&lt;=asetukset!$B$4,E616&lt;=asetukset!$B$3),asetukset!$B$6,0))))</f>
        <v/>
      </c>
      <c r="P616" s="20">
        <f>IF(F616&gt;D616,G616-asetukset!$B$5,IF(AND(D616=F616,E616&lt;=asetukset!$B$6),G616-E616,0))</f>
        <v>0</v>
      </c>
      <c r="Q616" s="19" t="str">
        <f>IF(and(K616=6,E616&gt;asetukset!$B$7),"", IF(and(K616&lt;&gt;6,L616=6,G616&lt;asetukset!$B$7),G616,IF(K616=6,asetukset!$B$7-E616,IF(K616=6,asetukset!$B$7-E616,IF(K616=6,asetukset!$B$7-E616,"")))))</f>
        <v/>
      </c>
      <c r="R616" s="19" t="str">
        <f t="shared" si="12"/>
        <v/>
      </c>
      <c r="S616" s="19" t="str">
        <f t="shared" si="13"/>
        <v/>
      </c>
      <c r="T616" s="21" t="str">
        <f>IF(A616="","",IF(SUMIFS($M$2:M616,$I$2:I616,I616,$A$2:A616,A616)&lt;=asetukset!$B$2,"",SUMIFS($M$2:M616,$I$2:I616,I616,$A$2:A616,A616)-asetukset!$B$2))</f>
        <v/>
      </c>
    </row>
    <row r="617">
      <c r="A617" s="43"/>
      <c r="B617" s="31"/>
      <c r="C617" s="31"/>
      <c r="D617" s="15">
        <f t="shared" si="2"/>
        <v>0</v>
      </c>
      <c r="E617" s="15">
        <f t="shared" si="3"/>
        <v>0</v>
      </c>
      <c r="F617" s="15">
        <f t="shared" si="4"/>
        <v>0</v>
      </c>
      <c r="G617" s="15">
        <f t="shared" si="5"/>
        <v>0</v>
      </c>
      <c r="H617" s="18" t="str">
        <f t="shared" si="6"/>
        <v/>
      </c>
      <c r="I617" s="18" t="str">
        <f t="shared" si="7"/>
        <v/>
      </c>
      <c r="J617" s="18" t="str">
        <f t="shared" si="8"/>
        <v>-</v>
      </c>
      <c r="K617" s="27" t="str">
        <f t="shared" ref="K617:L617" si="627">IF(A617="","",WEEKDAY(B617,2))</f>
        <v/>
      </c>
      <c r="L617" s="27" t="str">
        <f t="shared" si="627"/>
        <v/>
      </c>
      <c r="M617" s="19">
        <f t="shared" si="10"/>
        <v>0</v>
      </c>
      <c r="N617" s="20">
        <f t="shared" si="11"/>
        <v>0</v>
      </c>
      <c r="O617" s="21" t="str">
        <f>IF(A617="","",IF(G617&gt;=asetukset!$B$3,G617-asetukset!$B$3,IF(AND(G617-E617&lt;=asetukset!$B$4,E617&gt;=asetukset!$B$3),1-E617,IF(AND(G617-E617&lt;=asetukset!$B$4,E617&lt;=asetukset!$B$3),asetukset!$B$6,0))))</f>
        <v/>
      </c>
      <c r="P617" s="20">
        <f>IF(F617&gt;D617,G617-asetukset!$B$5,IF(AND(D617=F617,E617&lt;=asetukset!$B$6),G617-E617,0))</f>
        <v>0</v>
      </c>
      <c r="Q617" s="19" t="str">
        <f>IF(and(K617=6,E617&gt;asetukset!$B$7),"", IF(and(K617&lt;&gt;6,L617=6,G617&lt;asetukset!$B$7),G617,IF(K617=6,asetukset!$B$7-E617,IF(K617=6,asetukset!$B$7-E617,IF(K617=6,asetukset!$B$7-E617,"")))))</f>
        <v/>
      </c>
      <c r="R617" s="19" t="str">
        <f t="shared" si="12"/>
        <v/>
      </c>
      <c r="S617" s="19" t="str">
        <f t="shared" si="13"/>
        <v/>
      </c>
      <c r="T617" s="21" t="str">
        <f>IF(A617="","",IF(SUMIFS($M$2:M617,$I$2:I617,I617,$A$2:A617,A617)&lt;=asetukset!$B$2,"",SUMIFS($M$2:M617,$I$2:I617,I617,$A$2:A617,A617)-asetukset!$B$2))</f>
        <v/>
      </c>
    </row>
    <row r="618">
      <c r="A618" s="43"/>
      <c r="B618" s="31"/>
      <c r="C618" s="31"/>
      <c r="D618" s="15">
        <f t="shared" si="2"/>
        <v>0</v>
      </c>
      <c r="E618" s="15">
        <f t="shared" si="3"/>
        <v>0</v>
      </c>
      <c r="F618" s="15">
        <f t="shared" si="4"/>
        <v>0</v>
      </c>
      <c r="G618" s="15">
        <f t="shared" si="5"/>
        <v>0</v>
      </c>
      <c r="H618" s="18" t="str">
        <f t="shared" si="6"/>
        <v/>
      </c>
      <c r="I618" s="18" t="str">
        <f t="shared" si="7"/>
        <v/>
      </c>
      <c r="J618" s="18" t="str">
        <f t="shared" si="8"/>
        <v>-</v>
      </c>
      <c r="K618" s="27" t="str">
        <f t="shared" ref="K618:L618" si="628">IF(A618="","",WEEKDAY(B618,2))</f>
        <v/>
      </c>
      <c r="L618" s="27" t="str">
        <f t="shared" si="628"/>
        <v/>
      </c>
      <c r="M618" s="19">
        <f t="shared" si="10"/>
        <v>0</v>
      </c>
      <c r="N618" s="20">
        <f t="shared" si="11"/>
        <v>0</v>
      </c>
      <c r="O618" s="21" t="str">
        <f>IF(A618="","",IF(G618&gt;=asetukset!$B$3,G618-asetukset!$B$3,IF(AND(G618-E618&lt;=asetukset!$B$4,E618&gt;=asetukset!$B$3),1-E618,IF(AND(G618-E618&lt;=asetukset!$B$4,E618&lt;=asetukset!$B$3),asetukset!$B$6,0))))</f>
        <v/>
      </c>
      <c r="P618" s="20">
        <f>IF(F618&gt;D618,G618-asetukset!$B$5,IF(AND(D618=F618,E618&lt;=asetukset!$B$6),G618-E618,0))</f>
        <v>0</v>
      </c>
      <c r="Q618" s="19" t="str">
        <f>IF(and(K618=6,E618&gt;asetukset!$B$7),"", IF(and(K618&lt;&gt;6,L618=6,G618&lt;asetukset!$B$7),G618,IF(K618=6,asetukset!$B$7-E618,IF(K618=6,asetukset!$B$7-E618,IF(K618=6,asetukset!$B$7-E618,"")))))</f>
        <v/>
      </c>
      <c r="R618" s="19" t="str">
        <f t="shared" si="12"/>
        <v/>
      </c>
      <c r="S618" s="19" t="str">
        <f t="shared" si="13"/>
        <v/>
      </c>
      <c r="T618" s="21" t="str">
        <f>IF(A618="","",IF(SUMIFS($M$2:M618,$I$2:I618,I618,$A$2:A618,A618)&lt;=asetukset!$B$2,"",SUMIFS($M$2:M618,$I$2:I618,I618,$A$2:A618,A618)-asetukset!$B$2))</f>
        <v/>
      </c>
    </row>
    <row r="619">
      <c r="A619" s="43"/>
      <c r="B619" s="31"/>
      <c r="C619" s="31"/>
      <c r="D619" s="15">
        <f t="shared" si="2"/>
        <v>0</v>
      </c>
      <c r="E619" s="15">
        <f t="shared" si="3"/>
        <v>0</v>
      </c>
      <c r="F619" s="15">
        <f t="shared" si="4"/>
        <v>0</v>
      </c>
      <c r="G619" s="15">
        <f t="shared" si="5"/>
        <v>0</v>
      </c>
      <c r="H619" s="18" t="str">
        <f t="shared" si="6"/>
        <v/>
      </c>
      <c r="I619" s="18" t="str">
        <f t="shared" si="7"/>
        <v/>
      </c>
      <c r="J619" s="18" t="str">
        <f t="shared" si="8"/>
        <v>-</v>
      </c>
      <c r="K619" s="27" t="str">
        <f t="shared" ref="K619:L619" si="629">IF(A619="","",WEEKDAY(B619,2))</f>
        <v/>
      </c>
      <c r="L619" s="27" t="str">
        <f t="shared" si="629"/>
        <v/>
      </c>
      <c r="M619" s="19">
        <f t="shared" si="10"/>
        <v>0</v>
      </c>
      <c r="N619" s="20">
        <f t="shared" si="11"/>
        <v>0</v>
      </c>
      <c r="O619" s="21" t="str">
        <f>IF(A619="","",IF(G619&gt;=asetukset!$B$3,G619-asetukset!$B$3,IF(AND(G619-E619&lt;=asetukset!$B$4,E619&gt;=asetukset!$B$3),1-E619,IF(AND(G619-E619&lt;=asetukset!$B$4,E619&lt;=asetukset!$B$3),asetukset!$B$6,0))))</f>
        <v/>
      </c>
      <c r="P619" s="20">
        <f>IF(F619&gt;D619,G619-asetukset!$B$5,IF(AND(D619=F619,E619&lt;=asetukset!$B$6),G619-E619,0))</f>
        <v>0</v>
      </c>
      <c r="Q619" s="19" t="str">
        <f>IF(and(K619=6,E619&gt;asetukset!$B$7),"", IF(and(K619&lt;&gt;6,L619=6,G619&lt;asetukset!$B$7),G619,IF(K619=6,asetukset!$B$7-E619,IF(K619=6,asetukset!$B$7-E619,IF(K619=6,asetukset!$B$7-E619,"")))))</f>
        <v/>
      </c>
      <c r="R619" s="19" t="str">
        <f t="shared" si="12"/>
        <v/>
      </c>
      <c r="S619" s="19" t="str">
        <f t="shared" si="13"/>
        <v/>
      </c>
      <c r="T619" s="21" t="str">
        <f>IF(A619="","",IF(SUMIFS($M$2:M619,$I$2:I619,I619,$A$2:A619,A619)&lt;=asetukset!$B$2,"",SUMIFS($M$2:M619,$I$2:I619,I619,$A$2:A619,A619)-asetukset!$B$2))</f>
        <v/>
      </c>
    </row>
    <row r="620">
      <c r="A620" s="43"/>
      <c r="B620" s="31"/>
      <c r="C620" s="31"/>
      <c r="D620" s="15">
        <f t="shared" si="2"/>
        <v>0</v>
      </c>
      <c r="E620" s="15">
        <f t="shared" si="3"/>
        <v>0</v>
      </c>
      <c r="F620" s="15">
        <f t="shared" si="4"/>
        <v>0</v>
      </c>
      <c r="G620" s="15">
        <f t="shared" si="5"/>
        <v>0</v>
      </c>
      <c r="H620" s="18" t="str">
        <f t="shared" si="6"/>
        <v/>
      </c>
      <c r="I620" s="18" t="str">
        <f t="shared" si="7"/>
        <v/>
      </c>
      <c r="J620" s="18" t="str">
        <f t="shared" si="8"/>
        <v>-</v>
      </c>
      <c r="K620" s="27" t="str">
        <f t="shared" ref="K620:L620" si="630">IF(A620="","",WEEKDAY(B620,2))</f>
        <v/>
      </c>
      <c r="L620" s="27" t="str">
        <f t="shared" si="630"/>
        <v/>
      </c>
      <c r="M620" s="19">
        <f t="shared" si="10"/>
        <v>0</v>
      </c>
      <c r="N620" s="20">
        <f t="shared" si="11"/>
        <v>0</v>
      </c>
      <c r="O620" s="21" t="str">
        <f>IF(A620="","",IF(G620&gt;=asetukset!$B$3,G620-asetukset!$B$3,IF(AND(G620-E620&lt;=asetukset!$B$4,E620&gt;=asetukset!$B$3),1-E620,IF(AND(G620-E620&lt;=asetukset!$B$4,E620&lt;=asetukset!$B$3),asetukset!$B$6,0))))</f>
        <v/>
      </c>
      <c r="P620" s="20">
        <f>IF(F620&gt;D620,G620-asetukset!$B$5,IF(AND(D620=F620,E620&lt;=asetukset!$B$6),G620-E620,0))</f>
        <v>0</v>
      </c>
      <c r="Q620" s="19" t="str">
        <f>IF(and(K620=6,E620&gt;asetukset!$B$7),"", IF(and(K620&lt;&gt;6,L620=6,G620&lt;asetukset!$B$7),G620,IF(K620=6,asetukset!$B$7-E620,IF(K620=6,asetukset!$B$7-E620,IF(K620=6,asetukset!$B$7-E620,"")))))</f>
        <v/>
      </c>
      <c r="R620" s="19" t="str">
        <f t="shared" si="12"/>
        <v/>
      </c>
      <c r="S620" s="19" t="str">
        <f t="shared" si="13"/>
        <v/>
      </c>
      <c r="T620" s="21" t="str">
        <f>IF(A620="","",IF(SUMIFS($M$2:M620,$I$2:I620,I620,$A$2:A620,A620)&lt;=asetukset!$B$2,"",SUMIFS($M$2:M620,$I$2:I620,I620,$A$2:A620,A620)-asetukset!$B$2))</f>
        <v/>
      </c>
    </row>
    <row r="621">
      <c r="A621" s="43"/>
      <c r="B621" s="31"/>
      <c r="C621" s="31"/>
      <c r="D621" s="15">
        <f t="shared" si="2"/>
        <v>0</v>
      </c>
      <c r="E621" s="15">
        <f t="shared" si="3"/>
        <v>0</v>
      </c>
      <c r="F621" s="15">
        <f t="shared" si="4"/>
        <v>0</v>
      </c>
      <c r="G621" s="15">
        <f t="shared" si="5"/>
        <v>0</v>
      </c>
      <c r="H621" s="18" t="str">
        <f t="shared" si="6"/>
        <v/>
      </c>
      <c r="I621" s="18" t="str">
        <f t="shared" si="7"/>
        <v/>
      </c>
      <c r="J621" s="18" t="str">
        <f t="shared" si="8"/>
        <v>-</v>
      </c>
      <c r="K621" s="27" t="str">
        <f t="shared" ref="K621:L621" si="631">IF(A621="","",WEEKDAY(B621,2))</f>
        <v/>
      </c>
      <c r="L621" s="27" t="str">
        <f t="shared" si="631"/>
        <v/>
      </c>
      <c r="M621" s="19">
        <f t="shared" si="10"/>
        <v>0</v>
      </c>
      <c r="N621" s="20">
        <f t="shared" si="11"/>
        <v>0</v>
      </c>
      <c r="O621" s="21" t="str">
        <f>IF(A621="","",IF(G621&gt;=asetukset!$B$3,G621-asetukset!$B$3,IF(AND(G621-E621&lt;=asetukset!$B$4,E621&gt;=asetukset!$B$3),1-E621,IF(AND(G621-E621&lt;=asetukset!$B$4,E621&lt;=asetukset!$B$3),asetukset!$B$6,0))))</f>
        <v/>
      </c>
      <c r="P621" s="20">
        <f>IF(F621&gt;D621,G621-asetukset!$B$5,IF(AND(D621=F621,E621&lt;=asetukset!$B$6),G621-E621,0))</f>
        <v>0</v>
      </c>
      <c r="Q621" s="19" t="str">
        <f>IF(and(K621=6,E621&gt;asetukset!$B$7),"", IF(and(K621&lt;&gt;6,L621=6,G621&lt;asetukset!$B$7),G621,IF(K621=6,asetukset!$B$7-E621,IF(K621=6,asetukset!$B$7-E621,IF(K621=6,asetukset!$B$7-E621,"")))))</f>
        <v/>
      </c>
      <c r="R621" s="19" t="str">
        <f t="shared" si="12"/>
        <v/>
      </c>
      <c r="S621" s="19" t="str">
        <f t="shared" si="13"/>
        <v/>
      </c>
      <c r="T621" s="21" t="str">
        <f>IF(A621="","",IF(SUMIFS($M$2:M621,$I$2:I621,I621,$A$2:A621,A621)&lt;=asetukset!$B$2,"",SUMIFS($M$2:M621,$I$2:I621,I621,$A$2:A621,A621)-asetukset!$B$2))</f>
        <v/>
      </c>
    </row>
    <row r="622">
      <c r="A622" s="43"/>
      <c r="B622" s="31"/>
      <c r="C622" s="31"/>
      <c r="D622" s="15">
        <f t="shared" si="2"/>
        <v>0</v>
      </c>
      <c r="E622" s="15">
        <f t="shared" si="3"/>
        <v>0</v>
      </c>
      <c r="F622" s="15">
        <f t="shared" si="4"/>
        <v>0</v>
      </c>
      <c r="G622" s="15">
        <f t="shared" si="5"/>
        <v>0</v>
      </c>
      <c r="H622" s="18" t="str">
        <f t="shared" si="6"/>
        <v/>
      </c>
      <c r="I622" s="18" t="str">
        <f t="shared" si="7"/>
        <v/>
      </c>
      <c r="J622" s="18" t="str">
        <f t="shared" si="8"/>
        <v>-</v>
      </c>
      <c r="K622" s="27" t="str">
        <f t="shared" ref="K622:L622" si="632">IF(A622="","",WEEKDAY(B622,2))</f>
        <v/>
      </c>
      <c r="L622" s="27" t="str">
        <f t="shared" si="632"/>
        <v/>
      </c>
      <c r="M622" s="19">
        <f t="shared" si="10"/>
        <v>0</v>
      </c>
      <c r="N622" s="20">
        <f t="shared" si="11"/>
        <v>0</v>
      </c>
      <c r="O622" s="21" t="str">
        <f>IF(A622="","",IF(G622&gt;=asetukset!$B$3,G622-asetukset!$B$3,IF(AND(G622-E622&lt;=asetukset!$B$4,E622&gt;=asetukset!$B$3),1-E622,IF(AND(G622-E622&lt;=asetukset!$B$4,E622&lt;=asetukset!$B$3),asetukset!$B$6,0))))</f>
        <v/>
      </c>
      <c r="P622" s="20">
        <f>IF(F622&gt;D622,G622-asetukset!$B$5,IF(AND(D622=F622,E622&lt;=asetukset!$B$6),G622-E622,0))</f>
        <v>0</v>
      </c>
      <c r="Q622" s="19" t="str">
        <f>IF(and(K622=6,E622&gt;asetukset!$B$7),"", IF(and(K622&lt;&gt;6,L622=6,G622&lt;asetukset!$B$7),G622,IF(K622=6,asetukset!$B$7-E622,IF(K622=6,asetukset!$B$7-E622,IF(K622=6,asetukset!$B$7-E622,"")))))</f>
        <v/>
      </c>
      <c r="R622" s="19" t="str">
        <f t="shared" si="12"/>
        <v/>
      </c>
      <c r="S622" s="19" t="str">
        <f t="shared" si="13"/>
        <v/>
      </c>
      <c r="T622" s="21" t="str">
        <f>IF(A622="","",IF(SUMIFS($M$2:M622,$I$2:I622,I622,$A$2:A622,A622)&lt;=asetukset!$B$2,"",SUMIFS($M$2:M622,$I$2:I622,I622,$A$2:A622,A622)-asetukset!$B$2))</f>
        <v/>
      </c>
    </row>
    <row r="623">
      <c r="A623" s="43"/>
      <c r="B623" s="31"/>
      <c r="C623" s="31"/>
      <c r="D623" s="15">
        <f t="shared" si="2"/>
        <v>0</v>
      </c>
      <c r="E623" s="15">
        <f t="shared" si="3"/>
        <v>0</v>
      </c>
      <c r="F623" s="15">
        <f t="shared" si="4"/>
        <v>0</v>
      </c>
      <c r="G623" s="15">
        <f t="shared" si="5"/>
        <v>0</v>
      </c>
      <c r="H623" s="18" t="str">
        <f t="shared" si="6"/>
        <v/>
      </c>
      <c r="I623" s="18" t="str">
        <f t="shared" si="7"/>
        <v/>
      </c>
      <c r="J623" s="18" t="str">
        <f t="shared" si="8"/>
        <v>-</v>
      </c>
      <c r="K623" s="27" t="str">
        <f t="shared" ref="K623:L623" si="633">IF(A623="","",WEEKDAY(B623,2))</f>
        <v/>
      </c>
      <c r="L623" s="27" t="str">
        <f t="shared" si="633"/>
        <v/>
      </c>
      <c r="M623" s="19">
        <f t="shared" si="10"/>
        <v>0</v>
      </c>
      <c r="N623" s="20">
        <f t="shared" si="11"/>
        <v>0</v>
      </c>
      <c r="O623" s="21" t="str">
        <f>IF(A623="","",IF(G623&gt;=asetukset!$B$3,G623-asetukset!$B$3,IF(AND(G623-E623&lt;=asetukset!$B$4,E623&gt;=asetukset!$B$3),1-E623,IF(AND(G623-E623&lt;=asetukset!$B$4,E623&lt;=asetukset!$B$3),asetukset!$B$6,0))))</f>
        <v/>
      </c>
      <c r="P623" s="20">
        <f>IF(F623&gt;D623,G623-asetukset!$B$5,IF(AND(D623=F623,E623&lt;=asetukset!$B$6),G623-E623,0))</f>
        <v>0</v>
      </c>
      <c r="Q623" s="19" t="str">
        <f>IF(and(K623=6,E623&gt;asetukset!$B$7),"", IF(and(K623&lt;&gt;6,L623=6,G623&lt;asetukset!$B$7),G623,IF(K623=6,asetukset!$B$7-E623,IF(K623=6,asetukset!$B$7-E623,IF(K623=6,asetukset!$B$7-E623,"")))))</f>
        <v/>
      </c>
      <c r="R623" s="19" t="str">
        <f t="shared" si="12"/>
        <v/>
      </c>
      <c r="S623" s="19" t="str">
        <f t="shared" si="13"/>
        <v/>
      </c>
      <c r="T623" s="21" t="str">
        <f>IF(A623="","",IF(SUMIFS($M$2:M623,$I$2:I623,I623,$A$2:A623,A623)&lt;=asetukset!$B$2,"",SUMIFS($M$2:M623,$I$2:I623,I623,$A$2:A623,A623)-asetukset!$B$2))</f>
        <v/>
      </c>
    </row>
    <row r="624">
      <c r="A624" s="43"/>
      <c r="B624" s="31"/>
      <c r="C624" s="31"/>
      <c r="D624" s="15">
        <f t="shared" si="2"/>
        <v>0</v>
      </c>
      <c r="E624" s="15">
        <f t="shared" si="3"/>
        <v>0</v>
      </c>
      <c r="F624" s="15">
        <f t="shared" si="4"/>
        <v>0</v>
      </c>
      <c r="G624" s="15">
        <f t="shared" si="5"/>
        <v>0</v>
      </c>
      <c r="H624" s="18" t="str">
        <f t="shared" si="6"/>
        <v/>
      </c>
      <c r="I624" s="18" t="str">
        <f t="shared" si="7"/>
        <v/>
      </c>
      <c r="J624" s="18" t="str">
        <f t="shared" si="8"/>
        <v>-</v>
      </c>
      <c r="K624" s="27" t="str">
        <f t="shared" ref="K624:L624" si="634">IF(A624="","",WEEKDAY(B624,2))</f>
        <v/>
      </c>
      <c r="L624" s="27" t="str">
        <f t="shared" si="634"/>
        <v/>
      </c>
      <c r="M624" s="19">
        <f t="shared" si="10"/>
        <v>0</v>
      </c>
      <c r="N624" s="20">
        <f t="shared" si="11"/>
        <v>0</v>
      </c>
      <c r="O624" s="21" t="str">
        <f>IF(A624="","",IF(G624&gt;=asetukset!$B$3,G624-asetukset!$B$3,IF(AND(G624-E624&lt;=asetukset!$B$4,E624&gt;=asetukset!$B$3),1-E624,IF(AND(G624-E624&lt;=asetukset!$B$4,E624&lt;=asetukset!$B$3),asetukset!$B$6,0))))</f>
        <v/>
      </c>
      <c r="P624" s="20">
        <f>IF(F624&gt;D624,G624-asetukset!$B$5,IF(AND(D624=F624,E624&lt;=asetukset!$B$6),G624-E624,0))</f>
        <v>0</v>
      </c>
      <c r="Q624" s="19" t="str">
        <f>IF(and(K624=6,E624&gt;asetukset!$B$7),"", IF(and(K624&lt;&gt;6,L624=6,G624&lt;asetukset!$B$7),G624,IF(K624=6,asetukset!$B$7-E624,IF(K624=6,asetukset!$B$7-E624,IF(K624=6,asetukset!$B$7-E624,"")))))</f>
        <v/>
      </c>
      <c r="R624" s="19" t="str">
        <f t="shared" si="12"/>
        <v/>
      </c>
      <c r="S624" s="19" t="str">
        <f t="shared" si="13"/>
        <v/>
      </c>
      <c r="T624" s="21" t="str">
        <f>IF(A624="","",IF(SUMIFS($M$2:M624,$I$2:I624,I624,$A$2:A624,A624)&lt;=asetukset!$B$2,"",SUMIFS($M$2:M624,$I$2:I624,I624,$A$2:A624,A624)-asetukset!$B$2))</f>
        <v/>
      </c>
    </row>
    <row r="625">
      <c r="A625" s="43"/>
      <c r="B625" s="31"/>
      <c r="C625" s="31"/>
      <c r="D625" s="15">
        <f t="shared" si="2"/>
        <v>0</v>
      </c>
      <c r="E625" s="15">
        <f t="shared" si="3"/>
        <v>0</v>
      </c>
      <c r="F625" s="15">
        <f t="shared" si="4"/>
        <v>0</v>
      </c>
      <c r="G625" s="15">
        <f t="shared" si="5"/>
        <v>0</v>
      </c>
      <c r="H625" s="18" t="str">
        <f t="shared" si="6"/>
        <v/>
      </c>
      <c r="I625" s="18" t="str">
        <f t="shared" si="7"/>
        <v/>
      </c>
      <c r="J625" s="18" t="str">
        <f t="shared" si="8"/>
        <v>-</v>
      </c>
      <c r="K625" s="27" t="str">
        <f t="shared" ref="K625:L625" si="635">IF(A625="","",WEEKDAY(B625,2))</f>
        <v/>
      </c>
      <c r="L625" s="27" t="str">
        <f t="shared" si="635"/>
        <v/>
      </c>
      <c r="M625" s="19">
        <f t="shared" si="10"/>
        <v>0</v>
      </c>
      <c r="N625" s="20">
        <f t="shared" si="11"/>
        <v>0</v>
      </c>
      <c r="O625" s="21" t="str">
        <f>IF(A625="","",IF(G625&gt;=asetukset!$B$3,G625-asetukset!$B$3,IF(AND(G625-E625&lt;=asetukset!$B$4,E625&gt;=asetukset!$B$3),1-E625,IF(AND(G625-E625&lt;=asetukset!$B$4,E625&lt;=asetukset!$B$3),asetukset!$B$6,0))))</f>
        <v/>
      </c>
      <c r="P625" s="20">
        <f>IF(F625&gt;D625,G625-asetukset!$B$5,IF(AND(D625=F625,E625&lt;=asetukset!$B$6),G625-E625,0))</f>
        <v>0</v>
      </c>
      <c r="Q625" s="19" t="str">
        <f>IF(and(K625=6,E625&gt;asetukset!$B$7),"", IF(and(K625&lt;&gt;6,L625=6,G625&lt;asetukset!$B$7),G625,IF(K625=6,asetukset!$B$7-E625,IF(K625=6,asetukset!$B$7-E625,IF(K625=6,asetukset!$B$7-E625,"")))))</f>
        <v/>
      </c>
      <c r="R625" s="19" t="str">
        <f t="shared" si="12"/>
        <v/>
      </c>
      <c r="S625" s="19" t="str">
        <f t="shared" si="13"/>
        <v/>
      </c>
      <c r="T625" s="21" t="str">
        <f>IF(A625="","",IF(SUMIFS($M$2:M625,$I$2:I625,I625,$A$2:A625,A625)&lt;=asetukset!$B$2,"",SUMIFS($M$2:M625,$I$2:I625,I625,$A$2:A625,A625)-asetukset!$B$2))</f>
        <v/>
      </c>
    </row>
    <row r="626">
      <c r="A626" s="43"/>
      <c r="B626" s="31"/>
      <c r="C626" s="31"/>
      <c r="D626" s="15">
        <f t="shared" si="2"/>
        <v>0</v>
      </c>
      <c r="E626" s="15">
        <f t="shared" si="3"/>
        <v>0</v>
      </c>
      <c r="F626" s="15">
        <f t="shared" si="4"/>
        <v>0</v>
      </c>
      <c r="G626" s="15">
        <f t="shared" si="5"/>
        <v>0</v>
      </c>
      <c r="H626" s="18" t="str">
        <f t="shared" si="6"/>
        <v/>
      </c>
      <c r="I626" s="18" t="str">
        <f t="shared" si="7"/>
        <v/>
      </c>
      <c r="J626" s="18" t="str">
        <f t="shared" si="8"/>
        <v>-</v>
      </c>
      <c r="K626" s="27" t="str">
        <f t="shared" ref="K626:L626" si="636">IF(A626="","",WEEKDAY(B626,2))</f>
        <v/>
      </c>
      <c r="L626" s="27" t="str">
        <f t="shared" si="636"/>
        <v/>
      </c>
      <c r="M626" s="19">
        <f t="shared" si="10"/>
        <v>0</v>
      </c>
      <c r="N626" s="20">
        <f t="shared" si="11"/>
        <v>0</v>
      </c>
      <c r="O626" s="21" t="str">
        <f>IF(A626="","",IF(G626&gt;=asetukset!$B$3,G626-asetukset!$B$3,IF(AND(G626-E626&lt;=asetukset!$B$4,E626&gt;=asetukset!$B$3),1-E626,IF(AND(G626-E626&lt;=asetukset!$B$4,E626&lt;=asetukset!$B$3),asetukset!$B$6,0))))</f>
        <v/>
      </c>
      <c r="P626" s="20">
        <f>IF(F626&gt;D626,G626-asetukset!$B$5,IF(AND(D626=F626,E626&lt;=asetukset!$B$6),G626-E626,0))</f>
        <v>0</v>
      </c>
      <c r="Q626" s="19" t="str">
        <f>IF(and(K626=6,E626&gt;asetukset!$B$7),"", IF(and(K626&lt;&gt;6,L626=6,G626&lt;asetukset!$B$7),G626,IF(K626=6,asetukset!$B$7-E626,IF(K626=6,asetukset!$B$7-E626,IF(K626=6,asetukset!$B$7-E626,"")))))</f>
        <v/>
      </c>
      <c r="R626" s="19" t="str">
        <f t="shared" si="12"/>
        <v/>
      </c>
      <c r="S626" s="19" t="str">
        <f t="shared" si="13"/>
        <v/>
      </c>
      <c r="T626" s="21" t="str">
        <f>IF(A626="","",IF(SUMIFS($M$2:M626,$I$2:I626,I626,$A$2:A626,A626)&lt;=asetukset!$B$2,"",SUMIFS($M$2:M626,$I$2:I626,I626,$A$2:A626,A626)-asetukset!$B$2))</f>
        <v/>
      </c>
    </row>
    <row r="627">
      <c r="A627" s="43"/>
      <c r="B627" s="31"/>
      <c r="C627" s="31"/>
      <c r="D627" s="15">
        <f t="shared" si="2"/>
        <v>0</v>
      </c>
      <c r="E627" s="15">
        <f t="shared" si="3"/>
        <v>0</v>
      </c>
      <c r="F627" s="15">
        <f t="shared" si="4"/>
        <v>0</v>
      </c>
      <c r="G627" s="15">
        <f t="shared" si="5"/>
        <v>0</v>
      </c>
      <c r="H627" s="18" t="str">
        <f t="shared" si="6"/>
        <v/>
      </c>
      <c r="I627" s="18" t="str">
        <f t="shared" si="7"/>
        <v/>
      </c>
      <c r="J627" s="18" t="str">
        <f t="shared" si="8"/>
        <v>-</v>
      </c>
      <c r="K627" s="27" t="str">
        <f t="shared" ref="K627:L627" si="637">IF(A627="","",WEEKDAY(B627,2))</f>
        <v/>
      </c>
      <c r="L627" s="27" t="str">
        <f t="shared" si="637"/>
        <v/>
      </c>
      <c r="M627" s="19">
        <f t="shared" si="10"/>
        <v>0</v>
      </c>
      <c r="N627" s="20">
        <f t="shared" si="11"/>
        <v>0</v>
      </c>
      <c r="O627" s="21" t="str">
        <f>IF(A627="","",IF(G627&gt;=asetukset!$B$3,G627-asetukset!$B$3,IF(AND(G627-E627&lt;=asetukset!$B$4,E627&gt;=asetukset!$B$3),1-E627,IF(AND(G627-E627&lt;=asetukset!$B$4,E627&lt;=asetukset!$B$3),asetukset!$B$6,0))))</f>
        <v/>
      </c>
      <c r="P627" s="20">
        <f>IF(F627&gt;D627,G627-asetukset!$B$5,IF(AND(D627=F627,E627&lt;=asetukset!$B$6),G627-E627,0))</f>
        <v>0</v>
      </c>
      <c r="Q627" s="19" t="str">
        <f>IF(and(K627=6,E627&gt;asetukset!$B$7),"", IF(and(K627&lt;&gt;6,L627=6,G627&lt;asetukset!$B$7),G627,IF(K627=6,asetukset!$B$7-E627,IF(K627=6,asetukset!$B$7-E627,IF(K627=6,asetukset!$B$7-E627,"")))))</f>
        <v/>
      </c>
      <c r="R627" s="19" t="str">
        <f t="shared" si="12"/>
        <v/>
      </c>
      <c r="S627" s="19" t="str">
        <f t="shared" si="13"/>
        <v/>
      </c>
      <c r="T627" s="21" t="str">
        <f>IF(A627="","",IF(SUMIFS($M$2:M627,$I$2:I627,I627,$A$2:A627,A627)&lt;=asetukset!$B$2,"",SUMIFS($M$2:M627,$I$2:I627,I627,$A$2:A627,A627)-asetukset!$B$2))</f>
        <v/>
      </c>
    </row>
    <row r="628">
      <c r="A628" s="43"/>
      <c r="B628" s="31"/>
      <c r="C628" s="31"/>
      <c r="D628" s="15">
        <f t="shared" si="2"/>
        <v>0</v>
      </c>
      <c r="E628" s="15">
        <f t="shared" si="3"/>
        <v>0</v>
      </c>
      <c r="F628" s="15">
        <f t="shared" si="4"/>
        <v>0</v>
      </c>
      <c r="G628" s="15">
        <f t="shared" si="5"/>
        <v>0</v>
      </c>
      <c r="H628" s="18" t="str">
        <f t="shared" si="6"/>
        <v/>
      </c>
      <c r="I628" s="18" t="str">
        <f t="shared" si="7"/>
        <v/>
      </c>
      <c r="J628" s="18" t="str">
        <f t="shared" si="8"/>
        <v>-</v>
      </c>
      <c r="K628" s="27" t="str">
        <f t="shared" ref="K628:L628" si="638">IF(A628="","",WEEKDAY(B628,2))</f>
        <v/>
      </c>
      <c r="L628" s="27" t="str">
        <f t="shared" si="638"/>
        <v/>
      </c>
      <c r="M628" s="19">
        <f t="shared" si="10"/>
        <v>0</v>
      </c>
      <c r="N628" s="20">
        <f t="shared" si="11"/>
        <v>0</v>
      </c>
      <c r="O628" s="21" t="str">
        <f>IF(A628="","",IF(G628&gt;=asetukset!$B$3,G628-asetukset!$B$3,IF(AND(G628-E628&lt;=asetukset!$B$4,E628&gt;=asetukset!$B$3),1-E628,IF(AND(G628-E628&lt;=asetukset!$B$4,E628&lt;=asetukset!$B$3),asetukset!$B$6,0))))</f>
        <v/>
      </c>
      <c r="P628" s="20">
        <f>IF(F628&gt;D628,G628-asetukset!$B$5,IF(AND(D628=F628,E628&lt;=asetukset!$B$6),G628-E628,0))</f>
        <v>0</v>
      </c>
      <c r="Q628" s="19" t="str">
        <f>IF(and(K628=6,E628&gt;asetukset!$B$7),"", IF(and(K628&lt;&gt;6,L628=6,G628&lt;asetukset!$B$7),G628,IF(K628=6,asetukset!$B$7-E628,IF(K628=6,asetukset!$B$7-E628,IF(K628=6,asetukset!$B$7-E628,"")))))</f>
        <v/>
      </c>
      <c r="R628" s="19" t="str">
        <f t="shared" si="12"/>
        <v/>
      </c>
      <c r="S628" s="19" t="str">
        <f t="shared" si="13"/>
        <v/>
      </c>
      <c r="T628" s="21" t="str">
        <f>IF(A628="","",IF(SUMIFS($M$2:M628,$I$2:I628,I628,$A$2:A628,A628)&lt;=asetukset!$B$2,"",SUMIFS($M$2:M628,$I$2:I628,I628,$A$2:A628,A628)-asetukset!$B$2))</f>
        <v/>
      </c>
    </row>
    <row r="629">
      <c r="A629" s="43"/>
      <c r="B629" s="31"/>
      <c r="C629" s="31"/>
      <c r="D629" s="15">
        <f t="shared" si="2"/>
        <v>0</v>
      </c>
      <c r="E629" s="15">
        <f t="shared" si="3"/>
        <v>0</v>
      </c>
      <c r="F629" s="15">
        <f t="shared" si="4"/>
        <v>0</v>
      </c>
      <c r="G629" s="15">
        <f t="shared" si="5"/>
        <v>0</v>
      </c>
      <c r="H629" s="18" t="str">
        <f t="shared" si="6"/>
        <v/>
      </c>
      <c r="I629" s="18" t="str">
        <f t="shared" si="7"/>
        <v/>
      </c>
      <c r="J629" s="18" t="str">
        <f t="shared" si="8"/>
        <v>-</v>
      </c>
      <c r="K629" s="27" t="str">
        <f t="shared" ref="K629:L629" si="639">IF(A629="","",WEEKDAY(B629,2))</f>
        <v/>
      </c>
      <c r="L629" s="27" t="str">
        <f t="shared" si="639"/>
        <v/>
      </c>
      <c r="M629" s="19">
        <f t="shared" si="10"/>
        <v>0</v>
      </c>
      <c r="N629" s="20">
        <f t="shared" si="11"/>
        <v>0</v>
      </c>
      <c r="O629" s="21" t="str">
        <f>IF(A629="","",IF(G629&gt;=asetukset!$B$3,G629-asetukset!$B$3,IF(AND(G629-E629&lt;=asetukset!$B$4,E629&gt;=asetukset!$B$3),1-E629,IF(AND(G629-E629&lt;=asetukset!$B$4,E629&lt;=asetukset!$B$3),asetukset!$B$6,0))))</f>
        <v/>
      </c>
      <c r="P629" s="20">
        <f>IF(F629&gt;D629,G629-asetukset!$B$5,IF(AND(D629=F629,E629&lt;=asetukset!$B$6),G629-E629,0))</f>
        <v>0</v>
      </c>
      <c r="Q629" s="19" t="str">
        <f>IF(and(K629=6,E629&gt;asetukset!$B$7),"", IF(and(K629&lt;&gt;6,L629=6,G629&lt;asetukset!$B$7),G629,IF(K629=6,asetukset!$B$7-E629,IF(K629=6,asetukset!$B$7-E629,IF(K629=6,asetukset!$B$7-E629,"")))))</f>
        <v/>
      </c>
      <c r="R629" s="19" t="str">
        <f t="shared" si="12"/>
        <v/>
      </c>
      <c r="S629" s="19" t="str">
        <f t="shared" si="13"/>
        <v/>
      </c>
      <c r="T629" s="21" t="str">
        <f>IF(A629="","",IF(SUMIFS($M$2:M629,$I$2:I629,I629,$A$2:A629,A629)&lt;=asetukset!$B$2,"",SUMIFS($M$2:M629,$I$2:I629,I629,$A$2:A629,A629)-asetukset!$B$2))</f>
        <v/>
      </c>
    </row>
    <row r="630">
      <c r="A630" s="43"/>
      <c r="B630" s="31"/>
      <c r="C630" s="31"/>
      <c r="D630" s="15">
        <f t="shared" si="2"/>
        <v>0</v>
      </c>
      <c r="E630" s="15">
        <f t="shared" si="3"/>
        <v>0</v>
      </c>
      <c r="F630" s="15">
        <f t="shared" si="4"/>
        <v>0</v>
      </c>
      <c r="G630" s="15">
        <f t="shared" si="5"/>
        <v>0</v>
      </c>
      <c r="H630" s="18" t="str">
        <f t="shared" si="6"/>
        <v/>
      </c>
      <c r="I630" s="18" t="str">
        <f t="shared" si="7"/>
        <v/>
      </c>
      <c r="J630" s="18" t="str">
        <f t="shared" si="8"/>
        <v>-</v>
      </c>
      <c r="K630" s="27" t="str">
        <f t="shared" ref="K630:L630" si="640">IF(A630="","",WEEKDAY(B630,2))</f>
        <v/>
      </c>
      <c r="L630" s="27" t="str">
        <f t="shared" si="640"/>
        <v/>
      </c>
      <c r="M630" s="19">
        <f t="shared" si="10"/>
        <v>0</v>
      </c>
      <c r="N630" s="20">
        <f t="shared" si="11"/>
        <v>0</v>
      </c>
      <c r="O630" s="21" t="str">
        <f>IF(A630="","",IF(G630&gt;=asetukset!$B$3,G630-asetukset!$B$3,IF(AND(G630-E630&lt;=asetukset!$B$4,E630&gt;=asetukset!$B$3),1-E630,IF(AND(G630-E630&lt;=asetukset!$B$4,E630&lt;=asetukset!$B$3),asetukset!$B$6,0))))</f>
        <v/>
      </c>
      <c r="P630" s="20">
        <f>IF(F630&gt;D630,G630-asetukset!$B$5,IF(AND(D630=F630,E630&lt;=asetukset!$B$6),G630-E630,0))</f>
        <v>0</v>
      </c>
      <c r="Q630" s="19" t="str">
        <f>IF(and(K630=6,E630&gt;asetukset!$B$7),"", IF(and(K630&lt;&gt;6,L630=6,G630&lt;asetukset!$B$7),G630,IF(K630=6,asetukset!$B$7-E630,IF(K630=6,asetukset!$B$7-E630,IF(K630=6,asetukset!$B$7-E630,"")))))</f>
        <v/>
      </c>
      <c r="R630" s="19" t="str">
        <f t="shared" si="12"/>
        <v/>
      </c>
      <c r="S630" s="19" t="str">
        <f t="shared" si="13"/>
        <v/>
      </c>
      <c r="T630" s="21" t="str">
        <f>IF(A630="","",IF(SUMIFS($M$2:M630,$I$2:I630,I630,$A$2:A630,A630)&lt;=asetukset!$B$2,"",SUMIFS($M$2:M630,$I$2:I630,I630,$A$2:A630,A630)-asetukset!$B$2))</f>
        <v/>
      </c>
    </row>
    <row r="631">
      <c r="A631" s="43"/>
      <c r="B631" s="31"/>
      <c r="C631" s="31"/>
      <c r="D631" s="15">
        <f t="shared" si="2"/>
        <v>0</v>
      </c>
      <c r="E631" s="15">
        <f t="shared" si="3"/>
        <v>0</v>
      </c>
      <c r="F631" s="15">
        <f t="shared" si="4"/>
        <v>0</v>
      </c>
      <c r="G631" s="15">
        <f t="shared" si="5"/>
        <v>0</v>
      </c>
      <c r="H631" s="18" t="str">
        <f t="shared" si="6"/>
        <v/>
      </c>
      <c r="I631" s="18" t="str">
        <f t="shared" si="7"/>
        <v/>
      </c>
      <c r="J631" s="18" t="str">
        <f t="shared" si="8"/>
        <v>-</v>
      </c>
      <c r="K631" s="27" t="str">
        <f t="shared" ref="K631:L631" si="641">IF(A631="","",WEEKDAY(B631,2))</f>
        <v/>
      </c>
      <c r="L631" s="27" t="str">
        <f t="shared" si="641"/>
        <v/>
      </c>
      <c r="M631" s="19">
        <f t="shared" si="10"/>
        <v>0</v>
      </c>
      <c r="N631" s="20">
        <f t="shared" si="11"/>
        <v>0</v>
      </c>
      <c r="O631" s="21" t="str">
        <f>IF(A631="","",IF(G631&gt;=asetukset!$B$3,G631-asetukset!$B$3,IF(AND(G631-E631&lt;=asetukset!$B$4,E631&gt;=asetukset!$B$3),1-E631,IF(AND(G631-E631&lt;=asetukset!$B$4,E631&lt;=asetukset!$B$3),asetukset!$B$6,0))))</f>
        <v/>
      </c>
      <c r="P631" s="20">
        <f>IF(F631&gt;D631,G631-asetukset!$B$5,IF(AND(D631=F631,E631&lt;=asetukset!$B$6),G631-E631,0))</f>
        <v>0</v>
      </c>
      <c r="Q631" s="19" t="str">
        <f>IF(and(K631=6,E631&gt;asetukset!$B$7),"", IF(and(K631&lt;&gt;6,L631=6,G631&lt;asetukset!$B$7),G631,IF(K631=6,asetukset!$B$7-E631,IF(K631=6,asetukset!$B$7-E631,IF(K631=6,asetukset!$B$7-E631,"")))))</f>
        <v/>
      </c>
      <c r="R631" s="19" t="str">
        <f t="shared" si="12"/>
        <v/>
      </c>
      <c r="S631" s="19" t="str">
        <f t="shared" si="13"/>
        <v/>
      </c>
      <c r="T631" s="21" t="str">
        <f>IF(A631="","",IF(SUMIFS($M$2:M631,$I$2:I631,I631,$A$2:A631,A631)&lt;=asetukset!$B$2,"",SUMIFS($M$2:M631,$I$2:I631,I631,$A$2:A631,A631)-asetukset!$B$2))</f>
        <v/>
      </c>
    </row>
    <row r="632">
      <c r="A632" s="43"/>
      <c r="B632" s="31"/>
      <c r="C632" s="31"/>
      <c r="D632" s="15">
        <f t="shared" si="2"/>
        <v>0</v>
      </c>
      <c r="E632" s="15">
        <f t="shared" si="3"/>
        <v>0</v>
      </c>
      <c r="F632" s="15">
        <f t="shared" si="4"/>
        <v>0</v>
      </c>
      <c r="G632" s="15">
        <f t="shared" si="5"/>
        <v>0</v>
      </c>
      <c r="H632" s="18" t="str">
        <f t="shared" si="6"/>
        <v/>
      </c>
      <c r="I632" s="18" t="str">
        <f t="shared" si="7"/>
        <v/>
      </c>
      <c r="J632" s="18" t="str">
        <f t="shared" si="8"/>
        <v>-</v>
      </c>
      <c r="K632" s="27" t="str">
        <f t="shared" ref="K632:L632" si="642">IF(A632="","",WEEKDAY(B632,2))</f>
        <v/>
      </c>
      <c r="L632" s="27" t="str">
        <f t="shared" si="642"/>
        <v/>
      </c>
      <c r="M632" s="19">
        <f t="shared" si="10"/>
        <v>0</v>
      </c>
      <c r="N632" s="20">
        <f t="shared" si="11"/>
        <v>0</v>
      </c>
      <c r="O632" s="21" t="str">
        <f>IF(A632="","",IF(G632&gt;=asetukset!$B$3,G632-asetukset!$B$3,IF(AND(G632-E632&lt;=asetukset!$B$4,E632&gt;=asetukset!$B$3),1-E632,IF(AND(G632-E632&lt;=asetukset!$B$4,E632&lt;=asetukset!$B$3),asetukset!$B$6,0))))</f>
        <v/>
      </c>
      <c r="P632" s="20">
        <f>IF(F632&gt;D632,G632-asetukset!$B$5,IF(AND(D632=F632,E632&lt;=asetukset!$B$6),G632-E632,0))</f>
        <v>0</v>
      </c>
      <c r="Q632" s="19" t="str">
        <f>IF(and(K632=6,E632&gt;asetukset!$B$7),"", IF(and(K632&lt;&gt;6,L632=6,G632&lt;asetukset!$B$7),G632,IF(K632=6,asetukset!$B$7-E632,IF(K632=6,asetukset!$B$7-E632,IF(K632=6,asetukset!$B$7-E632,"")))))</f>
        <v/>
      </c>
      <c r="R632" s="19" t="str">
        <f t="shared" si="12"/>
        <v/>
      </c>
      <c r="S632" s="19" t="str">
        <f t="shared" si="13"/>
        <v/>
      </c>
      <c r="T632" s="21" t="str">
        <f>IF(A632="","",IF(SUMIFS($M$2:M632,$I$2:I632,I632,$A$2:A632,A632)&lt;=asetukset!$B$2,"",SUMIFS($M$2:M632,$I$2:I632,I632,$A$2:A632,A632)-asetukset!$B$2))</f>
        <v/>
      </c>
    </row>
    <row r="633">
      <c r="A633" s="43"/>
      <c r="B633" s="31"/>
      <c r="C633" s="31"/>
      <c r="D633" s="15">
        <f t="shared" si="2"/>
        <v>0</v>
      </c>
      <c r="E633" s="15">
        <f t="shared" si="3"/>
        <v>0</v>
      </c>
      <c r="F633" s="15">
        <f t="shared" si="4"/>
        <v>0</v>
      </c>
      <c r="G633" s="15">
        <f t="shared" si="5"/>
        <v>0</v>
      </c>
      <c r="H633" s="18" t="str">
        <f t="shared" si="6"/>
        <v/>
      </c>
      <c r="I633" s="18" t="str">
        <f t="shared" si="7"/>
        <v/>
      </c>
      <c r="J633" s="18" t="str">
        <f t="shared" si="8"/>
        <v>-</v>
      </c>
      <c r="K633" s="27" t="str">
        <f t="shared" ref="K633:L633" si="643">IF(A633="","",WEEKDAY(B633,2))</f>
        <v/>
      </c>
      <c r="L633" s="27" t="str">
        <f t="shared" si="643"/>
        <v/>
      </c>
      <c r="M633" s="19">
        <f t="shared" si="10"/>
        <v>0</v>
      </c>
      <c r="N633" s="20">
        <f t="shared" si="11"/>
        <v>0</v>
      </c>
      <c r="O633" s="21" t="str">
        <f>IF(A633="","",IF(G633&gt;=asetukset!$B$3,G633-asetukset!$B$3,IF(AND(G633-E633&lt;=asetukset!$B$4,E633&gt;=asetukset!$B$3),1-E633,IF(AND(G633-E633&lt;=asetukset!$B$4,E633&lt;=asetukset!$B$3),asetukset!$B$6,0))))</f>
        <v/>
      </c>
      <c r="P633" s="20">
        <f>IF(F633&gt;D633,G633-asetukset!$B$5,IF(AND(D633=F633,E633&lt;=asetukset!$B$6),G633-E633,0))</f>
        <v>0</v>
      </c>
      <c r="Q633" s="19" t="str">
        <f>IF(and(K633=6,E633&gt;asetukset!$B$7),"", IF(and(K633&lt;&gt;6,L633=6,G633&lt;asetukset!$B$7),G633,IF(K633=6,asetukset!$B$7-E633,IF(K633=6,asetukset!$B$7-E633,IF(K633=6,asetukset!$B$7-E633,"")))))</f>
        <v/>
      </c>
      <c r="R633" s="19" t="str">
        <f t="shared" si="12"/>
        <v/>
      </c>
      <c r="S633" s="19" t="str">
        <f t="shared" si="13"/>
        <v/>
      </c>
      <c r="T633" s="21" t="str">
        <f>IF(A633="","",IF(SUMIFS($M$2:M633,$I$2:I633,I633,$A$2:A633,A633)&lt;=asetukset!$B$2,"",SUMIFS($M$2:M633,$I$2:I633,I633,$A$2:A633,A633)-asetukset!$B$2))</f>
        <v/>
      </c>
    </row>
    <row r="634">
      <c r="A634" s="43"/>
      <c r="B634" s="31"/>
      <c r="C634" s="31"/>
      <c r="D634" s="15">
        <f t="shared" si="2"/>
        <v>0</v>
      </c>
      <c r="E634" s="15">
        <f t="shared" si="3"/>
        <v>0</v>
      </c>
      <c r="F634" s="15">
        <f t="shared" si="4"/>
        <v>0</v>
      </c>
      <c r="G634" s="15">
        <f t="shared" si="5"/>
        <v>0</v>
      </c>
      <c r="H634" s="18" t="str">
        <f t="shared" si="6"/>
        <v/>
      </c>
      <c r="I634" s="18" t="str">
        <f t="shared" si="7"/>
        <v/>
      </c>
      <c r="J634" s="18" t="str">
        <f t="shared" si="8"/>
        <v>-</v>
      </c>
      <c r="K634" s="27" t="str">
        <f t="shared" ref="K634:L634" si="644">IF(A634="","",WEEKDAY(B634,2))</f>
        <v/>
      </c>
      <c r="L634" s="27" t="str">
        <f t="shared" si="644"/>
        <v/>
      </c>
      <c r="M634" s="19">
        <f t="shared" si="10"/>
        <v>0</v>
      </c>
      <c r="N634" s="20">
        <f t="shared" si="11"/>
        <v>0</v>
      </c>
      <c r="O634" s="21" t="str">
        <f>IF(A634="","",IF(G634&gt;=asetukset!$B$3,G634-asetukset!$B$3,IF(AND(G634-E634&lt;=asetukset!$B$4,E634&gt;=asetukset!$B$3),1-E634,IF(AND(G634-E634&lt;=asetukset!$B$4,E634&lt;=asetukset!$B$3),asetukset!$B$6,0))))</f>
        <v/>
      </c>
      <c r="P634" s="20">
        <f>IF(F634&gt;D634,G634-asetukset!$B$5,IF(AND(D634=F634,E634&lt;=asetukset!$B$6),G634-E634,0))</f>
        <v>0</v>
      </c>
      <c r="Q634" s="19" t="str">
        <f>IF(and(K634=6,E634&gt;asetukset!$B$7),"", IF(and(K634&lt;&gt;6,L634=6,G634&lt;asetukset!$B$7),G634,IF(K634=6,asetukset!$B$7-E634,IF(K634=6,asetukset!$B$7-E634,IF(K634=6,asetukset!$B$7-E634,"")))))</f>
        <v/>
      </c>
      <c r="R634" s="19" t="str">
        <f t="shared" si="12"/>
        <v/>
      </c>
      <c r="S634" s="19" t="str">
        <f t="shared" si="13"/>
        <v/>
      </c>
      <c r="T634" s="21" t="str">
        <f>IF(A634="","",IF(SUMIFS($M$2:M634,$I$2:I634,I634,$A$2:A634,A634)&lt;=asetukset!$B$2,"",SUMIFS($M$2:M634,$I$2:I634,I634,$A$2:A634,A634)-asetukset!$B$2))</f>
        <v/>
      </c>
    </row>
    <row r="635">
      <c r="A635" s="43"/>
      <c r="B635" s="31"/>
      <c r="C635" s="31"/>
      <c r="D635" s="15">
        <f t="shared" si="2"/>
        <v>0</v>
      </c>
      <c r="E635" s="15">
        <f t="shared" si="3"/>
        <v>0</v>
      </c>
      <c r="F635" s="15">
        <f t="shared" si="4"/>
        <v>0</v>
      </c>
      <c r="G635" s="15">
        <f t="shared" si="5"/>
        <v>0</v>
      </c>
      <c r="H635" s="18" t="str">
        <f t="shared" si="6"/>
        <v/>
      </c>
      <c r="I635" s="18" t="str">
        <f t="shared" si="7"/>
        <v/>
      </c>
      <c r="J635" s="18" t="str">
        <f t="shared" si="8"/>
        <v>-</v>
      </c>
      <c r="K635" s="27" t="str">
        <f t="shared" ref="K635:L635" si="645">IF(A635="","",WEEKDAY(B635,2))</f>
        <v/>
      </c>
      <c r="L635" s="27" t="str">
        <f t="shared" si="645"/>
        <v/>
      </c>
      <c r="M635" s="19">
        <f t="shared" si="10"/>
        <v>0</v>
      </c>
      <c r="N635" s="20">
        <f t="shared" si="11"/>
        <v>0</v>
      </c>
      <c r="O635" s="21" t="str">
        <f>IF(A635="","",IF(G635&gt;=asetukset!$B$3,G635-asetukset!$B$3,IF(AND(G635-E635&lt;=asetukset!$B$4,E635&gt;=asetukset!$B$3),1-E635,IF(AND(G635-E635&lt;=asetukset!$B$4,E635&lt;=asetukset!$B$3),asetukset!$B$6,0))))</f>
        <v/>
      </c>
      <c r="P635" s="20">
        <f>IF(F635&gt;D635,G635-asetukset!$B$5,IF(AND(D635=F635,E635&lt;=asetukset!$B$6),G635-E635,0))</f>
        <v>0</v>
      </c>
      <c r="Q635" s="19" t="str">
        <f>IF(and(K635=6,E635&gt;asetukset!$B$7),"", IF(and(K635&lt;&gt;6,L635=6,G635&lt;asetukset!$B$7),G635,IF(K635=6,asetukset!$B$7-E635,IF(K635=6,asetukset!$B$7-E635,IF(K635=6,asetukset!$B$7-E635,"")))))</f>
        <v/>
      </c>
      <c r="R635" s="19" t="str">
        <f t="shared" si="12"/>
        <v/>
      </c>
      <c r="S635" s="19" t="str">
        <f t="shared" si="13"/>
        <v/>
      </c>
      <c r="T635" s="21" t="str">
        <f>IF(A635="","",IF(SUMIFS($M$2:M635,$I$2:I635,I635,$A$2:A635,A635)&lt;=asetukset!$B$2,"",SUMIFS($M$2:M635,$I$2:I635,I635,$A$2:A635,A635)-asetukset!$B$2))</f>
        <v/>
      </c>
    </row>
    <row r="636">
      <c r="A636" s="43"/>
      <c r="B636" s="31"/>
      <c r="C636" s="31"/>
      <c r="D636" s="15">
        <f t="shared" si="2"/>
        <v>0</v>
      </c>
      <c r="E636" s="15">
        <f t="shared" si="3"/>
        <v>0</v>
      </c>
      <c r="F636" s="15">
        <f t="shared" si="4"/>
        <v>0</v>
      </c>
      <c r="G636" s="15">
        <f t="shared" si="5"/>
        <v>0</v>
      </c>
      <c r="H636" s="18" t="str">
        <f t="shared" si="6"/>
        <v/>
      </c>
      <c r="I636" s="18" t="str">
        <f t="shared" si="7"/>
        <v/>
      </c>
      <c r="J636" s="18" t="str">
        <f t="shared" si="8"/>
        <v>-</v>
      </c>
      <c r="K636" s="27" t="str">
        <f t="shared" ref="K636:L636" si="646">IF(A636="","",WEEKDAY(B636,2))</f>
        <v/>
      </c>
      <c r="L636" s="27" t="str">
        <f t="shared" si="646"/>
        <v/>
      </c>
      <c r="M636" s="19">
        <f t="shared" si="10"/>
        <v>0</v>
      </c>
      <c r="N636" s="20">
        <f t="shared" si="11"/>
        <v>0</v>
      </c>
      <c r="O636" s="21" t="str">
        <f>IF(A636="","",IF(G636&gt;=asetukset!$B$3,G636-asetukset!$B$3,IF(AND(G636-E636&lt;=asetukset!$B$4,E636&gt;=asetukset!$B$3),1-E636,IF(AND(G636-E636&lt;=asetukset!$B$4,E636&lt;=asetukset!$B$3),asetukset!$B$6,0))))</f>
        <v/>
      </c>
      <c r="P636" s="20">
        <f>IF(F636&gt;D636,G636-asetukset!$B$5,IF(AND(D636=F636,E636&lt;=asetukset!$B$6),G636-E636,0))</f>
        <v>0</v>
      </c>
      <c r="Q636" s="19" t="str">
        <f>IF(and(K636=6,E636&gt;asetukset!$B$7),"", IF(and(K636&lt;&gt;6,L636=6,G636&lt;asetukset!$B$7),G636,IF(K636=6,asetukset!$B$7-E636,IF(K636=6,asetukset!$B$7-E636,IF(K636=6,asetukset!$B$7-E636,"")))))</f>
        <v/>
      </c>
      <c r="R636" s="19" t="str">
        <f t="shared" si="12"/>
        <v/>
      </c>
      <c r="S636" s="19" t="str">
        <f t="shared" si="13"/>
        <v/>
      </c>
      <c r="T636" s="21" t="str">
        <f>IF(A636="","",IF(SUMIFS($M$2:M636,$I$2:I636,I636,$A$2:A636,A636)&lt;=asetukset!$B$2,"",SUMIFS($M$2:M636,$I$2:I636,I636,$A$2:A636,A636)-asetukset!$B$2))</f>
        <v/>
      </c>
    </row>
    <row r="637">
      <c r="A637" s="43"/>
      <c r="B637" s="31"/>
      <c r="C637" s="31"/>
      <c r="D637" s="15">
        <f t="shared" si="2"/>
        <v>0</v>
      </c>
      <c r="E637" s="15">
        <f t="shared" si="3"/>
        <v>0</v>
      </c>
      <c r="F637" s="15">
        <f t="shared" si="4"/>
        <v>0</v>
      </c>
      <c r="G637" s="15">
        <f t="shared" si="5"/>
        <v>0</v>
      </c>
      <c r="H637" s="18" t="str">
        <f t="shared" si="6"/>
        <v/>
      </c>
      <c r="I637" s="18" t="str">
        <f t="shared" si="7"/>
        <v/>
      </c>
      <c r="J637" s="18" t="str">
        <f t="shared" si="8"/>
        <v>-</v>
      </c>
      <c r="K637" s="27" t="str">
        <f t="shared" ref="K637:L637" si="647">IF(A637="","",WEEKDAY(B637,2))</f>
        <v/>
      </c>
      <c r="L637" s="27" t="str">
        <f t="shared" si="647"/>
        <v/>
      </c>
      <c r="M637" s="19">
        <f t="shared" si="10"/>
        <v>0</v>
      </c>
      <c r="N637" s="20">
        <f t="shared" si="11"/>
        <v>0</v>
      </c>
      <c r="O637" s="21" t="str">
        <f>IF(A637="","",IF(G637&gt;=asetukset!$B$3,G637-asetukset!$B$3,IF(AND(G637-E637&lt;=asetukset!$B$4,E637&gt;=asetukset!$B$3),1-E637,IF(AND(G637-E637&lt;=asetukset!$B$4,E637&lt;=asetukset!$B$3),asetukset!$B$6,0))))</f>
        <v/>
      </c>
      <c r="P637" s="20">
        <f>IF(F637&gt;D637,G637-asetukset!$B$5,IF(AND(D637=F637,E637&lt;=asetukset!$B$6),G637-E637,0))</f>
        <v>0</v>
      </c>
      <c r="Q637" s="19" t="str">
        <f>IF(and(K637=6,E637&gt;asetukset!$B$7),"", IF(and(K637&lt;&gt;6,L637=6,G637&lt;asetukset!$B$7),G637,IF(K637=6,asetukset!$B$7-E637,IF(K637=6,asetukset!$B$7-E637,IF(K637=6,asetukset!$B$7-E637,"")))))</f>
        <v/>
      </c>
      <c r="R637" s="19" t="str">
        <f t="shared" si="12"/>
        <v/>
      </c>
      <c r="S637" s="19" t="str">
        <f t="shared" si="13"/>
        <v/>
      </c>
      <c r="T637" s="21" t="str">
        <f>IF(A637="","",IF(SUMIFS($M$2:M637,$I$2:I637,I637,$A$2:A637,A637)&lt;=asetukset!$B$2,"",SUMIFS($M$2:M637,$I$2:I637,I637,$A$2:A637,A637)-asetukset!$B$2))</f>
        <v/>
      </c>
    </row>
    <row r="638">
      <c r="A638" s="43"/>
      <c r="B638" s="31"/>
      <c r="C638" s="31"/>
      <c r="D638" s="15">
        <f t="shared" si="2"/>
        <v>0</v>
      </c>
      <c r="E638" s="15">
        <f t="shared" si="3"/>
        <v>0</v>
      </c>
      <c r="F638" s="15">
        <f t="shared" si="4"/>
        <v>0</v>
      </c>
      <c r="G638" s="15">
        <f t="shared" si="5"/>
        <v>0</v>
      </c>
      <c r="H638" s="18" t="str">
        <f t="shared" si="6"/>
        <v/>
      </c>
      <c r="I638" s="18" t="str">
        <f t="shared" si="7"/>
        <v/>
      </c>
      <c r="J638" s="18" t="str">
        <f t="shared" si="8"/>
        <v>-</v>
      </c>
      <c r="K638" s="27" t="str">
        <f t="shared" ref="K638:L638" si="648">IF(A638="","",WEEKDAY(B638,2))</f>
        <v/>
      </c>
      <c r="L638" s="27" t="str">
        <f t="shared" si="648"/>
        <v/>
      </c>
      <c r="M638" s="19">
        <f t="shared" si="10"/>
        <v>0</v>
      </c>
      <c r="N638" s="20">
        <f t="shared" si="11"/>
        <v>0</v>
      </c>
      <c r="O638" s="21" t="str">
        <f>IF(A638="","",IF(G638&gt;=asetukset!$B$3,G638-asetukset!$B$3,IF(AND(G638-E638&lt;=asetukset!$B$4,E638&gt;=asetukset!$B$3),1-E638,IF(AND(G638-E638&lt;=asetukset!$B$4,E638&lt;=asetukset!$B$3),asetukset!$B$6,0))))</f>
        <v/>
      </c>
      <c r="P638" s="20">
        <f>IF(F638&gt;D638,G638-asetukset!$B$5,IF(AND(D638=F638,E638&lt;=asetukset!$B$6),G638-E638,0))</f>
        <v>0</v>
      </c>
      <c r="Q638" s="19" t="str">
        <f>IF(and(K638=6,E638&gt;asetukset!$B$7),"", IF(and(K638&lt;&gt;6,L638=6,G638&lt;asetukset!$B$7),G638,IF(K638=6,asetukset!$B$7-E638,IF(K638=6,asetukset!$B$7-E638,IF(K638=6,asetukset!$B$7-E638,"")))))</f>
        <v/>
      </c>
      <c r="R638" s="19" t="str">
        <f t="shared" si="12"/>
        <v/>
      </c>
      <c r="S638" s="19" t="str">
        <f t="shared" si="13"/>
        <v/>
      </c>
      <c r="T638" s="21" t="str">
        <f>IF(A638="","",IF(SUMIFS($M$2:M638,$I$2:I638,I638,$A$2:A638,A638)&lt;=asetukset!$B$2,"",SUMIFS($M$2:M638,$I$2:I638,I638,$A$2:A638,A638)-asetukset!$B$2))</f>
        <v/>
      </c>
    </row>
    <row r="639">
      <c r="A639" s="43"/>
      <c r="B639" s="31"/>
      <c r="C639" s="31"/>
      <c r="D639" s="15">
        <f t="shared" si="2"/>
        <v>0</v>
      </c>
      <c r="E639" s="15">
        <f t="shared" si="3"/>
        <v>0</v>
      </c>
      <c r="F639" s="15">
        <f t="shared" si="4"/>
        <v>0</v>
      </c>
      <c r="G639" s="15">
        <f t="shared" si="5"/>
        <v>0</v>
      </c>
      <c r="H639" s="18" t="str">
        <f t="shared" si="6"/>
        <v/>
      </c>
      <c r="I639" s="18" t="str">
        <f t="shared" si="7"/>
        <v/>
      </c>
      <c r="J639" s="18" t="str">
        <f t="shared" si="8"/>
        <v>-</v>
      </c>
      <c r="K639" s="27" t="str">
        <f t="shared" ref="K639:L639" si="649">IF(A639="","",WEEKDAY(B639,2))</f>
        <v/>
      </c>
      <c r="L639" s="27" t="str">
        <f t="shared" si="649"/>
        <v/>
      </c>
      <c r="M639" s="19">
        <f t="shared" si="10"/>
        <v>0</v>
      </c>
      <c r="N639" s="20">
        <f t="shared" si="11"/>
        <v>0</v>
      </c>
      <c r="O639" s="21" t="str">
        <f>IF(A639="","",IF(G639&gt;=asetukset!$B$3,G639-asetukset!$B$3,IF(AND(G639-E639&lt;=asetukset!$B$4,E639&gt;=asetukset!$B$3),1-E639,IF(AND(G639-E639&lt;=asetukset!$B$4,E639&lt;=asetukset!$B$3),asetukset!$B$6,0))))</f>
        <v/>
      </c>
      <c r="P639" s="20">
        <f>IF(F639&gt;D639,G639-asetukset!$B$5,IF(AND(D639=F639,E639&lt;=asetukset!$B$6),G639-E639,0))</f>
        <v>0</v>
      </c>
      <c r="Q639" s="19" t="str">
        <f>IF(and(K639=6,E639&gt;asetukset!$B$7),"", IF(and(K639&lt;&gt;6,L639=6,G639&lt;asetukset!$B$7),G639,IF(K639=6,asetukset!$B$7-E639,IF(K639=6,asetukset!$B$7-E639,IF(K639=6,asetukset!$B$7-E639,"")))))</f>
        <v/>
      </c>
      <c r="R639" s="19" t="str">
        <f t="shared" si="12"/>
        <v/>
      </c>
      <c r="S639" s="19" t="str">
        <f t="shared" si="13"/>
        <v/>
      </c>
      <c r="T639" s="21" t="str">
        <f>IF(A639="","",IF(SUMIFS($M$2:M639,$I$2:I639,I639,$A$2:A639,A639)&lt;=asetukset!$B$2,"",SUMIFS($M$2:M639,$I$2:I639,I639,$A$2:A639,A639)-asetukset!$B$2))</f>
        <v/>
      </c>
    </row>
    <row r="640">
      <c r="A640" s="43"/>
      <c r="B640" s="31"/>
      <c r="C640" s="31"/>
      <c r="D640" s="15">
        <f t="shared" si="2"/>
        <v>0</v>
      </c>
      <c r="E640" s="15">
        <f t="shared" si="3"/>
        <v>0</v>
      </c>
      <c r="F640" s="15">
        <f t="shared" si="4"/>
        <v>0</v>
      </c>
      <c r="G640" s="15">
        <f t="shared" si="5"/>
        <v>0</v>
      </c>
      <c r="H640" s="18" t="str">
        <f t="shared" si="6"/>
        <v/>
      </c>
      <c r="I640" s="18" t="str">
        <f t="shared" si="7"/>
        <v/>
      </c>
      <c r="J640" s="18" t="str">
        <f t="shared" si="8"/>
        <v>-</v>
      </c>
      <c r="K640" s="27" t="str">
        <f t="shared" ref="K640:L640" si="650">IF(A640="","",WEEKDAY(B640,2))</f>
        <v/>
      </c>
      <c r="L640" s="27" t="str">
        <f t="shared" si="650"/>
        <v/>
      </c>
      <c r="M640" s="19">
        <f t="shared" si="10"/>
        <v>0</v>
      </c>
      <c r="N640" s="20">
        <f t="shared" si="11"/>
        <v>0</v>
      </c>
      <c r="O640" s="21" t="str">
        <f>IF(A640="","",IF(G640&gt;=asetukset!$B$3,G640-asetukset!$B$3,IF(AND(G640-E640&lt;=asetukset!$B$4,E640&gt;=asetukset!$B$3),1-E640,IF(AND(G640-E640&lt;=asetukset!$B$4,E640&lt;=asetukset!$B$3),asetukset!$B$6,0))))</f>
        <v/>
      </c>
      <c r="P640" s="20">
        <f>IF(F640&gt;D640,G640-asetukset!$B$5,IF(AND(D640=F640,E640&lt;=asetukset!$B$6),G640-E640,0))</f>
        <v>0</v>
      </c>
      <c r="Q640" s="19" t="str">
        <f>IF(and(K640=6,E640&gt;asetukset!$B$7),"", IF(and(K640&lt;&gt;6,L640=6,G640&lt;asetukset!$B$7),G640,IF(K640=6,asetukset!$B$7-E640,IF(K640=6,asetukset!$B$7-E640,IF(K640=6,asetukset!$B$7-E640,"")))))</f>
        <v/>
      </c>
      <c r="R640" s="19" t="str">
        <f t="shared" si="12"/>
        <v/>
      </c>
      <c r="S640" s="19" t="str">
        <f t="shared" si="13"/>
        <v/>
      </c>
      <c r="T640" s="21" t="str">
        <f>IF(A640="","",IF(SUMIFS($M$2:M640,$I$2:I640,I640,$A$2:A640,A640)&lt;=asetukset!$B$2,"",SUMIFS($M$2:M640,$I$2:I640,I640,$A$2:A640,A640)-asetukset!$B$2))</f>
        <v/>
      </c>
    </row>
    <row r="641">
      <c r="A641" s="43"/>
      <c r="B641" s="31"/>
      <c r="C641" s="31"/>
      <c r="D641" s="15">
        <f t="shared" si="2"/>
        <v>0</v>
      </c>
      <c r="E641" s="15">
        <f t="shared" si="3"/>
        <v>0</v>
      </c>
      <c r="F641" s="15">
        <f t="shared" si="4"/>
        <v>0</v>
      </c>
      <c r="G641" s="15">
        <f t="shared" si="5"/>
        <v>0</v>
      </c>
      <c r="H641" s="18" t="str">
        <f t="shared" si="6"/>
        <v/>
      </c>
      <c r="I641" s="18" t="str">
        <f t="shared" si="7"/>
        <v/>
      </c>
      <c r="J641" s="18" t="str">
        <f t="shared" si="8"/>
        <v>-</v>
      </c>
      <c r="K641" s="27" t="str">
        <f t="shared" ref="K641:L641" si="651">IF(A641="","",WEEKDAY(B641,2))</f>
        <v/>
      </c>
      <c r="L641" s="27" t="str">
        <f t="shared" si="651"/>
        <v/>
      </c>
      <c r="M641" s="19">
        <f t="shared" si="10"/>
        <v>0</v>
      </c>
      <c r="N641" s="20">
        <f t="shared" si="11"/>
        <v>0</v>
      </c>
      <c r="O641" s="21" t="str">
        <f>IF(A641="","",IF(G641&gt;=asetukset!$B$3,G641-asetukset!$B$3,IF(AND(G641-E641&lt;=asetukset!$B$4,E641&gt;=asetukset!$B$3),1-E641,IF(AND(G641-E641&lt;=asetukset!$B$4,E641&lt;=asetukset!$B$3),asetukset!$B$6,0))))</f>
        <v/>
      </c>
      <c r="P641" s="20">
        <f>IF(F641&gt;D641,G641-asetukset!$B$5,IF(AND(D641=F641,E641&lt;=asetukset!$B$6),G641-E641,0))</f>
        <v>0</v>
      </c>
      <c r="Q641" s="19" t="str">
        <f>IF(and(K641=6,E641&gt;asetukset!$B$7),"", IF(and(K641&lt;&gt;6,L641=6,G641&lt;asetukset!$B$7),G641,IF(K641=6,asetukset!$B$7-E641,IF(K641=6,asetukset!$B$7-E641,IF(K641=6,asetukset!$B$7-E641,"")))))</f>
        <v/>
      </c>
      <c r="R641" s="19" t="str">
        <f t="shared" si="12"/>
        <v/>
      </c>
      <c r="S641" s="19" t="str">
        <f t="shared" si="13"/>
        <v/>
      </c>
      <c r="T641" s="21" t="str">
        <f>IF(A641="","",IF(SUMIFS($M$2:M641,$I$2:I641,I641,$A$2:A641,A641)&lt;=asetukset!$B$2,"",SUMIFS($M$2:M641,$I$2:I641,I641,$A$2:A641,A641)-asetukset!$B$2))</f>
        <v/>
      </c>
    </row>
    <row r="642">
      <c r="A642" s="43"/>
      <c r="B642" s="31"/>
      <c r="C642" s="31"/>
      <c r="D642" s="15">
        <f t="shared" si="2"/>
        <v>0</v>
      </c>
      <c r="E642" s="15">
        <f t="shared" si="3"/>
        <v>0</v>
      </c>
      <c r="F642" s="15">
        <f t="shared" si="4"/>
        <v>0</v>
      </c>
      <c r="G642" s="15">
        <f t="shared" si="5"/>
        <v>0</v>
      </c>
      <c r="H642" s="18" t="str">
        <f t="shared" si="6"/>
        <v/>
      </c>
      <c r="I642" s="18" t="str">
        <f t="shared" si="7"/>
        <v/>
      </c>
      <c r="J642" s="18" t="str">
        <f t="shared" si="8"/>
        <v>-</v>
      </c>
      <c r="K642" s="27" t="str">
        <f t="shared" ref="K642:L642" si="652">IF(A642="","",WEEKDAY(B642,2))</f>
        <v/>
      </c>
      <c r="L642" s="27" t="str">
        <f t="shared" si="652"/>
        <v/>
      </c>
      <c r="M642" s="19">
        <f t="shared" si="10"/>
        <v>0</v>
      </c>
      <c r="N642" s="20">
        <f t="shared" si="11"/>
        <v>0</v>
      </c>
      <c r="O642" s="21" t="str">
        <f>IF(A642="","",IF(G642&gt;=asetukset!$B$3,G642-asetukset!$B$3,IF(AND(G642-E642&lt;=asetukset!$B$4,E642&gt;=asetukset!$B$3),1-E642,IF(AND(G642-E642&lt;=asetukset!$B$4,E642&lt;=asetukset!$B$3),asetukset!$B$6,0))))</f>
        <v/>
      </c>
      <c r="P642" s="20">
        <f>IF(F642&gt;D642,G642-asetukset!$B$5,IF(AND(D642=F642,E642&lt;=asetukset!$B$6),G642-E642,0))</f>
        <v>0</v>
      </c>
      <c r="Q642" s="19" t="str">
        <f>IF(and(K642=6,E642&gt;asetukset!$B$7),"", IF(and(K642&lt;&gt;6,L642=6,G642&lt;asetukset!$B$7),G642,IF(K642=6,asetukset!$B$7-E642,IF(K642=6,asetukset!$B$7-E642,IF(K642=6,asetukset!$B$7-E642,"")))))</f>
        <v/>
      </c>
      <c r="R642" s="19" t="str">
        <f t="shared" si="12"/>
        <v/>
      </c>
      <c r="S642" s="19" t="str">
        <f t="shared" si="13"/>
        <v/>
      </c>
      <c r="T642" s="21" t="str">
        <f>IF(A642="","",IF(SUMIFS($M$2:M642,$I$2:I642,I642,$A$2:A642,A642)&lt;=asetukset!$B$2,"",SUMIFS($M$2:M642,$I$2:I642,I642,$A$2:A642,A642)-asetukset!$B$2))</f>
        <v/>
      </c>
    </row>
    <row r="643">
      <c r="A643" s="43"/>
      <c r="B643" s="31"/>
      <c r="C643" s="31"/>
      <c r="D643" s="15">
        <f t="shared" si="2"/>
        <v>0</v>
      </c>
      <c r="E643" s="15">
        <f t="shared" si="3"/>
        <v>0</v>
      </c>
      <c r="F643" s="15">
        <f t="shared" si="4"/>
        <v>0</v>
      </c>
      <c r="G643" s="15">
        <f t="shared" si="5"/>
        <v>0</v>
      </c>
      <c r="H643" s="18" t="str">
        <f t="shared" si="6"/>
        <v/>
      </c>
      <c r="I643" s="18" t="str">
        <f t="shared" si="7"/>
        <v/>
      </c>
      <c r="J643" s="18" t="str">
        <f t="shared" si="8"/>
        <v>-</v>
      </c>
      <c r="K643" s="27" t="str">
        <f t="shared" ref="K643:L643" si="653">IF(A643="","",WEEKDAY(B643,2))</f>
        <v/>
      </c>
      <c r="L643" s="27" t="str">
        <f t="shared" si="653"/>
        <v/>
      </c>
      <c r="M643" s="19">
        <f t="shared" si="10"/>
        <v>0</v>
      </c>
      <c r="N643" s="20">
        <f t="shared" si="11"/>
        <v>0</v>
      </c>
      <c r="O643" s="21" t="str">
        <f>IF(A643="","",IF(G643&gt;=asetukset!$B$3,G643-asetukset!$B$3,IF(AND(G643-E643&lt;=asetukset!$B$4,E643&gt;=asetukset!$B$3),1-E643,IF(AND(G643-E643&lt;=asetukset!$B$4,E643&lt;=asetukset!$B$3),asetukset!$B$6,0))))</f>
        <v/>
      </c>
      <c r="P643" s="20">
        <f>IF(F643&gt;D643,G643-asetukset!$B$5,IF(AND(D643=F643,E643&lt;=asetukset!$B$6),G643-E643,0))</f>
        <v>0</v>
      </c>
      <c r="Q643" s="19" t="str">
        <f>IF(and(K643=6,E643&gt;asetukset!$B$7),"", IF(and(K643&lt;&gt;6,L643=6,G643&lt;asetukset!$B$7),G643,IF(K643=6,asetukset!$B$7-E643,IF(K643=6,asetukset!$B$7-E643,IF(K643=6,asetukset!$B$7-E643,"")))))</f>
        <v/>
      </c>
      <c r="R643" s="19" t="str">
        <f t="shared" si="12"/>
        <v/>
      </c>
      <c r="S643" s="19" t="str">
        <f t="shared" si="13"/>
        <v/>
      </c>
      <c r="T643" s="21" t="str">
        <f>IF(A643="","",IF(SUMIFS($M$2:M643,$I$2:I643,I643,$A$2:A643,A643)&lt;=asetukset!$B$2,"",SUMIFS($M$2:M643,$I$2:I643,I643,$A$2:A643,A643)-asetukset!$B$2))</f>
        <v/>
      </c>
    </row>
    <row r="644">
      <c r="A644" s="43"/>
      <c r="B644" s="31"/>
      <c r="C644" s="31"/>
      <c r="D644" s="15">
        <f t="shared" si="2"/>
        <v>0</v>
      </c>
      <c r="E644" s="15">
        <f t="shared" si="3"/>
        <v>0</v>
      </c>
      <c r="F644" s="15">
        <f t="shared" si="4"/>
        <v>0</v>
      </c>
      <c r="G644" s="15">
        <f t="shared" si="5"/>
        <v>0</v>
      </c>
      <c r="H644" s="18" t="str">
        <f t="shared" si="6"/>
        <v/>
      </c>
      <c r="I644" s="18" t="str">
        <f t="shared" si="7"/>
        <v/>
      </c>
      <c r="J644" s="18" t="str">
        <f t="shared" si="8"/>
        <v>-</v>
      </c>
      <c r="K644" s="27" t="str">
        <f t="shared" ref="K644:L644" si="654">IF(A644="","",WEEKDAY(B644,2))</f>
        <v/>
      </c>
      <c r="L644" s="27" t="str">
        <f t="shared" si="654"/>
        <v/>
      </c>
      <c r="M644" s="19">
        <f t="shared" si="10"/>
        <v>0</v>
      </c>
      <c r="N644" s="20">
        <f t="shared" si="11"/>
        <v>0</v>
      </c>
      <c r="O644" s="21" t="str">
        <f>IF(A644="","",IF(G644&gt;=asetukset!$B$3,G644-asetukset!$B$3,IF(AND(G644-E644&lt;=asetukset!$B$4,E644&gt;=asetukset!$B$3),1-E644,IF(AND(G644-E644&lt;=asetukset!$B$4,E644&lt;=asetukset!$B$3),asetukset!$B$6,0))))</f>
        <v/>
      </c>
      <c r="P644" s="20">
        <f>IF(F644&gt;D644,G644-asetukset!$B$5,IF(AND(D644=F644,E644&lt;=asetukset!$B$6),G644-E644,0))</f>
        <v>0</v>
      </c>
      <c r="Q644" s="19" t="str">
        <f>IF(and(K644=6,E644&gt;asetukset!$B$7),"", IF(and(K644&lt;&gt;6,L644=6,G644&lt;asetukset!$B$7),G644,IF(K644=6,asetukset!$B$7-E644,IF(K644=6,asetukset!$B$7-E644,IF(K644=6,asetukset!$B$7-E644,"")))))</f>
        <v/>
      </c>
      <c r="R644" s="19" t="str">
        <f t="shared" si="12"/>
        <v/>
      </c>
      <c r="S644" s="19" t="str">
        <f t="shared" si="13"/>
        <v/>
      </c>
      <c r="T644" s="21" t="str">
        <f>IF(A644="","",IF(SUMIFS($M$2:M644,$I$2:I644,I644,$A$2:A644,A644)&lt;=asetukset!$B$2,"",SUMIFS($M$2:M644,$I$2:I644,I644,$A$2:A644,A644)-asetukset!$B$2))</f>
        <v/>
      </c>
    </row>
    <row r="645">
      <c r="A645" s="43"/>
      <c r="B645" s="31"/>
      <c r="C645" s="31"/>
      <c r="D645" s="15">
        <f t="shared" si="2"/>
        <v>0</v>
      </c>
      <c r="E645" s="15">
        <f t="shared" si="3"/>
        <v>0</v>
      </c>
      <c r="F645" s="15">
        <f t="shared" si="4"/>
        <v>0</v>
      </c>
      <c r="G645" s="15">
        <f t="shared" si="5"/>
        <v>0</v>
      </c>
      <c r="H645" s="18" t="str">
        <f t="shared" si="6"/>
        <v/>
      </c>
      <c r="I645" s="18" t="str">
        <f t="shared" si="7"/>
        <v/>
      </c>
      <c r="J645" s="18" t="str">
        <f t="shared" si="8"/>
        <v>-</v>
      </c>
      <c r="K645" s="27" t="str">
        <f t="shared" ref="K645:L645" si="655">IF(A645="","",WEEKDAY(B645,2))</f>
        <v/>
      </c>
      <c r="L645" s="27" t="str">
        <f t="shared" si="655"/>
        <v/>
      </c>
      <c r="M645" s="19">
        <f t="shared" si="10"/>
        <v>0</v>
      </c>
      <c r="N645" s="20">
        <f t="shared" si="11"/>
        <v>0</v>
      </c>
      <c r="O645" s="21" t="str">
        <f>IF(A645="","",IF(G645&gt;=asetukset!$B$3,G645-asetukset!$B$3,IF(AND(G645-E645&lt;=asetukset!$B$4,E645&gt;=asetukset!$B$3),1-E645,IF(AND(G645-E645&lt;=asetukset!$B$4,E645&lt;=asetukset!$B$3),asetukset!$B$6,0))))</f>
        <v/>
      </c>
      <c r="P645" s="20">
        <f>IF(F645&gt;D645,G645-asetukset!$B$5,IF(AND(D645=F645,E645&lt;=asetukset!$B$6),G645-E645,0))</f>
        <v>0</v>
      </c>
      <c r="Q645" s="19" t="str">
        <f>IF(and(K645=6,E645&gt;asetukset!$B$7),"", IF(and(K645&lt;&gt;6,L645=6,G645&lt;asetukset!$B$7),G645,IF(K645=6,asetukset!$B$7-E645,IF(K645=6,asetukset!$B$7-E645,IF(K645=6,asetukset!$B$7-E645,"")))))</f>
        <v/>
      </c>
      <c r="R645" s="19" t="str">
        <f t="shared" si="12"/>
        <v/>
      </c>
      <c r="S645" s="19" t="str">
        <f t="shared" si="13"/>
        <v/>
      </c>
      <c r="T645" s="21" t="str">
        <f>IF(A645="","",IF(SUMIFS($M$2:M645,$I$2:I645,I645,$A$2:A645,A645)&lt;=asetukset!$B$2,"",SUMIFS($M$2:M645,$I$2:I645,I645,$A$2:A645,A645)-asetukset!$B$2))</f>
        <v/>
      </c>
    </row>
    <row r="646">
      <c r="A646" s="43"/>
      <c r="B646" s="31"/>
      <c r="C646" s="31"/>
      <c r="D646" s="15">
        <f t="shared" si="2"/>
        <v>0</v>
      </c>
      <c r="E646" s="15">
        <f t="shared" si="3"/>
        <v>0</v>
      </c>
      <c r="F646" s="15">
        <f t="shared" si="4"/>
        <v>0</v>
      </c>
      <c r="G646" s="15">
        <f t="shared" si="5"/>
        <v>0</v>
      </c>
      <c r="H646" s="18" t="str">
        <f t="shared" si="6"/>
        <v/>
      </c>
      <c r="I646" s="18" t="str">
        <f t="shared" si="7"/>
        <v/>
      </c>
      <c r="J646" s="18" t="str">
        <f t="shared" si="8"/>
        <v>-</v>
      </c>
      <c r="K646" s="27" t="str">
        <f t="shared" ref="K646:L646" si="656">IF(A646="","",WEEKDAY(B646,2))</f>
        <v/>
      </c>
      <c r="L646" s="27" t="str">
        <f t="shared" si="656"/>
        <v/>
      </c>
      <c r="M646" s="19">
        <f t="shared" si="10"/>
        <v>0</v>
      </c>
      <c r="N646" s="20">
        <f t="shared" si="11"/>
        <v>0</v>
      </c>
      <c r="O646" s="21" t="str">
        <f>IF(A646="","",IF(G646&gt;=asetukset!$B$3,G646-asetukset!$B$3,IF(AND(G646-E646&lt;=asetukset!$B$4,E646&gt;=asetukset!$B$3),1-E646,IF(AND(G646-E646&lt;=asetukset!$B$4,E646&lt;=asetukset!$B$3),asetukset!$B$6,0))))</f>
        <v/>
      </c>
      <c r="P646" s="20">
        <f>IF(F646&gt;D646,G646-asetukset!$B$5,IF(AND(D646=F646,E646&lt;=asetukset!$B$6),G646-E646,0))</f>
        <v>0</v>
      </c>
      <c r="Q646" s="19" t="str">
        <f>IF(and(K646=6,E646&gt;asetukset!$B$7),"", IF(and(K646&lt;&gt;6,L646=6,G646&lt;asetukset!$B$7),G646,IF(K646=6,asetukset!$B$7-E646,IF(K646=6,asetukset!$B$7-E646,IF(K646=6,asetukset!$B$7-E646,"")))))</f>
        <v/>
      </c>
      <c r="R646" s="19" t="str">
        <f t="shared" si="12"/>
        <v/>
      </c>
      <c r="S646" s="19" t="str">
        <f t="shared" si="13"/>
        <v/>
      </c>
      <c r="T646" s="21" t="str">
        <f>IF(A646="","",IF(SUMIFS($M$2:M646,$I$2:I646,I646,$A$2:A646,A646)&lt;=asetukset!$B$2,"",SUMIFS($M$2:M646,$I$2:I646,I646,$A$2:A646,A646)-asetukset!$B$2))</f>
        <v/>
      </c>
    </row>
    <row r="647">
      <c r="A647" s="43"/>
      <c r="B647" s="31"/>
      <c r="C647" s="31"/>
      <c r="D647" s="15">
        <f t="shared" si="2"/>
        <v>0</v>
      </c>
      <c r="E647" s="15">
        <f t="shared" si="3"/>
        <v>0</v>
      </c>
      <c r="F647" s="15">
        <f t="shared" si="4"/>
        <v>0</v>
      </c>
      <c r="G647" s="15">
        <f t="shared" si="5"/>
        <v>0</v>
      </c>
      <c r="H647" s="18" t="str">
        <f t="shared" si="6"/>
        <v/>
      </c>
      <c r="I647" s="18" t="str">
        <f t="shared" si="7"/>
        <v/>
      </c>
      <c r="J647" s="18" t="str">
        <f t="shared" si="8"/>
        <v>-</v>
      </c>
      <c r="K647" s="27" t="str">
        <f t="shared" ref="K647:L647" si="657">IF(A647="","",WEEKDAY(B647,2))</f>
        <v/>
      </c>
      <c r="L647" s="27" t="str">
        <f t="shared" si="657"/>
        <v/>
      </c>
      <c r="M647" s="19">
        <f t="shared" si="10"/>
        <v>0</v>
      </c>
      <c r="N647" s="20">
        <f t="shared" si="11"/>
        <v>0</v>
      </c>
      <c r="O647" s="21" t="str">
        <f>IF(A647="","",IF(G647&gt;=asetukset!$B$3,G647-asetukset!$B$3,IF(AND(G647-E647&lt;=asetukset!$B$4,E647&gt;=asetukset!$B$3),1-E647,IF(AND(G647-E647&lt;=asetukset!$B$4,E647&lt;=asetukset!$B$3),asetukset!$B$6,0))))</f>
        <v/>
      </c>
      <c r="P647" s="20">
        <f>IF(F647&gt;D647,G647-asetukset!$B$5,IF(AND(D647=F647,E647&lt;=asetukset!$B$6),G647-E647,0))</f>
        <v>0</v>
      </c>
      <c r="Q647" s="19" t="str">
        <f>IF(and(K647=6,E647&gt;asetukset!$B$7),"", IF(and(K647&lt;&gt;6,L647=6,G647&lt;asetukset!$B$7),G647,IF(K647=6,asetukset!$B$7-E647,IF(K647=6,asetukset!$B$7-E647,IF(K647=6,asetukset!$B$7-E647,"")))))</f>
        <v/>
      </c>
      <c r="R647" s="19" t="str">
        <f t="shared" si="12"/>
        <v/>
      </c>
      <c r="S647" s="19" t="str">
        <f t="shared" si="13"/>
        <v/>
      </c>
      <c r="T647" s="21" t="str">
        <f>IF(A647="","",IF(SUMIFS($M$2:M647,$I$2:I647,I647,$A$2:A647,A647)&lt;=asetukset!$B$2,"",SUMIFS($M$2:M647,$I$2:I647,I647,$A$2:A647,A647)-asetukset!$B$2))</f>
        <v/>
      </c>
    </row>
    <row r="648">
      <c r="A648" s="43"/>
      <c r="B648" s="31"/>
      <c r="C648" s="31"/>
      <c r="D648" s="15">
        <f t="shared" si="2"/>
        <v>0</v>
      </c>
      <c r="E648" s="15">
        <f t="shared" si="3"/>
        <v>0</v>
      </c>
      <c r="F648" s="15">
        <f t="shared" si="4"/>
        <v>0</v>
      </c>
      <c r="G648" s="15">
        <f t="shared" si="5"/>
        <v>0</v>
      </c>
      <c r="H648" s="18" t="str">
        <f t="shared" si="6"/>
        <v/>
      </c>
      <c r="I648" s="18" t="str">
        <f t="shared" si="7"/>
        <v/>
      </c>
      <c r="J648" s="18" t="str">
        <f t="shared" si="8"/>
        <v>-</v>
      </c>
      <c r="K648" s="27" t="str">
        <f t="shared" ref="K648:L648" si="658">IF(A648="","",WEEKDAY(B648,2))</f>
        <v/>
      </c>
      <c r="L648" s="27" t="str">
        <f t="shared" si="658"/>
        <v/>
      </c>
      <c r="M648" s="19">
        <f t="shared" si="10"/>
        <v>0</v>
      </c>
      <c r="N648" s="20">
        <f t="shared" si="11"/>
        <v>0</v>
      </c>
      <c r="O648" s="21" t="str">
        <f>IF(A648="","",IF(G648&gt;=asetukset!$B$3,G648-asetukset!$B$3,IF(AND(G648-E648&lt;=asetukset!$B$4,E648&gt;=asetukset!$B$3),1-E648,IF(AND(G648-E648&lt;=asetukset!$B$4,E648&lt;=asetukset!$B$3),asetukset!$B$6,0))))</f>
        <v/>
      </c>
      <c r="P648" s="20">
        <f>IF(F648&gt;D648,G648-asetukset!$B$5,IF(AND(D648=F648,E648&lt;=asetukset!$B$6),G648-E648,0))</f>
        <v>0</v>
      </c>
      <c r="Q648" s="19" t="str">
        <f>IF(and(K648=6,E648&gt;asetukset!$B$7),"", IF(and(K648&lt;&gt;6,L648=6,G648&lt;asetukset!$B$7),G648,IF(K648=6,asetukset!$B$7-E648,IF(K648=6,asetukset!$B$7-E648,IF(K648=6,asetukset!$B$7-E648,"")))))</f>
        <v/>
      </c>
      <c r="R648" s="19" t="str">
        <f t="shared" si="12"/>
        <v/>
      </c>
      <c r="S648" s="19" t="str">
        <f t="shared" si="13"/>
        <v/>
      </c>
      <c r="T648" s="21" t="str">
        <f>IF(A648="","",IF(SUMIFS($M$2:M648,$I$2:I648,I648,$A$2:A648,A648)&lt;=asetukset!$B$2,"",SUMIFS($M$2:M648,$I$2:I648,I648,$A$2:A648,A648)-asetukset!$B$2))</f>
        <v/>
      </c>
    </row>
    <row r="649">
      <c r="A649" s="43"/>
      <c r="B649" s="31"/>
      <c r="C649" s="31"/>
      <c r="D649" s="15">
        <f t="shared" si="2"/>
        <v>0</v>
      </c>
      <c r="E649" s="15">
        <f t="shared" si="3"/>
        <v>0</v>
      </c>
      <c r="F649" s="15">
        <f t="shared" si="4"/>
        <v>0</v>
      </c>
      <c r="G649" s="15">
        <f t="shared" si="5"/>
        <v>0</v>
      </c>
      <c r="H649" s="18" t="str">
        <f t="shared" si="6"/>
        <v/>
      </c>
      <c r="I649" s="18" t="str">
        <f t="shared" si="7"/>
        <v/>
      </c>
      <c r="J649" s="18" t="str">
        <f t="shared" si="8"/>
        <v>-</v>
      </c>
      <c r="K649" s="27" t="str">
        <f t="shared" ref="K649:L649" si="659">IF(A649="","",WEEKDAY(B649,2))</f>
        <v/>
      </c>
      <c r="L649" s="27" t="str">
        <f t="shared" si="659"/>
        <v/>
      </c>
      <c r="M649" s="19">
        <f t="shared" si="10"/>
        <v>0</v>
      </c>
      <c r="N649" s="20">
        <f t="shared" si="11"/>
        <v>0</v>
      </c>
      <c r="O649" s="21" t="str">
        <f>IF(A649="","",IF(G649&gt;=asetukset!$B$3,G649-asetukset!$B$3,IF(AND(G649-E649&lt;=asetukset!$B$4,E649&gt;=asetukset!$B$3),1-E649,IF(AND(G649-E649&lt;=asetukset!$B$4,E649&lt;=asetukset!$B$3),asetukset!$B$6,0))))</f>
        <v/>
      </c>
      <c r="P649" s="20">
        <f>IF(F649&gt;D649,G649-asetukset!$B$5,IF(AND(D649=F649,E649&lt;=asetukset!$B$6),G649-E649,0))</f>
        <v>0</v>
      </c>
      <c r="Q649" s="19" t="str">
        <f>IF(and(K649=6,E649&gt;asetukset!$B$7),"", IF(and(K649&lt;&gt;6,L649=6,G649&lt;asetukset!$B$7),G649,IF(K649=6,asetukset!$B$7-E649,IF(K649=6,asetukset!$B$7-E649,IF(K649=6,asetukset!$B$7-E649,"")))))</f>
        <v/>
      </c>
      <c r="R649" s="19" t="str">
        <f t="shared" si="12"/>
        <v/>
      </c>
      <c r="S649" s="19" t="str">
        <f t="shared" si="13"/>
        <v/>
      </c>
      <c r="T649" s="21" t="str">
        <f>IF(A649="","",IF(SUMIFS($M$2:M649,$I$2:I649,I649,$A$2:A649,A649)&lt;=asetukset!$B$2,"",SUMIFS($M$2:M649,$I$2:I649,I649,$A$2:A649,A649)-asetukset!$B$2))</f>
        <v/>
      </c>
    </row>
    <row r="650">
      <c r="A650" s="43"/>
      <c r="B650" s="31"/>
      <c r="C650" s="31"/>
      <c r="D650" s="15">
        <f t="shared" si="2"/>
        <v>0</v>
      </c>
      <c r="E650" s="15">
        <f t="shared" si="3"/>
        <v>0</v>
      </c>
      <c r="F650" s="15">
        <f t="shared" si="4"/>
        <v>0</v>
      </c>
      <c r="G650" s="15">
        <f t="shared" si="5"/>
        <v>0</v>
      </c>
      <c r="H650" s="18" t="str">
        <f t="shared" si="6"/>
        <v/>
      </c>
      <c r="I650" s="18" t="str">
        <f t="shared" si="7"/>
        <v/>
      </c>
      <c r="J650" s="18" t="str">
        <f t="shared" si="8"/>
        <v>-</v>
      </c>
      <c r="K650" s="27" t="str">
        <f t="shared" ref="K650:L650" si="660">IF(A650="","",WEEKDAY(B650,2))</f>
        <v/>
      </c>
      <c r="L650" s="27" t="str">
        <f t="shared" si="660"/>
        <v/>
      </c>
      <c r="M650" s="19">
        <f t="shared" si="10"/>
        <v>0</v>
      </c>
      <c r="N650" s="20">
        <f t="shared" si="11"/>
        <v>0</v>
      </c>
      <c r="O650" s="21" t="str">
        <f>IF(A650="","",IF(G650&gt;=asetukset!$B$3,G650-asetukset!$B$3,IF(AND(G650-E650&lt;=asetukset!$B$4,E650&gt;=asetukset!$B$3),1-E650,IF(AND(G650-E650&lt;=asetukset!$B$4,E650&lt;=asetukset!$B$3),asetukset!$B$6,0))))</f>
        <v/>
      </c>
      <c r="P650" s="20">
        <f>IF(F650&gt;D650,G650-asetukset!$B$5,IF(AND(D650=F650,E650&lt;=asetukset!$B$6),G650-E650,0))</f>
        <v>0</v>
      </c>
      <c r="Q650" s="19" t="str">
        <f>IF(and(K650=6,E650&gt;asetukset!$B$7),"", IF(and(K650&lt;&gt;6,L650=6,G650&lt;asetukset!$B$7),G650,IF(K650=6,asetukset!$B$7-E650,IF(K650=6,asetukset!$B$7-E650,IF(K650=6,asetukset!$B$7-E650,"")))))</f>
        <v/>
      </c>
      <c r="R650" s="19" t="str">
        <f t="shared" si="12"/>
        <v/>
      </c>
      <c r="S650" s="19" t="str">
        <f t="shared" si="13"/>
        <v/>
      </c>
      <c r="T650" s="21" t="str">
        <f>IF(A650="","",IF(SUMIFS($M$2:M650,$I$2:I650,I650,$A$2:A650,A650)&lt;=asetukset!$B$2,"",SUMIFS($M$2:M650,$I$2:I650,I650,$A$2:A650,A650)-asetukset!$B$2))</f>
        <v/>
      </c>
    </row>
    <row r="651">
      <c r="A651" s="43"/>
      <c r="B651" s="31"/>
      <c r="C651" s="31"/>
      <c r="D651" s="15">
        <f t="shared" si="2"/>
        <v>0</v>
      </c>
      <c r="E651" s="15">
        <f t="shared" si="3"/>
        <v>0</v>
      </c>
      <c r="F651" s="15">
        <f t="shared" si="4"/>
        <v>0</v>
      </c>
      <c r="G651" s="15">
        <f t="shared" si="5"/>
        <v>0</v>
      </c>
      <c r="H651" s="18" t="str">
        <f t="shared" si="6"/>
        <v/>
      </c>
      <c r="I651" s="18" t="str">
        <f t="shared" si="7"/>
        <v/>
      </c>
      <c r="J651" s="18" t="str">
        <f t="shared" si="8"/>
        <v>-</v>
      </c>
      <c r="K651" s="27" t="str">
        <f t="shared" ref="K651:L651" si="661">IF(A651="","",WEEKDAY(B651,2))</f>
        <v/>
      </c>
      <c r="L651" s="27" t="str">
        <f t="shared" si="661"/>
        <v/>
      </c>
      <c r="M651" s="19">
        <f t="shared" si="10"/>
        <v>0</v>
      </c>
      <c r="N651" s="20">
        <f t="shared" si="11"/>
        <v>0</v>
      </c>
      <c r="O651" s="21" t="str">
        <f>IF(A651="","",IF(G651&gt;=asetukset!$B$3,G651-asetukset!$B$3,IF(AND(G651-E651&lt;=asetukset!$B$4,E651&gt;=asetukset!$B$3),1-E651,IF(AND(G651-E651&lt;=asetukset!$B$4,E651&lt;=asetukset!$B$3),asetukset!$B$6,0))))</f>
        <v/>
      </c>
      <c r="P651" s="20">
        <f>IF(F651&gt;D651,G651-asetukset!$B$5,IF(AND(D651=F651,E651&lt;=asetukset!$B$6),G651-E651,0))</f>
        <v>0</v>
      </c>
      <c r="Q651" s="19" t="str">
        <f>IF(and(K651=6,E651&gt;asetukset!$B$7),"", IF(and(K651&lt;&gt;6,L651=6,G651&lt;asetukset!$B$7),G651,IF(K651=6,asetukset!$B$7-E651,IF(K651=6,asetukset!$B$7-E651,IF(K651=6,asetukset!$B$7-E651,"")))))</f>
        <v/>
      </c>
      <c r="R651" s="19" t="str">
        <f t="shared" si="12"/>
        <v/>
      </c>
      <c r="S651" s="19" t="str">
        <f t="shared" si="13"/>
        <v/>
      </c>
      <c r="T651" s="21" t="str">
        <f>IF(A651="","",IF(SUMIFS($M$2:M651,$I$2:I651,I651,$A$2:A651,A651)&lt;=asetukset!$B$2,"",SUMIFS($M$2:M651,$I$2:I651,I651,$A$2:A651,A651)-asetukset!$B$2))</f>
        <v/>
      </c>
    </row>
    <row r="652">
      <c r="A652" s="43"/>
      <c r="B652" s="31"/>
      <c r="C652" s="31"/>
      <c r="D652" s="15">
        <f t="shared" si="2"/>
        <v>0</v>
      </c>
      <c r="E652" s="15">
        <f t="shared" si="3"/>
        <v>0</v>
      </c>
      <c r="F652" s="15">
        <f t="shared" si="4"/>
        <v>0</v>
      </c>
      <c r="G652" s="15">
        <f t="shared" si="5"/>
        <v>0</v>
      </c>
      <c r="H652" s="18" t="str">
        <f t="shared" si="6"/>
        <v/>
      </c>
      <c r="I652" s="18" t="str">
        <f t="shared" si="7"/>
        <v/>
      </c>
      <c r="J652" s="18" t="str">
        <f t="shared" si="8"/>
        <v>-</v>
      </c>
      <c r="K652" s="27" t="str">
        <f t="shared" ref="K652:L652" si="662">IF(A652="","",WEEKDAY(B652,2))</f>
        <v/>
      </c>
      <c r="L652" s="27" t="str">
        <f t="shared" si="662"/>
        <v/>
      </c>
      <c r="M652" s="19">
        <f t="shared" si="10"/>
        <v>0</v>
      </c>
      <c r="N652" s="20">
        <f t="shared" si="11"/>
        <v>0</v>
      </c>
      <c r="O652" s="21" t="str">
        <f>IF(A652="","",IF(G652&gt;=asetukset!$B$3,G652-asetukset!$B$3,IF(AND(G652-E652&lt;=asetukset!$B$4,E652&gt;=asetukset!$B$3),1-E652,IF(AND(G652-E652&lt;=asetukset!$B$4,E652&lt;=asetukset!$B$3),asetukset!$B$6,0))))</f>
        <v/>
      </c>
      <c r="P652" s="20">
        <f>IF(F652&gt;D652,G652-asetukset!$B$5,IF(AND(D652=F652,E652&lt;=asetukset!$B$6),G652-E652,0))</f>
        <v>0</v>
      </c>
      <c r="Q652" s="19" t="str">
        <f>IF(and(K652=6,E652&gt;asetukset!$B$7),"", IF(and(K652&lt;&gt;6,L652=6,G652&lt;asetukset!$B$7),G652,IF(K652=6,asetukset!$B$7-E652,IF(K652=6,asetukset!$B$7-E652,IF(K652=6,asetukset!$B$7-E652,"")))))</f>
        <v/>
      </c>
      <c r="R652" s="19" t="str">
        <f t="shared" si="12"/>
        <v/>
      </c>
      <c r="S652" s="19" t="str">
        <f t="shared" si="13"/>
        <v/>
      </c>
      <c r="T652" s="21" t="str">
        <f>IF(A652="","",IF(SUMIFS($M$2:M652,$I$2:I652,I652,$A$2:A652,A652)&lt;=asetukset!$B$2,"",SUMIFS($M$2:M652,$I$2:I652,I652,$A$2:A652,A652)-asetukset!$B$2))</f>
        <v/>
      </c>
    </row>
    <row r="653">
      <c r="A653" s="43"/>
      <c r="B653" s="31"/>
      <c r="C653" s="31"/>
      <c r="D653" s="15">
        <f t="shared" si="2"/>
        <v>0</v>
      </c>
      <c r="E653" s="15">
        <f t="shared" si="3"/>
        <v>0</v>
      </c>
      <c r="F653" s="15">
        <f t="shared" si="4"/>
        <v>0</v>
      </c>
      <c r="G653" s="15">
        <f t="shared" si="5"/>
        <v>0</v>
      </c>
      <c r="H653" s="18" t="str">
        <f t="shared" si="6"/>
        <v/>
      </c>
      <c r="I653" s="18" t="str">
        <f t="shared" si="7"/>
        <v/>
      </c>
      <c r="J653" s="18" t="str">
        <f t="shared" si="8"/>
        <v>-</v>
      </c>
      <c r="K653" s="27" t="str">
        <f t="shared" ref="K653:L653" si="663">IF(A653="","",WEEKDAY(B653,2))</f>
        <v/>
      </c>
      <c r="L653" s="27" t="str">
        <f t="shared" si="663"/>
        <v/>
      </c>
      <c r="M653" s="19">
        <f t="shared" si="10"/>
        <v>0</v>
      </c>
      <c r="N653" s="20">
        <f t="shared" si="11"/>
        <v>0</v>
      </c>
      <c r="O653" s="21" t="str">
        <f>IF(A653="","",IF(G653&gt;=asetukset!$B$3,G653-asetukset!$B$3,IF(AND(G653-E653&lt;=asetukset!$B$4,E653&gt;=asetukset!$B$3),1-E653,IF(AND(G653-E653&lt;=asetukset!$B$4,E653&lt;=asetukset!$B$3),asetukset!$B$6,0))))</f>
        <v/>
      </c>
      <c r="P653" s="20">
        <f>IF(F653&gt;D653,G653-asetukset!$B$5,IF(AND(D653=F653,E653&lt;=asetukset!$B$6),G653-E653,0))</f>
        <v>0</v>
      </c>
      <c r="Q653" s="19" t="str">
        <f>IF(and(K653=6,E653&gt;asetukset!$B$7),"", IF(and(K653&lt;&gt;6,L653=6,G653&lt;asetukset!$B$7),G653,IF(K653=6,asetukset!$B$7-E653,IF(K653=6,asetukset!$B$7-E653,IF(K653=6,asetukset!$B$7-E653,"")))))</f>
        <v/>
      </c>
      <c r="R653" s="19" t="str">
        <f t="shared" si="12"/>
        <v/>
      </c>
      <c r="S653" s="19" t="str">
        <f t="shared" si="13"/>
        <v/>
      </c>
      <c r="T653" s="21" t="str">
        <f>IF(A653="","",IF(SUMIFS($M$2:M653,$I$2:I653,I653,$A$2:A653,A653)&lt;=asetukset!$B$2,"",SUMIFS($M$2:M653,$I$2:I653,I653,$A$2:A653,A653)-asetukset!$B$2))</f>
        <v/>
      </c>
    </row>
    <row r="654">
      <c r="A654" s="43"/>
      <c r="B654" s="31"/>
      <c r="C654" s="31"/>
      <c r="D654" s="15">
        <f t="shared" si="2"/>
        <v>0</v>
      </c>
      <c r="E654" s="15">
        <f t="shared" si="3"/>
        <v>0</v>
      </c>
      <c r="F654" s="15">
        <f t="shared" si="4"/>
        <v>0</v>
      </c>
      <c r="G654" s="15">
        <f t="shared" si="5"/>
        <v>0</v>
      </c>
      <c r="H654" s="18" t="str">
        <f t="shared" si="6"/>
        <v/>
      </c>
      <c r="I654" s="18" t="str">
        <f t="shared" si="7"/>
        <v/>
      </c>
      <c r="J654" s="18" t="str">
        <f t="shared" si="8"/>
        <v>-</v>
      </c>
      <c r="K654" s="27" t="str">
        <f t="shared" ref="K654:L654" si="664">IF(A654="","",WEEKDAY(B654,2))</f>
        <v/>
      </c>
      <c r="L654" s="27" t="str">
        <f t="shared" si="664"/>
        <v/>
      </c>
      <c r="M654" s="19">
        <f t="shared" si="10"/>
        <v>0</v>
      </c>
      <c r="N654" s="20">
        <f t="shared" si="11"/>
        <v>0</v>
      </c>
      <c r="O654" s="21" t="str">
        <f>IF(A654="","",IF(G654&gt;=asetukset!$B$3,G654-asetukset!$B$3,IF(AND(G654-E654&lt;=asetukset!$B$4,E654&gt;=asetukset!$B$3),1-E654,IF(AND(G654-E654&lt;=asetukset!$B$4,E654&lt;=asetukset!$B$3),asetukset!$B$6,0))))</f>
        <v/>
      </c>
      <c r="P654" s="20">
        <f>IF(F654&gt;D654,G654-asetukset!$B$5,IF(AND(D654=F654,E654&lt;=asetukset!$B$6),G654-E654,0))</f>
        <v>0</v>
      </c>
      <c r="Q654" s="19" t="str">
        <f>IF(and(K654=6,E654&gt;asetukset!$B$7),"", IF(and(K654&lt;&gt;6,L654=6,G654&lt;asetukset!$B$7),G654,IF(K654=6,asetukset!$B$7-E654,IF(K654=6,asetukset!$B$7-E654,IF(K654=6,asetukset!$B$7-E654,"")))))</f>
        <v/>
      </c>
      <c r="R654" s="19" t="str">
        <f t="shared" si="12"/>
        <v/>
      </c>
      <c r="S654" s="19" t="str">
        <f t="shared" si="13"/>
        <v/>
      </c>
      <c r="T654" s="21" t="str">
        <f>IF(A654="","",IF(SUMIFS($M$2:M654,$I$2:I654,I654,$A$2:A654,A654)&lt;=asetukset!$B$2,"",SUMIFS($M$2:M654,$I$2:I654,I654,$A$2:A654,A654)-asetukset!$B$2))</f>
        <v/>
      </c>
    </row>
    <row r="655">
      <c r="A655" s="43"/>
      <c r="B655" s="31"/>
      <c r="C655" s="31"/>
      <c r="D655" s="15">
        <f t="shared" si="2"/>
        <v>0</v>
      </c>
      <c r="E655" s="15">
        <f t="shared" si="3"/>
        <v>0</v>
      </c>
      <c r="F655" s="15">
        <f t="shared" si="4"/>
        <v>0</v>
      </c>
      <c r="G655" s="15">
        <f t="shared" si="5"/>
        <v>0</v>
      </c>
      <c r="H655" s="18" t="str">
        <f t="shared" si="6"/>
        <v/>
      </c>
      <c r="I655" s="18" t="str">
        <f t="shared" si="7"/>
        <v/>
      </c>
      <c r="J655" s="18" t="str">
        <f t="shared" si="8"/>
        <v>-</v>
      </c>
      <c r="K655" s="27" t="str">
        <f t="shared" ref="K655:L655" si="665">IF(A655="","",WEEKDAY(B655,2))</f>
        <v/>
      </c>
      <c r="L655" s="27" t="str">
        <f t="shared" si="665"/>
        <v/>
      </c>
      <c r="M655" s="19">
        <f t="shared" si="10"/>
        <v>0</v>
      </c>
      <c r="N655" s="20">
        <f t="shared" si="11"/>
        <v>0</v>
      </c>
      <c r="O655" s="21" t="str">
        <f>IF(A655="","",IF(G655&gt;=asetukset!$B$3,G655-asetukset!$B$3,IF(AND(G655-E655&lt;=asetukset!$B$4,E655&gt;=asetukset!$B$3),1-E655,IF(AND(G655-E655&lt;=asetukset!$B$4,E655&lt;=asetukset!$B$3),asetukset!$B$6,0))))</f>
        <v/>
      </c>
      <c r="P655" s="20">
        <f>IF(F655&gt;D655,G655-asetukset!$B$5,IF(AND(D655=F655,E655&lt;=asetukset!$B$6),G655-E655,0))</f>
        <v>0</v>
      </c>
      <c r="Q655" s="19" t="str">
        <f>IF(and(K655=6,E655&gt;asetukset!$B$7),"", IF(and(K655&lt;&gt;6,L655=6,G655&lt;asetukset!$B$7),G655,IF(K655=6,asetukset!$B$7-E655,IF(K655=6,asetukset!$B$7-E655,IF(K655=6,asetukset!$B$7-E655,"")))))</f>
        <v/>
      </c>
      <c r="R655" s="19" t="str">
        <f t="shared" si="12"/>
        <v/>
      </c>
      <c r="S655" s="19" t="str">
        <f t="shared" si="13"/>
        <v/>
      </c>
      <c r="T655" s="21" t="str">
        <f>IF(A655="","",IF(SUMIFS($M$2:M655,$I$2:I655,I655,$A$2:A655,A655)&lt;=asetukset!$B$2,"",SUMIFS($M$2:M655,$I$2:I655,I655,$A$2:A655,A655)-asetukset!$B$2))</f>
        <v/>
      </c>
    </row>
    <row r="656">
      <c r="A656" s="43"/>
      <c r="B656" s="31"/>
      <c r="C656" s="31"/>
      <c r="D656" s="15">
        <f t="shared" si="2"/>
        <v>0</v>
      </c>
      <c r="E656" s="15">
        <f t="shared" si="3"/>
        <v>0</v>
      </c>
      <c r="F656" s="15">
        <f t="shared" si="4"/>
        <v>0</v>
      </c>
      <c r="G656" s="15">
        <f t="shared" si="5"/>
        <v>0</v>
      </c>
      <c r="H656" s="18" t="str">
        <f t="shared" si="6"/>
        <v/>
      </c>
      <c r="I656" s="18" t="str">
        <f t="shared" si="7"/>
        <v/>
      </c>
      <c r="J656" s="18" t="str">
        <f t="shared" si="8"/>
        <v>-</v>
      </c>
      <c r="K656" s="27" t="str">
        <f t="shared" ref="K656:L656" si="666">IF(A656="","",WEEKDAY(B656,2))</f>
        <v/>
      </c>
      <c r="L656" s="27" t="str">
        <f t="shared" si="666"/>
        <v/>
      </c>
      <c r="M656" s="19">
        <f t="shared" si="10"/>
        <v>0</v>
      </c>
      <c r="N656" s="20">
        <f t="shared" si="11"/>
        <v>0</v>
      </c>
      <c r="O656" s="21" t="str">
        <f>IF(A656="","",IF(G656&gt;=asetukset!$B$3,G656-asetukset!$B$3,IF(AND(G656-E656&lt;=asetukset!$B$4,E656&gt;=asetukset!$B$3),1-E656,IF(AND(G656-E656&lt;=asetukset!$B$4,E656&lt;=asetukset!$B$3),asetukset!$B$6,0))))</f>
        <v/>
      </c>
      <c r="P656" s="20">
        <f>IF(F656&gt;D656,G656-asetukset!$B$5,IF(AND(D656=F656,E656&lt;=asetukset!$B$6),G656-E656,0))</f>
        <v>0</v>
      </c>
      <c r="Q656" s="19" t="str">
        <f>IF(and(K656=6,E656&gt;asetukset!$B$7),"", IF(and(K656&lt;&gt;6,L656=6,G656&lt;asetukset!$B$7),G656,IF(K656=6,asetukset!$B$7-E656,IF(K656=6,asetukset!$B$7-E656,IF(K656=6,asetukset!$B$7-E656,"")))))</f>
        <v/>
      </c>
      <c r="R656" s="19" t="str">
        <f t="shared" si="12"/>
        <v/>
      </c>
      <c r="S656" s="19" t="str">
        <f t="shared" si="13"/>
        <v/>
      </c>
      <c r="T656" s="21" t="str">
        <f>IF(A656="","",IF(SUMIFS($M$2:M656,$I$2:I656,I656,$A$2:A656,A656)&lt;=asetukset!$B$2,"",SUMIFS($M$2:M656,$I$2:I656,I656,$A$2:A656,A656)-asetukset!$B$2))</f>
        <v/>
      </c>
    </row>
    <row r="657">
      <c r="A657" s="43"/>
      <c r="B657" s="31"/>
      <c r="C657" s="31"/>
      <c r="D657" s="15">
        <f t="shared" si="2"/>
        <v>0</v>
      </c>
      <c r="E657" s="15">
        <f t="shared" si="3"/>
        <v>0</v>
      </c>
      <c r="F657" s="15">
        <f t="shared" si="4"/>
        <v>0</v>
      </c>
      <c r="G657" s="15">
        <f t="shared" si="5"/>
        <v>0</v>
      </c>
      <c r="H657" s="18" t="str">
        <f t="shared" si="6"/>
        <v/>
      </c>
      <c r="I657" s="18" t="str">
        <f t="shared" si="7"/>
        <v/>
      </c>
      <c r="J657" s="18" t="str">
        <f t="shared" si="8"/>
        <v>-</v>
      </c>
      <c r="K657" s="27" t="str">
        <f t="shared" ref="K657:L657" si="667">IF(A657="","",WEEKDAY(B657,2))</f>
        <v/>
      </c>
      <c r="L657" s="27" t="str">
        <f t="shared" si="667"/>
        <v/>
      </c>
      <c r="M657" s="19">
        <f t="shared" si="10"/>
        <v>0</v>
      </c>
      <c r="N657" s="20">
        <f t="shared" si="11"/>
        <v>0</v>
      </c>
      <c r="O657" s="21" t="str">
        <f>IF(A657="","",IF(G657&gt;=asetukset!$B$3,G657-asetukset!$B$3,IF(AND(G657-E657&lt;=asetukset!$B$4,E657&gt;=asetukset!$B$3),1-E657,IF(AND(G657-E657&lt;=asetukset!$B$4,E657&lt;=asetukset!$B$3),asetukset!$B$6,0))))</f>
        <v/>
      </c>
      <c r="P657" s="20">
        <f>IF(F657&gt;D657,G657-asetukset!$B$5,IF(AND(D657=F657,E657&lt;=asetukset!$B$6),G657-E657,0))</f>
        <v>0</v>
      </c>
      <c r="Q657" s="19" t="str">
        <f>IF(and(K657=6,E657&gt;asetukset!$B$7),"", IF(and(K657&lt;&gt;6,L657=6,G657&lt;asetukset!$B$7),G657,IF(K657=6,asetukset!$B$7-E657,IF(K657=6,asetukset!$B$7-E657,IF(K657=6,asetukset!$B$7-E657,"")))))</f>
        <v/>
      </c>
      <c r="R657" s="19" t="str">
        <f t="shared" si="12"/>
        <v/>
      </c>
      <c r="S657" s="19" t="str">
        <f t="shared" si="13"/>
        <v/>
      </c>
      <c r="T657" s="21" t="str">
        <f>IF(A657="","",IF(SUMIFS($M$2:M657,$I$2:I657,I657,$A$2:A657,A657)&lt;=asetukset!$B$2,"",SUMIFS($M$2:M657,$I$2:I657,I657,$A$2:A657,A657)-asetukset!$B$2))</f>
        <v/>
      </c>
    </row>
    <row r="658">
      <c r="A658" s="43"/>
      <c r="B658" s="31"/>
      <c r="C658" s="31"/>
      <c r="D658" s="15">
        <f t="shared" si="2"/>
        <v>0</v>
      </c>
      <c r="E658" s="15">
        <f t="shared" si="3"/>
        <v>0</v>
      </c>
      <c r="F658" s="15">
        <f t="shared" si="4"/>
        <v>0</v>
      </c>
      <c r="G658" s="15">
        <f t="shared" si="5"/>
        <v>0</v>
      </c>
      <c r="H658" s="18" t="str">
        <f t="shared" si="6"/>
        <v/>
      </c>
      <c r="I658" s="18" t="str">
        <f t="shared" si="7"/>
        <v/>
      </c>
      <c r="J658" s="18" t="str">
        <f t="shared" si="8"/>
        <v>-</v>
      </c>
      <c r="K658" s="27" t="str">
        <f t="shared" ref="K658:L658" si="668">IF(A658="","",WEEKDAY(B658,2))</f>
        <v/>
      </c>
      <c r="L658" s="27" t="str">
        <f t="shared" si="668"/>
        <v/>
      </c>
      <c r="M658" s="19">
        <f t="shared" si="10"/>
        <v>0</v>
      </c>
      <c r="N658" s="20">
        <f t="shared" si="11"/>
        <v>0</v>
      </c>
      <c r="O658" s="21" t="str">
        <f>IF(A658="","",IF(G658&gt;=asetukset!$B$3,G658-asetukset!$B$3,IF(AND(G658-E658&lt;=asetukset!$B$4,E658&gt;=asetukset!$B$3),1-E658,IF(AND(G658-E658&lt;=asetukset!$B$4,E658&lt;=asetukset!$B$3),asetukset!$B$6,0))))</f>
        <v/>
      </c>
      <c r="P658" s="20">
        <f>IF(F658&gt;D658,G658-asetukset!$B$5,IF(AND(D658=F658,E658&lt;=asetukset!$B$6),G658-E658,0))</f>
        <v>0</v>
      </c>
      <c r="Q658" s="19" t="str">
        <f>IF(and(K658=6,E658&gt;asetukset!$B$7),"", IF(and(K658&lt;&gt;6,L658=6,G658&lt;asetukset!$B$7),G658,IF(K658=6,asetukset!$B$7-E658,IF(K658=6,asetukset!$B$7-E658,IF(K658=6,asetukset!$B$7-E658,"")))))</f>
        <v/>
      </c>
      <c r="R658" s="19" t="str">
        <f t="shared" si="12"/>
        <v/>
      </c>
      <c r="S658" s="19" t="str">
        <f t="shared" si="13"/>
        <v/>
      </c>
      <c r="T658" s="21" t="str">
        <f>IF(A658="","",IF(SUMIFS($M$2:M658,$I$2:I658,I658,$A$2:A658,A658)&lt;=asetukset!$B$2,"",SUMIFS($M$2:M658,$I$2:I658,I658,$A$2:A658,A658)-asetukset!$B$2))</f>
        <v/>
      </c>
    </row>
    <row r="659">
      <c r="A659" s="43"/>
      <c r="B659" s="31"/>
      <c r="C659" s="31"/>
      <c r="D659" s="15">
        <f t="shared" si="2"/>
        <v>0</v>
      </c>
      <c r="E659" s="15">
        <f t="shared" si="3"/>
        <v>0</v>
      </c>
      <c r="F659" s="15">
        <f t="shared" si="4"/>
        <v>0</v>
      </c>
      <c r="G659" s="15">
        <f t="shared" si="5"/>
        <v>0</v>
      </c>
      <c r="H659" s="18" t="str">
        <f t="shared" si="6"/>
        <v/>
      </c>
      <c r="I659" s="18" t="str">
        <f t="shared" si="7"/>
        <v/>
      </c>
      <c r="J659" s="18" t="str">
        <f t="shared" si="8"/>
        <v>-</v>
      </c>
      <c r="K659" s="27" t="str">
        <f t="shared" ref="K659:L659" si="669">IF(A659="","",WEEKDAY(B659,2))</f>
        <v/>
      </c>
      <c r="L659" s="27" t="str">
        <f t="shared" si="669"/>
        <v/>
      </c>
      <c r="M659" s="19">
        <f t="shared" si="10"/>
        <v>0</v>
      </c>
      <c r="N659" s="20">
        <f t="shared" si="11"/>
        <v>0</v>
      </c>
      <c r="O659" s="21" t="str">
        <f>IF(A659="","",IF(G659&gt;=asetukset!$B$3,G659-asetukset!$B$3,IF(AND(G659-E659&lt;=asetukset!$B$4,E659&gt;=asetukset!$B$3),1-E659,IF(AND(G659-E659&lt;=asetukset!$B$4,E659&lt;=asetukset!$B$3),asetukset!$B$6,0))))</f>
        <v/>
      </c>
      <c r="P659" s="20">
        <f>IF(F659&gt;D659,G659-asetukset!$B$5,IF(AND(D659=F659,E659&lt;=asetukset!$B$6),G659-E659,0))</f>
        <v>0</v>
      </c>
      <c r="Q659" s="19" t="str">
        <f>IF(and(K659=6,E659&gt;asetukset!$B$7),"", IF(and(K659&lt;&gt;6,L659=6,G659&lt;asetukset!$B$7),G659,IF(K659=6,asetukset!$B$7-E659,IF(K659=6,asetukset!$B$7-E659,IF(K659=6,asetukset!$B$7-E659,"")))))</f>
        <v/>
      </c>
      <c r="R659" s="19" t="str">
        <f t="shared" si="12"/>
        <v/>
      </c>
      <c r="S659" s="19" t="str">
        <f t="shared" si="13"/>
        <v/>
      </c>
      <c r="T659" s="21" t="str">
        <f>IF(A659="","",IF(SUMIFS($M$2:M659,$I$2:I659,I659,$A$2:A659,A659)&lt;=asetukset!$B$2,"",SUMIFS($M$2:M659,$I$2:I659,I659,$A$2:A659,A659)-asetukset!$B$2))</f>
        <v/>
      </c>
    </row>
    <row r="660">
      <c r="A660" s="43"/>
      <c r="B660" s="31"/>
      <c r="C660" s="31"/>
      <c r="D660" s="15">
        <f t="shared" si="2"/>
        <v>0</v>
      </c>
      <c r="E660" s="15">
        <f t="shared" si="3"/>
        <v>0</v>
      </c>
      <c r="F660" s="15">
        <f t="shared" si="4"/>
        <v>0</v>
      </c>
      <c r="G660" s="15">
        <f t="shared" si="5"/>
        <v>0</v>
      </c>
      <c r="H660" s="18" t="str">
        <f t="shared" si="6"/>
        <v/>
      </c>
      <c r="I660" s="18" t="str">
        <f t="shared" si="7"/>
        <v/>
      </c>
      <c r="J660" s="18" t="str">
        <f t="shared" si="8"/>
        <v>-</v>
      </c>
      <c r="K660" s="27" t="str">
        <f t="shared" ref="K660:L660" si="670">IF(A660="","",WEEKDAY(B660,2))</f>
        <v/>
      </c>
      <c r="L660" s="27" t="str">
        <f t="shared" si="670"/>
        <v/>
      </c>
      <c r="M660" s="19">
        <f t="shared" si="10"/>
        <v>0</v>
      </c>
      <c r="N660" s="20">
        <f t="shared" si="11"/>
        <v>0</v>
      </c>
      <c r="O660" s="21" t="str">
        <f>IF(A660="","",IF(G660&gt;=asetukset!$B$3,G660-asetukset!$B$3,IF(AND(G660-E660&lt;=asetukset!$B$4,E660&gt;=asetukset!$B$3),1-E660,IF(AND(G660-E660&lt;=asetukset!$B$4,E660&lt;=asetukset!$B$3),asetukset!$B$6,0))))</f>
        <v/>
      </c>
      <c r="P660" s="20">
        <f>IF(F660&gt;D660,G660-asetukset!$B$5,IF(AND(D660=F660,E660&lt;=asetukset!$B$6),G660-E660,0))</f>
        <v>0</v>
      </c>
      <c r="Q660" s="19" t="str">
        <f>IF(and(K660=6,E660&gt;asetukset!$B$7),"", IF(and(K660&lt;&gt;6,L660=6,G660&lt;asetukset!$B$7),G660,IF(K660=6,asetukset!$B$7-E660,IF(K660=6,asetukset!$B$7-E660,IF(K660=6,asetukset!$B$7-E660,"")))))</f>
        <v/>
      </c>
      <c r="R660" s="19" t="str">
        <f t="shared" si="12"/>
        <v/>
      </c>
      <c r="S660" s="19" t="str">
        <f t="shared" si="13"/>
        <v/>
      </c>
      <c r="T660" s="21" t="str">
        <f>IF(A660="","",IF(SUMIFS($M$2:M660,$I$2:I660,I660,$A$2:A660,A660)&lt;=asetukset!$B$2,"",SUMIFS($M$2:M660,$I$2:I660,I660,$A$2:A660,A660)-asetukset!$B$2))</f>
        <v/>
      </c>
    </row>
    <row r="661">
      <c r="A661" s="43"/>
      <c r="B661" s="31"/>
      <c r="C661" s="31"/>
      <c r="D661" s="15">
        <f t="shared" si="2"/>
        <v>0</v>
      </c>
      <c r="E661" s="15">
        <f t="shared" si="3"/>
        <v>0</v>
      </c>
      <c r="F661" s="15">
        <f t="shared" si="4"/>
        <v>0</v>
      </c>
      <c r="G661" s="15">
        <f t="shared" si="5"/>
        <v>0</v>
      </c>
      <c r="H661" s="18" t="str">
        <f t="shared" si="6"/>
        <v/>
      </c>
      <c r="I661" s="18" t="str">
        <f t="shared" si="7"/>
        <v/>
      </c>
      <c r="J661" s="18" t="str">
        <f t="shared" si="8"/>
        <v>-</v>
      </c>
      <c r="K661" s="27" t="str">
        <f t="shared" ref="K661:L661" si="671">IF(A661="","",WEEKDAY(B661,2))</f>
        <v/>
      </c>
      <c r="L661" s="27" t="str">
        <f t="shared" si="671"/>
        <v/>
      </c>
      <c r="M661" s="19">
        <f t="shared" si="10"/>
        <v>0</v>
      </c>
      <c r="N661" s="20">
        <f t="shared" si="11"/>
        <v>0</v>
      </c>
      <c r="O661" s="21" t="str">
        <f>IF(A661="","",IF(G661&gt;=asetukset!$B$3,G661-asetukset!$B$3,IF(AND(G661-E661&lt;=asetukset!$B$4,E661&gt;=asetukset!$B$3),1-E661,IF(AND(G661-E661&lt;=asetukset!$B$4,E661&lt;=asetukset!$B$3),asetukset!$B$6,0))))</f>
        <v/>
      </c>
      <c r="P661" s="20">
        <f>IF(F661&gt;D661,G661-asetukset!$B$5,IF(AND(D661=F661,E661&lt;=asetukset!$B$6),G661-E661,0))</f>
        <v>0</v>
      </c>
      <c r="Q661" s="19" t="str">
        <f>IF(and(K661=6,E661&gt;asetukset!$B$7),"", IF(and(K661&lt;&gt;6,L661=6,G661&lt;asetukset!$B$7),G661,IF(K661=6,asetukset!$B$7-E661,IF(K661=6,asetukset!$B$7-E661,IF(K661=6,asetukset!$B$7-E661,"")))))</f>
        <v/>
      </c>
      <c r="R661" s="19" t="str">
        <f t="shared" si="12"/>
        <v/>
      </c>
      <c r="S661" s="19" t="str">
        <f t="shared" si="13"/>
        <v/>
      </c>
      <c r="T661" s="21" t="str">
        <f>IF(A661="","",IF(SUMIFS($M$2:M661,$I$2:I661,I661,$A$2:A661,A661)&lt;=asetukset!$B$2,"",SUMIFS($M$2:M661,$I$2:I661,I661,$A$2:A661,A661)-asetukset!$B$2))</f>
        <v/>
      </c>
    </row>
    <row r="662">
      <c r="A662" s="43"/>
      <c r="B662" s="31"/>
      <c r="C662" s="31"/>
      <c r="D662" s="15">
        <f t="shared" si="2"/>
        <v>0</v>
      </c>
      <c r="E662" s="15">
        <f t="shared" si="3"/>
        <v>0</v>
      </c>
      <c r="F662" s="15">
        <f t="shared" si="4"/>
        <v>0</v>
      </c>
      <c r="G662" s="15">
        <f t="shared" si="5"/>
        <v>0</v>
      </c>
      <c r="H662" s="18" t="str">
        <f t="shared" si="6"/>
        <v/>
      </c>
      <c r="I662" s="18" t="str">
        <f t="shared" si="7"/>
        <v/>
      </c>
      <c r="J662" s="18" t="str">
        <f t="shared" si="8"/>
        <v>-</v>
      </c>
      <c r="K662" s="27" t="str">
        <f t="shared" ref="K662:L662" si="672">IF(A662="","",WEEKDAY(B662,2))</f>
        <v/>
      </c>
      <c r="L662" s="27" t="str">
        <f t="shared" si="672"/>
        <v/>
      </c>
      <c r="M662" s="19">
        <f t="shared" si="10"/>
        <v>0</v>
      </c>
      <c r="N662" s="20">
        <f t="shared" si="11"/>
        <v>0</v>
      </c>
      <c r="O662" s="21" t="str">
        <f>IF(A662="","",IF(G662&gt;=asetukset!$B$3,G662-asetukset!$B$3,IF(AND(G662-E662&lt;=asetukset!$B$4,E662&gt;=asetukset!$B$3),1-E662,IF(AND(G662-E662&lt;=asetukset!$B$4,E662&lt;=asetukset!$B$3),asetukset!$B$6,0))))</f>
        <v/>
      </c>
      <c r="P662" s="20">
        <f>IF(F662&gt;D662,G662-asetukset!$B$5,IF(AND(D662=F662,E662&lt;=asetukset!$B$6),G662-E662,0))</f>
        <v>0</v>
      </c>
      <c r="Q662" s="19" t="str">
        <f>IF(and(K662=6,E662&gt;asetukset!$B$7),"", IF(and(K662&lt;&gt;6,L662=6,G662&lt;asetukset!$B$7),G662,IF(K662=6,asetukset!$B$7-E662,IF(K662=6,asetukset!$B$7-E662,IF(K662=6,asetukset!$B$7-E662,"")))))</f>
        <v/>
      </c>
      <c r="R662" s="19" t="str">
        <f t="shared" si="12"/>
        <v/>
      </c>
      <c r="S662" s="19" t="str">
        <f t="shared" si="13"/>
        <v/>
      </c>
      <c r="T662" s="21" t="str">
        <f>IF(A662="","",IF(SUMIFS($M$2:M662,$I$2:I662,I662,$A$2:A662,A662)&lt;=asetukset!$B$2,"",SUMIFS($M$2:M662,$I$2:I662,I662,$A$2:A662,A662)-asetukset!$B$2))</f>
        <v/>
      </c>
    </row>
    <row r="663">
      <c r="A663" s="43"/>
      <c r="B663" s="31"/>
      <c r="C663" s="31"/>
      <c r="D663" s="15">
        <f t="shared" si="2"/>
        <v>0</v>
      </c>
      <c r="E663" s="15">
        <f t="shared" si="3"/>
        <v>0</v>
      </c>
      <c r="F663" s="15">
        <f t="shared" si="4"/>
        <v>0</v>
      </c>
      <c r="G663" s="15">
        <f t="shared" si="5"/>
        <v>0</v>
      </c>
      <c r="H663" s="18" t="str">
        <f t="shared" si="6"/>
        <v/>
      </c>
      <c r="I663" s="18" t="str">
        <f t="shared" si="7"/>
        <v/>
      </c>
      <c r="J663" s="18" t="str">
        <f t="shared" si="8"/>
        <v>-</v>
      </c>
      <c r="K663" s="27" t="str">
        <f t="shared" ref="K663:L663" si="673">IF(A663="","",WEEKDAY(B663,2))</f>
        <v/>
      </c>
      <c r="L663" s="27" t="str">
        <f t="shared" si="673"/>
        <v/>
      </c>
      <c r="M663" s="19">
        <f t="shared" si="10"/>
        <v>0</v>
      </c>
      <c r="N663" s="20">
        <f t="shared" si="11"/>
        <v>0</v>
      </c>
      <c r="O663" s="21" t="str">
        <f>IF(A663="","",IF(G663&gt;=asetukset!$B$3,G663-asetukset!$B$3,IF(AND(G663-E663&lt;=asetukset!$B$4,E663&gt;=asetukset!$B$3),1-E663,IF(AND(G663-E663&lt;=asetukset!$B$4,E663&lt;=asetukset!$B$3),asetukset!$B$6,0))))</f>
        <v/>
      </c>
      <c r="P663" s="20">
        <f>IF(F663&gt;D663,G663-asetukset!$B$5,IF(AND(D663=F663,E663&lt;=asetukset!$B$6),G663-E663,0))</f>
        <v>0</v>
      </c>
      <c r="Q663" s="19" t="str">
        <f>IF(and(K663=6,E663&gt;asetukset!$B$7),"", IF(and(K663&lt;&gt;6,L663=6,G663&lt;asetukset!$B$7),G663,IF(K663=6,asetukset!$B$7-E663,IF(K663=6,asetukset!$B$7-E663,IF(K663=6,asetukset!$B$7-E663,"")))))</f>
        <v/>
      </c>
      <c r="R663" s="19" t="str">
        <f t="shared" si="12"/>
        <v/>
      </c>
      <c r="S663" s="19" t="str">
        <f t="shared" si="13"/>
        <v/>
      </c>
      <c r="T663" s="21" t="str">
        <f>IF(A663="","",IF(SUMIFS($M$2:M663,$I$2:I663,I663,$A$2:A663,A663)&lt;=asetukset!$B$2,"",SUMIFS($M$2:M663,$I$2:I663,I663,$A$2:A663,A663)-asetukset!$B$2))</f>
        <v/>
      </c>
    </row>
    <row r="664">
      <c r="A664" s="43"/>
      <c r="B664" s="31"/>
      <c r="C664" s="31"/>
      <c r="D664" s="15">
        <f t="shared" si="2"/>
        <v>0</v>
      </c>
      <c r="E664" s="15">
        <f t="shared" si="3"/>
        <v>0</v>
      </c>
      <c r="F664" s="15">
        <f t="shared" si="4"/>
        <v>0</v>
      </c>
      <c r="G664" s="15">
        <f t="shared" si="5"/>
        <v>0</v>
      </c>
      <c r="H664" s="18" t="str">
        <f t="shared" si="6"/>
        <v/>
      </c>
      <c r="I664" s="18" t="str">
        <f t="shared" si="7"/>
        <v/>
      </c>
      <c r="J664" s="18" t="str">
        <f t="shared" si="8"/>
        <v>-</v>
      </c>
      <c r="K664" s="27" t="str">
        <f t="shared" ref="K664:L664" si="674">IF(A664="","",WEEKDAY(B664,2))</f>
        <v/>
      </c>
      <c r="L664" s="27" t="str">
        <f t="shared" si="674"/>
        <v/>
      </c>
      <c r="M664" s="19">
        <f t="shared" si="10"/>
        <v>0</v>
      </c>
      <c r="N664" s="20">
        <f t="shared" si="11"/>
        <v>0</v>
      </c>
      <c r="O664" s="21" t="str">
        <f>IF(A664="","",IF(G664&gt;=asetukset!$B$3,G664-asetukset!$B$3,IF(AND(G664-E664&lt;=asetukset!$B$4,E664&gt;=asetukset!$B$3),1-E664,IF(AND(G664-E664&lt;=asetukset!$B$4,E664&lt;=asetukset!$B$3),asetukset!$B$6,0))))</f>
        <v/>
      </c>
      <c r="P664" s="20">
        <f>IF(F664&gt;D664,G664-asetukset!$B$5,IF(AND(D664=F664,E664&lt;=asetukset!$B$6),G664-E664,0))</f>
        <v>0</v>
      </c>
      <c r="Q664" s="19" t="str">
        <f>IF(and(K664=6,E664&gt;asetukset!$B$7),"", IF(and(K664&lt;&gt;6,L664=6,G664&lt;asetukset!$B$7),G664,IF(K664=6,asetukset!$B$7-E664,IF(K664=6,asetukset!$B$7-E664,IF(K664=6,asetukset!$B$7-E664,"")))))</f>
        <v/>
      </c>
      <c r="R664" s="19" t="str">
        <f t="shared" si="12"/>
        <v/>
      </c>
      <c r="S664" s="19" t="str">
        <f t="shared" si="13"/>
        <v/>
      </c>
      <c r="T664" s="21" t="str">
        <f>IF(A664="","",IF(SUMIFS($M$2:M664,$I$2:I664,I664,$A$2:A664,A664)&lt;=asetukset!$B$2,"",SUMIFS($M$2:M664,$I$2:I664,I664,$A$2:A664,A664)-asetukset!$B$2))</f>
        <v/>
      </c>
    </row>
    <row r="665">
      <c r="A665" s="43"/>
      <c r="B665" s="31"/>
      <c r="C665" s="31"/>
      <c r="D665" s="15">
        <f t="shared" si="2"/>
        <v>0</v>
      </c>
      <c r="E665" s="15">
        <f t="shared" si="3"/>
        <v>0</v>
      </c>
      <c r="F665" s="15">
        <f t="shared" si="4"/>
        <v>0</v>
      </c>
      <c r="G665" s="15">
        <f t="shared" si="5"/>
        <v>0</v>
      </c>
      <c r="H665" s="18" t="str">
        <f t="shared" si="6"/>
        <v/>
      </c>
      <c r="I665" s="18" t="str">
        <f t="shared" si="7"/>
        <v/>
      </c>
      <c r="J665" s="18" t="str">
        <f t="shared" si="8"/>
        <v>-</v>
      </c>
      <c r="K665" s="27" t="str">
        <f t="shared" ref="K665:L665" si="675">IF(A665="","",WEEKDAY(B665,2))</f>
        <v/>
      </c>
      <c r="L665" s="27" t="str">
        <f t="shared" si="675"/>
        <v/>
      </c>
      <c r="M665" s="19">
        <f t="shared" si="10"/>
        <v>0</v>
      </c>
      <c r="N665" s="20">
        <f t="shared" si="11"/>
        <v>0</v>
      </c>
      <c r="O665" s="21" t="str">
        <f>IF(A665="","",IF(G665&gt;=asetukset!$B$3,G665-asetukset!$B$3,IF(AND(G665-E665&lt;=asetukset!$B$4,E665&gt;=asetukset!$B$3),1-E665,IF(AND(G665-E665&lt;=asetukset!$B$4,E665&lt;=asetukset!$B$3),asetukset!$B$6,0))))</f>
        <v/>
      </c>
      <c r="P665" s="20">
        <f>IF(F665&gt;D665,G665-asetukset!$B$5,IF(AND(D665=F665,E665&lt;=asetukset!$B$6),G665-E665,0))</f>
        <v>0</v>
      </c>
      <c r="Q665" s="19" t="str">
        <f>IF(and(K665=6,E665&gt;asetukset!$B$7),"", IF(and(K665&lt;&gt;6,L665=6,G665&lt;asetukset!$B$7),G665,IF(K665=6,asetukset!$B$7-E665,IF(K665=6,asetukset!$B$7-E665,IF(K665=6,asetukset!$B$7-E665,"")))))</f>
        <v/>
      </c>
      <c r="R665" s="19" t="str">
        <f t="shared" si="12"/>
        <v/>
      </c>
      <c r="S665" s="19" t="str">
        <f t="shared" si="13"/>
        <v/>
      </c>
      <c r="T665" s="21" t="str">
        <f>IF(A665="","",IF(SUMIFS($M$2:M665,$I$2:I665,I665,$A$2:A665,A665)&lt;=asetukset!$B$2,"",SUMIFS($M$2:M665,$I$2:I665,I665,$A$2:A665,A665)-asetukset!$B$2))</f>
        <v/>
      </c>
    </row>
    <row r="666">
      <c r="A666" s="43"/>
      <c r="B666" s="31"/>
      <c r="C666" s="31"/>
      <c r="D666" s="15">
        <f t="shared" si="2"/>
        <v>0</v>
      </c>
      <c r="E666" s="15">
        <f t="shared" si="3"/>
        <v>0</v>
      </c>
      <c r="F666" s="15">
        <f t="shared" si="4"/>
        <v>0</v>
      </c>
      <c r="G666" s="15">
        <f t="shared" si="5"/>
        <v>0</v>
      </c>
      <c r="H666" s="18" t="str">
        <f t="shared" si="6"/>
        <v/>
      </c>
      <c r="I666" s="18" t="str">
        <f t="shared" si="7"/>
        <v/>
      </c>
      <c r="J666" s="18" t="str">
        <f t="shared" si="8"/>
        <v>-</v>
      </c>
      <c r="K666" s="27" t="str">
        <f t="shared" ref="K666:L666" si="676">IF(A666="","",WEEKDAY(B666,2))</f>
        <v/>
      </c>
      <c r="L666" s="27" t="str">
        <f t="shared" si="676"/>
        <v/>
      </c>
      <c r="M666" s="19">
        <f t="shared" si="10"/>
        <v>0</v>
      </c>
      <c r="N666" s="20">
        <f t="shared" si="11"/>
        <v>0</v>
      </c>
      <c r="O666" s="21" t="str">
        <f>IF(A666="","",IF(G666&gt;=asetukset!$B$3,G666-asetukset!$B$3,IF(AND(G666-E666&lt;=asetukset!$B$4,E666&gt;=asetukset!$B$3),1-E666,IF(AND(G666-E666&lt;=asetukset!$B$4,E666&lt;=asetukset!$B$3),asetukset!$B$6,0))))</f>
        <v/>
      </c>
      <c r="P666" s="20">
        <f>IF(F666&gt;D666,G666-asetukset!$B$5,IF(AND(D666=F666,E666&lt;=asetukset!$B$6),G666-E666,0))</f>
        <v>0</v>
      </c>
      <c r="Q666" s="19" t="str">
        <f>IF(and(K666=6,E666&gt;asetukset!$B$7),"", IF(and(K666&lt;&gt;6,L666=6,G666&lt;asetukset!$B$7),G666,IF(K666=6,asetukset!$B$7-E666,IF(K666=6,asetukset!$B$7-E666,IF(K666=6,asetukset!$B$7-E666,"")))))</f>
        <v/>
      </c>
      <c r="R666" s="19" t="str">
        <f t="shared" si="12"/>
        <v/>
      </c>
      <c r="S666" s="19" t="str">
        <f t="shared" si="13"/>
        <v/>
      </c>
      <c r="T666" s="21" t="str">
        <f>IF(A666="","",IF(SUMIFS($M$2:M666,$I$2:I666,I666,$A$2:A666,A666)&lt;=asetukset!$B$2,"",SUMIFS($M$2:M666,$I$2:I666,I666,$A$2:A666,A666)-asetukset!$B$2))</f>
        <v/>
      </c>
    </row>
    <row r="667">
      <c r="A667" s="43"/>
      <c r="B667" s="31"/>
      <c r="C667" s="31"/>
      <c r="D667" s="15">
        <f t="shared" si="2"/>
        <v>0</v>
      </c>
      <c r="E667" s="15">
        <f t="shared" si="3"/>
        <v>0</v>
      </c>
      <c r="F667" s="15">
        <f t="shared" si="4"/>
        <v>0</v>
      </c>
      <c r="G667" s="15">
        <f t="shared" si="5"/>
        <v>0</v>
      </c>
      <c r="H667" s="18" t="str">
        <f t="shared" si="6"/>
        <v/>
      </c>
      <c r="I667" s="18" t="str">
        <f t="shared" si="7"/>
        <v/>
      </c>
      <c r="J667" s="18" t="str">
        <f t="shared" si="8"/>
        <v>-</v>
      </c>
      <c r="K667" s="27" t="str">
        <f t="shared" ref="K667:L667" si="677">IF(A667="","",WEEKDAY(B667,2))</f>
        <v/>
      </c>
      <c r="L667" s="27" t="str">
        <f t="shared" si="677"/>
        <v/>
      </c>
      <c r="M667" s="19">
        <f t="shared" si="10"/>
        <v>0</v>
      </c>
      <c r="N667" s="20">
        <f t="shared" si="11"/>
        <v>0</v>
      </c>
      <c r="O667" s="21" t="str">
        <f>IF(A667="","",IF(G667&gt;=asetukset!$B$3,G667-asetukset!$B$3,IF(AND(G667-E667&lt;=asetukset!$B$4,E667&gt;=asetukset!$B$3),1-E667,IF(AND(G667-E667&lt;=asetukset!$B$4,E667&lt;=asetukset!$B$3),asetukset!$B$6,0))))</f>
        <v/>
      </c>
      <c r="P667" s="20">
        <f>IF(F667&gt;D667,G667-asetukset!$B$5,IF(AND(D667=F667,E667&lt;=asetukset!$B$6),G667-E667,0))</f>
        <v>0</v>
      </c>
      <c r="Q667" s="19" t="str">
        <f>IF(and(K667=6,E667&gt;asetukset!$B$7),"", IF(and(K667&lt;&gt;6,L667=6,G667&lt;asetukset!$B$7),G667,IF(K667=6,asetukset!$B$7-E667,IF(K667=6,asetukset!$B$7-E667,IF(K667=6,asetukset!$B$7-E667,"")))))</f>
        <v/>
      </c>
      <c r="R667" s="19" t="str">
        <f t="shared" si="12"/>
        <v/>
      </c>
      <c r="S667" s="19" t="str">
        <f t="shared" si="13"/>
        <v/>
      </c>
      <c r="T667" s="21" t="str">
        <f>IF(A667="","",IF(SUMIFS($M$2:M667,$I$2:I667,I667,$A$2:A667,A667)&lt;=asetukset!$B$2,"",SUMIFS($M$2:M667,$I$2:I667,I667,$A$2:A667,A667)-asetukset!$B$2))</f>
        <v/>
      </c>
    </row>
    <row r="668">
      <c r="A668" s="43"/>
      <c r="B668" s="31"/>
      <c r="C668" s="31"/>
      <c r="D668" s="15">
        <f t="shared" si="2"/>
        <v>0</v>
      </c>
      <c r="E668" s="15">
        <f t="shared" si="3"/>
        <v>0</v>
      </c>
      <c r="F668" s="15">
        <f t="shared" si="4"/>
        <v>0</v>
      </c>
      <c r="G668" s="15">
        <f t="shared" si="5"/>
        <v>0</v>
      </c>
      <c r="H668" s="18" t="str">
        <f t="shared" si="6"/>
        <v/>
      </c>
      <c r="I668" s="18" t="str">
        <f t="shared" si="7"/>
        <v/>
      </c>
      <c r="J668" s="18" t="str">
        <f t="shared" si="8"/>
        <v>-</v>
      </c>
      <c r="K668" s="27" t="str">
        <f t="shared" ref="K668:L668" si="678">IF(A668="","",WEEKDAY(B668,2))</f>
        <v/>
      </c>
      <c r="L668" s="27" t="str">
        <f t="shared" si="678"/>
        <v/>
      </c>
      <c r="M668" s="19">
        <f t="shared" si="10"/>
        <v>0</v>
      </c>
      <c r="N668" s="20">
        <f t="shared" si="11"/>
        <v>0</v>
      </c>
      <c r="O668" s="21" t="str">
        <f>IF(A668="","",IF(G668&gt;=asetukset!$B$3,G668-asetukset!$B$3,IF(AND(G668-E668&lt;=asetukset!$B$4,E668&gt;=asetukset!$B$3),1-E668,IF(AND(G668-E668&lt;=asetukset!$B$4,E668&lt;=asetukset!$B$3),asetukset!$B$6,0))))</f>
        <v/>
      </c>
      <c r="P668" s="20">
        <f>IF(F668&gt;D668,G668-asetukset!$B$5,IF(AND(D668=F668,E668&lt;=asetukset!$B$6),G668-E668,0))</f>
        <v>0</v>
      </c>
      <c r="Q668" s="19" t="str">
        <f>IF(and(K668=6,E668&gt;asetukset!$B$7),"", IF(and(K668&lt;&gt;6,L668=6,G668&lt;asetukset!$B$7),G668,IF(K668=6,asetukset!$B$7-E668,IF(K668=6,asetukset!$B$7-E668,IF(K668=6,asetukset!$B$7-E668,"")))))</f>
        <v/>
      </c>
      <c r="R668" s="19" t="str">
        <f t="shared" si="12"/>
        <v/>
      </c>
      <c r="S668" s="19" t="str">
        <f t="shared" si="13"/>
        <v/>
      </c>
      <c r="T668" s="21" t="str">
        <f>IF(A668="","",IF(SUMIFS($M$2:M668,$I$2:I668,I668,$A$2:A668,A668)&lt;=asetukset!$B$2,"",SUMIFS($M$2:M668,$I$2:I668,I668,$A$2:A668,A668)-asetukset!$B$2))</f>
        <v/>
      </c>
    </row>
    <row r="669">
      <c r="A669" s="43"/>
      <c r="B669" s="31"/>
      <c r="C669" s="31"/>
      <c r="D669" s="15">
        <f t="shared" si="2"/>
        <v>0</v>
      </c>
      <c r="E669" s="15">
        <f t="shared" si="3"/>
        <v>0</v>
      </c>
      <c r="F669" s="15">
        <f t="shared" si="4"/>
        <v>0</v>
      </c>
      <c r="G669" s="15">
        <f t="shared" si="5"/>
        <v>0</v>
      </c>
      <c r="H669" s="18" t="str">
        <f t="shared" si="6"/>
        <v/>
      </c>
      <c r="I669" s="18" t="str">
        <f t="shared" si="7"/>
        <v/>
      </c>
      <c r="J669" s="18" t="str">
        <f t="shared" si="8"/>
        <v>-</v>
      </c>
      <c r="K669" s="27" t="str">
        <f t="shared" ref="K669:L669" si="679">IF(A669="","",WEEKDAY(B669,2))</f>
        <v/>
      </c>
      <c r="L669" s="27" t="str">
        <f t="shared" si="679"/>
        <v/>
      </c>
      <c r="M669" s="19">
        <f t="shared" si="10"/>
        <v>0</v>
      </c>
      <c r="N669" s="20">
        <f t="shared" si="11"/>
        <v>0</v>
      </c>
      <c r="O669" s="21" t="str">
        <f>IF(A669="","",IF(G669&gt;=asetukset!$B$3,G669-asetukset!$B$3,IF(AND(G669-E669&lt;=asetukset!$B$4,E669&gt;=asetukset!$B$3),1-E669,IF(AND(G669-E669&lt;=asetukset!$B$4,E669&lt;=asetukset!$B$3),asetukset!$B$6,0))))</f>
        <v/>
      </c>
      <c r="P669" s="20">
        <f>IF(F669&gt;D669,G669-asetukset!$B$5,IF(AND(D669=F669,E669&lt;=asetukset!$B$6),G669-E669,0))</f>
        <v>0</v>
      </c>
      <c r="Q669" s="19" t="str">
        <f>IF(and(K669=6,E669&gt;asetukset!$B$7),"", IF(and(K669&lt;&gt;6,L669=6,G669&lt;asetukset!$B$7),G669,IF(K669=6,asetukset!$B$7-E669,IF(K669=6,asetukset!$B$7-E669,IF(K669=6,asetukset!$B$7-E669,"")))))</f>
        <v/>
      </c>
      <c r="R669" s="19" t="str">
        <f t="shared" si="12"/>
        <v/>
      </c>
      <c r="S669" s="19" t="str">
        <f t="shared" si="13"/>
        <v/>
      </c>
      <c r="T669" s="21" t="str">
        <f>IF(A669="","",IF(SUMIFS($M$2:M669,$I$2:I669,I669,$A$2:A669,A669)&lt;=asetukset!$B$2,"",SUMIFS($M$2:M669,$I$2:I669,I669,$A$2:A669,A669)-asetukset!$B$2))</f>
        <v/>
      </c>
    </row>
    <row r="670">
      <c r="A670" s="43"/>
      <c r="B670" s="31"/>
      <c r="C670" s="31"/>
      <c r="D670" s="15">
        <f t="shared" si="2"/>
        <v>0</v>
      </c>
      <c r="E670" s="15">
        <f t="shared" si="3"/>
        <v>0</v>
      </c>
      <c r="F670" s="15">
        <f t="shared" si="4"/>
        <v>0</v>
      </c>
      <c r="G670" s="15">
        <f t="shared" si="5"/>
        <v>0</v>
      </c>
      <c r="H670" s="18" t="str">
        <f t="shared" si="6"/>
        <v/>
      </c>
      <c r="I670" s="18" t="str">
        <f t="shared" si="7"/>
        <v/>
      </c>
      <c r="J670" s="18" t="str">
        <f t="shared" si="8"/>
        <v>-</v>
      </c>
      <c r="K670" s="27" t="str">
        <f t="shared" ref="K670:L670" si="680">IF(A670="","",WEEKDAY(B670,2))</f>
        <v/>
      </c>
      <c r="L670" s="27" t="str">
        <f t="shared" si="680"/>
        <v/>
      </c>
      <c r="M670" s="19">
        <f t="shared" si="10"/>
        <v>0</v>
      </c>
      <c r="N670" s="20">
        <f t="shared" si="11"/>
        <v>0</v>
      </c>
      <c r="O670" s="21" t="str">
        <f>IF(A670="","",IF(G670&gt;=asetukset!$B$3,G670-asetukset!$B$3,IF(AND(G670-E670&lt;=asetukset!$B$4,E670&gt;=asetukset!$B$3),1-E670,IF(AND(G670-E670&lt;=asetukset!$B$4,E670&lt;=asetukset!$B$3),asetukset!$B$6,0))))</f>
        <v/>
      </c>
      <c r="P670" s="20">
        <f>IF(F670&gt;D670,G670-asetukset!$B$5,IF(AND(D670=F670,E670&lt;=asetukset!$B$6),G670-E670,0))</f>
        <v>0</v>
      </c>
      <c r="Q670" s="19" t="str">
        <f>IF(and(K670=6,E670&gt;asetukset!$B$7),"", IF(and(K670&lt;&gt;6,L670=6,G670&lt;asetukset!$B$7),G670,IF(K670=6,asetukset!$B$7-E670,IF(K670=6,asetukset!$B$7-E670,IF(K670=6,asetukset!$B$7-E670,"")))))</f>
        <v/>
      </c>
      <c r="R670" s="19" t="str">
        <f t="shared" si="12"/>
        <v/>
      </c>
      <c r="S670" s="19" t="str">
        <f t="shared" si="13"/>
        <v/>
      </c>
      <c r="T670" s="21" t="str">
        <f>IF(A670="","",IF(SUMIFS($M$2:M670,$I$2:I670,I670,$A$2:A670,A670)&lt;=asetukset!$B$2,"",SUMIFS($M$2:M670,$I$2:I670,I670,$A$2:A670,A670)-asetukset!$B$2))</f>
        <v/>
      </c>
    </row>
    <row r="671">
      <c r="A671" s="43"/>
      <c r="B671" s="31"/>
      <c r="C671" s="31"/>
      <c r="D671" s="15">
        <f t="shared" si="2"/>
        <v>0</v>
      </c>
      <c r="E671" s="15">
        <f t="shared" si="3"/>
        <v>0</v>
      </c>
      <c r="F671" s="15">
        <f t="shared" si="4"/>
        <v>0</v>
      </c>
      <c r="G671" s="15">
        <f t="shared" si="5"/>
        <v>0</v>
      </c>
      <c r="H671" s="18" t="str">
        <f t="shared" si="6"/>
        <v/>
      </c>
      <c r="I671" s="18" t="str">
        <f t="shared" si="7"/>
        <v/>
      </c>
      <c r="J671" s="18" t="str">
        <f t="shared" si="8"/>
        <v>-</v>
      </c>
      <c r="K671" s="27" t="str">
        <f t="shared" ref="K671:L671" si="681">IF(A671="","",WEEKDAY(B671,2))</f>
        <v/>
      </c>
      <c r="L671" s="27" t="str">
        <f t="shared" si="681"/>
        <v/>
      </c>
      <c r="M671" s="19">
        <f t="shared" si="10"/>
        <v>0</v>
      </c>
      <c r="N671" s="20">
        <f t="shared" si="11"/>
        <v>0</v>
      </c>
      <c r="O671" s="21" t="str">
        <f>IF(A671="","",IF(G671&gt;=asetukset!$B$3,G671-asetukset!$B$3,IF(AND(G671-E671&lt;=asetukset!$B$4,E671&gt;=asetukset!$B$3),1-E671,IF(AND(G671-E671&lt;=asetukset!$B$4,E671&lt;=asetukset!$B$3),asetukset!$B$6,0))))</f>
        <v/>
      </c>
      <c r="P671" s="20">
        <f>IF(F671&gt;D671,G671-asetukset!$B$5,IF(AND(D671=F671,E671&lt;=asetukset!$B$6),G671-E671,0))</f>
        <v>0</v>
      </c>
      <c r="Q671" s="19" t="str">
        <f>IF(and(K671=6,E671&gt;asetukset!$B$7),"", IF(and(K671&lt;&gt;6,L671=6,G671&lt;asetukset!$B$7),G671,IF(K671=6,asetukset!$B$7-E671,IF(K671=6,asetukset!$B$7-E671,IF(K671=6,asetukset!$B$7-E671,"")))))</f>
        <v/>
      </c>
      <c r="R671" s="19" t="str">
        <f t="shared" si="12"/>
        <v/>
      </c>
      <c r="S671" s="19" t="str">
        <f t="shared" si="13"/>
        <v/>
      </c>
      <c r="T671" s="21" t="str">
        <f>IF(A671="","",IF(SUMIFS($M$2:M671,$I$2:I671,I671,$A$2:A671,A671)&lt;=asetukset!$B$2,"",SUMIFS($M$2:M671,$I$2:I671,I671,$A$2:A671,A671)-asetukset!$B$2))</f>
        <v/>
      </c>
    </row>
    <row r="672">
      <c r="A672" s="43"/>
      <c r="B672" s="31"/>
      <c r="C672" s="31"/>
      <c r="D672" s="15">
        <f t="shared" si="2"/>
        <v>0</v>
      </c>
      <c r="E672" s="15">
        <f t="shared" si="3"/>
        <v>0</v>
      </c>
      <c r="F672" s="15">
        <f t="shared" si="4"/>
        <v>0</v>
      </c>
      <c r="G672" s="15">
        <f t="shared" si="5"/>
        <v>0</v>
      </c>
      <c r="H672" s="18" t="str">
        <f t="shared" si="6"/>
        <v/>
      </c>
      <c r="I672" s="18" t="str">
        <f t="shared" si="7"/>
        <v/>
      </c>
      <c r="J672" s="18" t="str">
        <f t="shared" si="8"/>
        <v>-</v>
      </c>
      <c r="K672" s="27" t="str">
        <f t="shared" ref="K672:L672" si="682">IF(A672="","",WEEKDAY(B672,2))</f>
        <v/>
      </c>
      <c r="L672" s="27" t="str">
        <f t="shared" si="682"/>
        <v/>
      </c>
      <c r="M672" s="19">
        <f t="shared" si="10"/>
        <v>0</v>
      </c>
      <c r="N672" s="20">
        <f t="shared" si="11"/>
        <v>0</v>
      </c>
      <c r="O672" s="21" t="str">
        <f>IF(A672="","",IF(G672&gt;=asetukset!$B$3,G672-asetukset!$B$3,IF(AND(G672-E672&lt;=asetukset!$B$4,E672&gt;=asetukset!$B$3),1-E672,IF(AND(G672-E672&lt;=asetukset!$B$4,E672&lt;=asetukset!$B$3),asetukset!$B$6,0))))</f>
        <v/>
      </c>
      <c r="P672" s="20">
        <f>IF(F672&gt;D672,G672-asetukset!$B$5,IF(AND(D672=F672,E672&lt;=asetukset!$B$6),G672-E672,0))</f>
        <v>0</v>
      </c>
      <c r="Q672" s="19" t="str">
        <f>IF(and(K672=6,E672&gt;asetukset!$B$7),"", IF(and(K672&lt;&gt;6,L672=6,G672&lt;asetukset!$B$7),G672,IF(K672=6,asetukset!$B$7-E672,IF(K672=6,asetukset!$B$7-E672,IF(K672=6,asetukset!$B$7-E672,"")))))</f>
        <v/>
      </c>
      <c r="R672" s="19" t="str">
        <f t="shared" si="12"/>
        <v/>
      </c>
      <c r="S672" s="19" t="str">
        <f t="shared" si="13"/>
        <v/>
      </c>
      <c r="T672" s="21" t="str">
        <f>IF(A672="","",IF(SUMIFS($M$2:M672,$I$2:I672,I672,$A$2:A672,A672)&lt;=asetukset!$B$2,"",SUMIFS($M$2:M672,$I$2:I672,I672,$A$2:A672,A672)-asetukset!$B$2))</f>
        <v/>
      </c>
    </row>
    <row r="673">
      <c r="A673" s="43"/>
      <c r="B673" s="31"/>
      <c r="C673" s="31"/>
      <c r="D673" s="15">
        <f t="shared" si="2"/>
        <v>0</v>
      </c>
      <c r="E673" s="15">
        <f t="shared" si="3"/>
        <v>0</v>
      </c>
      <c r="F673" s="15">
        <f t="shared" si="4"/>
        <v>0</v>
      </c>
      <c r="G673" s="15">
        <f t="shared" si="5"/>
        <v>0</v>
      </c>
      <c r="H673" s="18" t="str">
        <f t="shared" si="6"/>
        <v/>
      </c>
      <c r="I673" s="18" t="str">
        <f t="shared" si="7"/>
        <v/>
      </c>
      <c r="J673" s="18" t="str">
        <f t="shared" si="8"/>
        <v>-</v>
      </c>
      <c r="K673" s="27" t="str">
        <f t="shared" ref="K673:L673" si="683">IF(A673="","",WEEKDAY(B673,2))</f>
        <v/>
      </c>
      <c r="L673" s="27" t="str">
        <f t="shared" si="683"/>
        <v/>
      </c>
      <c r="M673" s="19">
        <f t="shared" si="10"/>
        <v>0</v>
      </c>
      <c r="N673" s="20">
        <f t="shared" si="11"/>
        <v>0</v>
      </c>
      <c r="O673" s="21" t="str">
        <f>IF(A673="","",IF(G673&gt;=asetukset!$B$3,G673-asetukset!$B$3,IF(AND(G673-E673&lt;=asetukset!$B$4,E673&gt;=asetukset!$B$3),1-E673,IF(AND(G673-E673&lt;=asetukset!$B$4,E673&lt;=asetukset!$B$3),asetukset!$B$6,0))))</f>
        <v/>
      </c>
      <c r="P673" s="20">
        <f>IF(F673&gt;D673,G673-asetukset!$B$5,IF(AND(D673=F673,E673&lt;=asetukset!$B$6),G673-E673,0))</f>
        <v>0</v>
      </c>
      <c r="Q673" s="19" t="str">
        <f>IF(and(K673=6,E673&gt;asetukset!$B$7),"", IF(and(K673&lt;&gt;6,L673=6,G673&lt;asetukset!$B$7),G673,IF(K673=6,asetukset!$B$7-E673,IF(K673=6,asetukset!$B$7-E673,IF(K673=6,asetukset!$B$7-E673,"")))))</f>
        <v/>
      </c>
      <c r="R673" s="19" t="str">
        <f t="shared" si="12"/>
        <v/>
      </c>
      <c r="S673" s="19" t="str">
        <f t="shared" si="13"/>
        <v/>
      </c>
      <c r="T673" s="21" t="str">
        <f>IF(A673="","",IF(SUMIFS($M$2:M673,$I$2:I673,I673,$A$2:A673,A673)&lt;=asetukset!$B$2,"",SUMIFS($M$2:M673,$I$2:I673,I673,$A$2:A673,A673)-asetukset!$B$2))</f>
        <v/>
      </c>
    </row>
    <row r="674">
      <c r="A674" s="43"/>
      <c r="B674" s="31"/>
      <c r="C674" s="31"/>
      <c r="D674" s="15">
        <f t="shared" si="2"/>
        <v>0</v>
      </c>
      <c r="E674" s="15">
        <f t="shared" si="3"/>
        <v>0</v>
      </c>
      <c r="F674" s="15">
        <f t="shared" si="4"/>
        <v>0</v>
      </c>
      <c r="G674" s="15">
        <f t="shared" si="5"/>
        <v>0</v>
      </c>
      <c r="H674" s="18" t="str">
        <f t="shared" si="6"/>
        <v/>
      </c>
      <c r="I674" s="18" t="str">
        <f t="shared" si="7"/>
        <v/>
      </c>
      <c r="J674" s="18" t="str">
        <f t="shared" si="8"/>
        <v>-</v>
      </c>
      <c r="K674" s="27" t="str">
        <f t="shared" ref="K674:L674" si="684">IF(A674="","",WEEKDAY(B674,2))</f>
        <v/>
      </c>
      <c r="L674" s="27" t="str">
        <f t="shared" si="684"/>
        <v/>
      </c>
      <c r="M674" s="19">
        <f t="shared" si="10"/>
        <v>0</v>
      </c>
      <c r="N674" s="20">
        <f t="shared" si="11"/>
        <v>0</v>
      </c>
      <c r="O674" s="21" t="str">
        <f>IF(A674="","",IF(G674&gt;=asetukset!$B$3,G674-asetukset!$B$3,IF(AND(G674-E674&lt;=asetukset!$B$4,E674&gt;=asetukset!$B$3),1-E674,IF(AND(G674-E674&lt;=asetukset!$B$4,E674&lt;=asetukset!$B$3),asetukset!$B$6,0))))</f>
        <v/>
      </c>
      <c r="P674" s="20">
        <f>IF(F674&gt;D674,G674-asetukset!$B$5,IF(AND(D674=F674,E674&lt;=asetukset!$B$6),G674-E674,0))</f>
        <v>0</v>
      </c>
      <c r="Q674" s="19" t="str">
        <f>IF(and(K674=6,E674&gt;asetukset!$B$7),"", IF(and(K674&lt;&gt;6,L674=6,G674&lt;asetukset!$B$7),G674,IF(K674=6,asetukset!$B$7-E674,IF(K674=6,asetukset!$B$7-E674,IF(K674=6,asetukset!$B$7-E674,"")))))</f>
        <v/>
      </c>
      <c r="R674" s="19" t="str">
        <f t="shared" si="12"/>
        <v/>
      </c>
      <c r="S674" s="19" t="str">
        <f t="shared" si="13"/>
        <v/>
      </c>
      <c r="T674" s="21" t="str">
        <f>IF(A674="","",IF(SUMIFS($M$2:M674,$I$2:I674,I674,$A$2:A674,A674)&lt;=asetukset!$B$2,"",SUMIFS($M$2:M674,$I$2:I674,I674,$A$2:A674,A674)-asetukset!$B$2))</f>
        <v/>
      </c>
    </row>
    <row r="675">
      <c r="A675" s="43"/>
      <c r="B675" s="31"/>
      <c r="C675" s="31"/>
      <c r="D675" s="15">
        <f t="shared" si="2"/>
        <v>0</v>
      </c>
      <c r="E675" s="15">
        <f t="shared" si="3"/>
        <v>0</v>
      </c>
      <c r="F675" s="15">
        <f t="shared" si="4"/>
        <v>0</v>
      </c>
      <c r="G675" s="15">
        <f t="shared" si="5"/>
        <v>0</v>
      </c>
      <c r="H675" s="18" t="str">
        <f t="shared" si="6"/>
        <v/>
      </c>
      <c r="I675" s="18" t="str">
        <f t="shared" si="7"/>
        <v/>
      </c>
      <c r="J675" s="18" t="str">
        <f t="shared" si="8"/>
        <v>-</v>
      </c>
      <c r="K675" s="27" t="str">
        <f t="shared" ref="K675:L675" si="685">IF(A675="","",WEEKDAY(B675,2))</f>
        <v/>
      </c>
      <c r="L675" s="27" t="str">
        <f t="shared" si="685"/>
        <v/>
      </c>
      <c r="M675" s="19">
        <f t="shared" si="10"/>
        <v>0</v>
      </c>
      <c r="N675" s="20">
        <f t="shared" si="11"/>
        <v>0</v>
      </c>
      <c r="O675" s="21" t="str">
        <f>IF(A675="","",IF(G675&gt;=asetukset!$B$3,G675-asetukset!$B$3,IF(AND(G675-E675&lt;=asetukset!$B$4,E675&gt;=asetukset!$B$3),1-E675,IF(AND(G675-E675&lt;=asetukset!$B$4,E675&lt;=asetukset!$B$3),asetukset!$B$6,0))))</f>
        <v/>
      </c>
      <c r="P675" s="20">
        <f>IF(F675&gt;D675,G675-asetukset!$B$5,IF(AND(D675=F675,E675&lt;=asetukset!$B$6),G675-E675,0))</f>
        <v>0</v>
      </c>
      <c r="Q675" s="19" t="str">
        <f>IF(and(K675=6,E675&gt;asetukset!$B$7),"", IF(and(K675&lt;&gt;6,L675=6,G675&lt;asetukset!$B$7),G675,IF(K675=6,asetukset!$B$7-E675,IF(K675=6,asetukset!$B$7-E675,IF(K675=6,asetukset!$B$7-E675,"")))))</f>
        <v/>
      </c>
      <c r="R675" s="19" t="str">
        <f t="shared" si="12"/>
        <v/>
      </c>
      <c r="S675" s="19" t="str">
        <f t="shared" si="13"/>
        <v/>
      </c>
      <c r="T675" s="21" t="str">
        <f>IF(A675="","",IF(SUMIFS($M$2:M675,$I$2:I675,I675,$A$2:A675,A675)&lt;=asetukset!$B$2,"",SUMIFS($M$2:M675,$I$2:I675,I675,$A$2:A675,A675)-asetukset!$B$2))</f>
        <v/>
      </c>
    </row>
    <row r="676">
      <c r="A676" s="43"/>
      <c r="B676" s="31"/>
      <c r="C676" s="31"/>
      <c r="D676" s="15">
        <f t="shared" si="2"/>
        <v>0</v>
      </c>
      <c r="E676" s="15">
        <f t="shared" si="3"/>
        <v>0</v>
      </c>
      <c r="F676" s="15">
        <f t="shared" si="4"/>
        <v>0</v>
      </c>
      <c r="G676" s="15">
        <f t="shared" si="5"/>
        <v>0</v>
      </c>
      <c r="H676" s="18" t="str">
        <f t="shared" si="6"/>
        <v/>
      </c>
      <c r="I676" s="18" t="str">
        <f t="shared" si="7"/>
        <v/>
      </c>
      <c r="J676" s="18" t="str">
        <f t="shared" si="8"/>
        <v>-</v>
      </c>
      <c r="K676" s="27" t="str">
        <f t="shared" ref="K676:L676" si="686">IF(A676="","",WEEKDAY(B676,2))</f>
        <v/>
      </c>
      <c r="L676" s="27" t="str">
        <f t="shared" si="686"/>
        <v/>
      </c>
      <c r="M676" s="19">
        <f t="shared" si="10"/>
        <v>0</v>
      </c>
      <c r="N676" s="20">
        <f t="shared" si="11"/>
        <v>0</v>
      </c>
      <c r="O676" s="21" t="str">
        <f>IF(A676="","",IF(G676&gt;=asetukset!$B$3,G676-asetukset!$B$3,IF(AND(G676-E676&lt;=asetukset!$B$4,E676&gt;=asetukset!$B$3),1-E676,IF(AND(G676-E676&lt;=asetukset!$B$4,E676&lt;=asetukset!$B$3),asetukset!$B$6,0))))</f>
        <v/>
      </c>
      <c r="P676" s="20">
        <f>IF(F676&gt;D676,G676-asetukset!$B$5,IF(AND(D676=F676,E676&lt;=asetukset!$B$6),G676-E676,0))</f>
        <v>0</v>
      </c>
      <c r="Q676" s="19" t="str">
        <f>IF(and(K676=6,E676&gt;asetukset!$B$7),"", IF(and(K676&lt;&gt;6,L676=6,G676&lt;asetukset!$B$7),G676,IF(K676=6,asetukset!$B$7-E676,IF(K676=6,asetukset!$B$7-E676,IF(K676=6,asetukset!$B$7-E676,"")))))</f>
        <v/>
      </c>
      <c r="R676" s="19" t="str">
        <f t="shared" si="12"/>
        <v/>
      </c>
      <c r="S676" s="19" t="str">
        <f t="shared" si="13"/>
        <v/>
      </c>
      <c r="T676" s="21" t="str">
        <f>IF(A676="","",IF(SUMIFS($M$2:M676,$I$2:I676,I676,$A$2:A676,A676)&lt;=asetukset!$B$2,"",SUMIFS($M$2:M676,$I$2:I676,I676,$A$2:A676,A676)-asetukset!$B$2))</f>
        <v/>
      </c>
    </row>
    <row r="677">
      <c r="A677" s="43"/>
      <c r="B677" s="31"/>
      <c r="C677" s="31"/>
      <c r="D677" s="15">
        <f t="shared" si="2"/>
        <v>0</v>
      </c>
      <c r="E677" s="15">
        <f t="shared" si="3"/>
        <v>0</v>
      </c>
      <c r="F677" s="15">
        <f t="shared" si="4"/>
        <v>0</v>
      </c>
      <c r="G677" s="15">
        <f t="shared" si="5"/>
        <v>0</v>
      </c>
      <c r="H677" s="18" t="str">
        <f t="shared" si="6"/>
        <v/>
      </c>
      <c r="I677" s="18" t="str">
        <f t="shared" si="7"/>
        <v/>
      </c>
      <c r="J677" s="18" t="str">
        <f t="shared" si="8"/>
        <v>-</v>
      </c>
      <c r="K677" s="27" t="str">
        <f t="shared" ref="K677:L677" si="687">IF(A677="","",WEEKDAY(B677,2))</f>
        <v/>
      </c>
      <c r="L677" s="27" t="str">
        <f t="shared" si="687"/>
        <v/>
      </c>
      <c r="M677" s="19">
        <f t="shared" si="10"/>
        <v>0</v>
      </c>
      <c r="N677" s="20">
        <f t="shared" si="11"/>
        <v>0</v>
      </c>
      <c r="O677" s="21" t="str">
        <f>IF(A677="","",IF(G677&gt;=asetukset!$B$3,G677-asetukset!$B$3,IF(AND(G677-E677&lt;=asetukset!$B$4,E677&gt;=asetukset!$B$3),1-E677,IF(AND(G677-E677&lt;=asetukset!$B$4,E677&lt;=asetukset!$B$3),asetukset!$B$6,0))))</f>
        <v/>
      </c>
      <c r="P677" s="20">
        <f>IF(F677&gt;D677,G677-asetukset!$B$5,IF(AND(D677=F677,E677&lt;=asetukset!$B$6),G677-E677,0))</f>
        <v>0</v>
      </c>
      <c r="Q677" s="19" t="str">
        <f>IF(and(K677=6,E677&gt;asetukset!$B$7),"", IF(and(K677&lt;&gt;6,L677=6,G677&lt;asetukset!$B$7),G677,IF(K677=6,asetukset!$B$7-E677,IF(K677=6,asetukset!$B$7-E677,IF(K677=6,asetukset!$B$7-E677,"")))))</f>
        <v/>
      </c>
      <c r="R677" s="19" t="str">
        <f t="shared" si="12"/>
        <v/>
      </c>
      <c r="S677" s="19" t="str">
        <f t="shared" si="13"/>
        <v/>
      </c>
      <c r="T677" s="21" t="str">
        <f>IF(A677="","",IF(SUMIFS($M$2:M677,$I$2:I677,I677,$A$2:A677,A677)&lt;=asetukset!$B$2,"",SUMIFS($M$2:M677,$I$2:I677,I677,$A$2:A677,A677)-asetukset!$B$2))</f>
        <v/>
      </c>
    </row>
    <row r="678">
      <c r="A678" s="43"/>
      <c r="B678" s="31"/>
      <c r="C678" s="31"/>
      <c r="D678" s="15">
        <f t="shared" si="2"/>
        <v>0</v>
      </c>
      <c r="E678" s="15">
        <f t="shared" si="3"/>
        <v>0</v>
      </c>
      <c r="F678" s="15">
        <f t="shared" si="4"/>
        <v>0</v>
      </c>
      <c r="G678" s="15">
        <f t="shared" si="5"/>
        <v>0</v>
      </c>
      <c r="H678" s="18" t="str">
        <f t="shared" si="6"/>
        <v/>
      </c>
      <c r="I678" s="18" t="str">
        <f t="shared" si="7"/>
        <v/>
      </c>
      <c r="J678" s="18" t="str">
        <f t="shared" si="8"/>
        <v>-</v>
      </c>
      <c r="K678" s="27" t="str">
        <f t="shared" ref="K678:L678" si="688">IF(A678="","",WEEKDAY(B678,2))</f>
        <v/>
      </c>
      <c r="L678" s="27" t="str">
        <f t="shared" si="688"/>
        <v/>
      </c>
      <c r="M678" s="19">
        <f t="shared" si="10"/>
        <v>0</v>
      </c>
      <c r="N678" s="20">
        <f t="shared" si="11"/>
        <v>0</v>
      </c>
      <c r="O678" s="21" t="str">
        <f>IF(A678="","",IF(G678&gt;=asetukset!$B$3,G678-asetukset!$B$3,IF(AND(G678-E678&lt;=asetukset!$B$4,E678&gt;=asetukset!$B$3),1-E678,IF(AND(G678-E678&lt;=asetukset!$B$4,E678&lt;=asetukset!$B$3),asetukset!$B$6,0))))</f>
        <v/>
      </c>
      <c r="P678" s="20">
        <f>IF(F678&gt;D678,G678-asetukset!$B$5,IF(AND(D678=F678,E678&lt;=asetukset!$B$6),G678-E678,0))</f>
        <v>0</v>
      </c>
      <c r="Q678" s="19" t="str">
        <f>IF(and(K678=6,E678&gt;asetukset!$B$7),"", IF(and(K678&lt;&gt;6,L678=6,G678&lt;asetukset!$B$7),G678,IF(K678=6,asetukset!$B$7-E678,IF(K678=6,asetukset!$B$7-E678,IF(K678=6,asetukset!$B$7-E678,"")))))</f>
        <v/>
      </c>
      <c r="R678" s="19" t="str">
        <f t="shared" si="12"/>
        <v/>
      </c>
      <c r="S678" s="19" t="str">
        <f t="shared" si="13"/>
        <v/>
      </c>
      <c r="T678" s="21" t="str">
        <f>IF(A678="","",IF(SUMIFS($M$2:M678,$I$2:I678,I678,$A$2:A678,A678)&lt;=asetukset!$B$2,"",SUMIFS($M$2:M678,$I$2:I678,I678,$A$2:A678,A678)-asetukset!$B$2))</f>
        <v/>
      </c>
    </row>
    <row r="679">
      <c r="A679" s="43"/>
      <c r="B679" s="31"/>
      <c r="C679" s="31"/>
      <c r="D679" s="15">
        <f t="shared" si="2"/>
        <v>0</v>
      </c>
      <c r="E679" s="15">
        <f t="shared" si="3"/>
        <v>0</v>
      </c>
      <c r="F679" s="15">
        <f t="shared" si="4"/>
        <v>0</v>
      </c>
      <c r="G679" s="15">
        <f t="shared" si="5"/>
        <v>0</v>
      </c>
      <c r="H679" s="18" t="str">
        <f t="shared" si="6"/>
        <v/>
      </c>
      <c r="I679" s="18" t="str">
        <f t="shared" si="7"/>
        <v/>
      </c>
      <c r="J679" s="18" t="str">
        <f t="shared" si="8"/>
        <v>-</v>
      </c>
      <c r="K679" s="27" t="str">
        <f t="shared" ref="K679:L679" si="689">IF(A679="","",WEEKDAY(B679,2))</f>
        <v/>
      </c>
      <c r="L679" s="27" t="str">
        <f t="shared" si="689"/>
        <v/>
      </c>
      <c r="M679" s="19">
        <f t="shared" si="10"/>
        <v>0</v>
      </c>
      <c r="N679" s="20">
        <f t="shared" si="11"/>
        <v>0</v>
      </c>
      <c r="O679" s="21" t="str">
        <f>IF(A679="","",IF(G679&gt;=asetukset!$B$3,G679-asetukset!$B$3,IF(AND(G679-E679&lt;=asetukset!$B$4,E679&gt;=asetukset!$B$3),1-E679,IF(AND(G679-E679&lt;=asetukset!$B$4,E679&lt;=asetukset!$B$3),asetukset!$B$6,0))))</f>
        <v/>
      </c>
      <c r="P679" s="20">
        <f>IF(F679&gt;D679,G679-asetukset!$B$5,IF(AND(D679=F679,E679&lt;=asetukset!$B$6),G679-E679,0))</f>
        <v>0</v>
      </c>
      <c r="Q679" s="19" t="str">
        <f>IF(and(K679=6,E679&gt;asetukset!$B$7),"", IF(and(K679&lt;&gt;6,L679=6,G679&lt;asetukset!$B$7),G679,IF(K679=6,asetukset!$B$7-E679,IF(K679=6,asetukset!$B$7-E679,IF(K679=6,asetukset!$B$7-E679,"")))))</f>
        <v/>
      </c>
      <c r="R679" s="19" t="str">
        <f t="shared" si="12"/>
        <v/>
      </c>
      <c r="S679" s="19" t="str">
        <f t="shared" si="13"/>
        <v/>
      </c>
      <c r="T679" s="21" t="str">
        <f>IF(A679="","",IF(SUMIFS($M$2:M679,$I$2:I679,I679,$A$2:A679,A679)&lt;=asetukset!$B$2,"",SUMIFS($M$2:M679,$I$2:I679,I679,$A$2:A679,A679)-asetukset!$B$2))</f>
        <v/>
      </c>
    </row>
    <row r="680">
      <c r="A680" s="43"/>
      <c r="B680" s="31"/>
      <c r="C680" s="31"/>
      <c r="D680" s="15">
        <f t="shared" si="2"/>
        <v>0</v>
      </c>
      <c r="E680" s="15">
        <f t="shared" si="3"/>
        <v>0</v>
      </c>
      <c r="F680" s="15">
        <f t="shared" si="4"/>
        <v>0</v>
      </c>
      <c r="G680" s="15">
        <f t="shared" si="5"/>
        <v>0</v>
      </c>
      <c r="H680" s="18" t="str">
        <f t="shared" si="6"/>
        <v/>
      </c>
      <c r="I680" s="18" t="str">
        <f t="shared" si="7"/>
        <v/>
      </c>
      <c r="J680" s="18" t="str">
        <f t="shared" si="8"/>
        <v>-</v>
      </c>
      <c r="K680" s="27" t="str">
        <f t="shared" ref="K680:L680" si="690">IF(A680="","",WEEKDAY(B680,2))</f>
        <v/>
      </c>
      <c r="L680" s="27" t="str">
        <f t="shared" si="690"/>
        <v/>
      </c>
      <c r="M680" s="19">
        <f t="shared" si="10"/>
        <v>0</v>
      </c>
      <c r="N680" s="20">
        <f t="shared" si="11"/>
        <v>0</v>
      </c>
      <c r="O680" s="21" t="str">
        <f>IF(A680="","",IF(G680&gt;=asetukset!$B$3,G680-asetukset!$B$3,IF(AND(G680-E680&lt;=asetukset!$B$4,E680&gt;=asetukset!$B$3),1-E680,IF(AND(G680-E680&lt;=asetukset!$B$4,E680&lt;=asetukset!$B$3),asetukset!$B$6,0))))</f>
        <v/>
      </c>
      <c r="P680" s="20">
        <f>IF(F680&gt;D680,G680-asetukset!$B$5,IF(AND(D680=F680,E680&lt;=asetukset!$B$6),G680-E680,0))</f>
        <v>0</v>
      </c>
      <c r="Q680" s="19" t="str">
        <f>IF(and(K680=6,E680&gt;asetukset!$B$7),"", IF(and(K680&lt;&gt;6,L680=6,G680&lt;asetukset!$B$7),G680,IF(K680=6,asetukset!$B$7-E680,IF(K680=6,asetukset!$B$7-E680,IF(K680=6,asetukset!$B$7-E680,"")))))</f>
        <v/>
      </c>
      <c r="R680" s="19" t="str">
        <f t="shared" si="12"/>
        <v/>
      </c>
      <c r="S680" s="19" t="str">
        <f t="shared" si="13"/>
        <v/>
      </c>
      <c r="T680" s="21" t="str">
        <f>IF(A680="","",IF(SUMIFS($M$2:M680,$I$2:I680,I680,$A$2:A680,A680)&lt;=asetukset!$B$2,"",SUMIFS($M$2:M680,$I$2:I680,I680,$A$2:A680,A680)-asetukset!$B$2))</f>
        <v/>
      </c>
    </row>
    <row r="681">
      <c r="A681" s="43"/>
      <c r="B681" s="31"/>
      <c r="C681" s="31"/>
      <c r="D681" s="15">
        <f t="shared" si="2"/>
        <v>0</v>
      </c>
      <c r="E681" s="15">
        <f t="shared" si="3"/>
        <v>0</v>
      </c>
      <c r="F681" s="15">
        <f t="shared" si="4"/>
        <v>0</v>
      </c>
      <c r="G681" s="15">
        <f t="shared" si="5"/>
        <v>0</v>
      </c>
      <c r="H681" s="18" t="str">
        <f t="shared" si="6"/>
        <v/>
      </c>
      <c r="I681" s="18" t="str">
        <f t="shared" si="7"/>
        <v/>
      </c>
      <c r="J681" s="18" t="str">
        <f t="shared" si="8"/>
        <v>-</v>
      </c>
      <c r="K681" s="27" t="str">
        <f t="shared" ref="K681:L681" si="691">IF(A681="","",WEEKDAY(B681,2))</f>
        <v/>
      </c>
      <c r="L681" s="27" t="str">
        <f t="shared" si="691"/>
        <v/>
      </c>
      <c r="M681" s="19">
        <f t="shared" si="10"/>
        <v>0</v>
      </c>
      <c r="N681" s="20">
        <f t="shared" si="11"/>
        <v>0</v>
      </c>
      <c r="O681" s="21" t="str">
        <f>IF(A681="","",IF(G681&gt;=asetukset!$B$3,G681-asetukset!$B$3,IF(AND(G681-E681&lt;=asetukset!$B$4,E681&gt;=asetukset!$B$3),1-E681,IF(AND(G681-E681&lt;=asetukset!$B$4,E681&lt;=asetukset!$B$3),asetukset!$B$6,0))))</f>
        <v/>
      </c>
      <c r="P681" s="20">
        <f>IF(F681&gt;D681,G681-asetukset!$B$5,IF(AND(D681=F681,E681&lt;=asetukset!$B$6),G681-E681,0))</f>
        <v>0</v>
      </c>
      <c r="Q681" s="19" t="str">
        <f>IF(and(K681=6,E681&gt;asetukset!$B$7),"", IF(and(K681&lt;&gt;6,L681=6,G681&lt;asetukset!$B$7),G681,IF(K681=6,asetukset!$B$7-E681,IF(K681=6,asetukset!$B$7-E681,IF(K681=6,asetukset!$B$7-E681,"")))))</f>
        <v/>
      </c>
      <c r="R681" s="19" t="str">
        <f t="shared" si="12"/>
        <v/>
      </c>
      <c r="S681" s="19" t="str">
        <f t="shared" si="13"/>
        <v/>
      </c>
      <c r="T681" s="21" t="str">
        <f>IF(A681="","",IF(SUMIFS($M$2:M681,$I$2:I681,I681,$A$2:A681,A681)&lt;=asetukset!$B$2,"",SUMIFS($M$2:M681,$I$2:I681,I681,$A$2:A681,A681)-asetukset!$B$2))</f>
        <v/>
      </c>
    </row>
    <row r="682">
      <c r="A682" s="43"/>
      <c r="B682" s="31"/>
      <c r="C682" s="31"/>
      <c r="D682" s="15">
        <f t="shared" si="2"/>
        <v>0</v>
      </c>
      <c r="E682" s="15">
        <f t="shared" si="3"/>
        <v>0</v>
      </c>
      <c r="F682" s="15">
        <f t="shared" si="4"/>
        <v>0</v>
      </c>
      <c r="G682" s="15">
        <f t="shared" si="5"/>
        <v>0</v>
      </c>
      <c r="H682" s="18" t="str">
        <f t="shared" si="6"/>
        <v/>
      </c>
      <c r="I682" s="18" t="str">
        <f t="shared" si="7"/>
        <v/>
      </c>
      <c r="J682" s="18" t="str">
        <f t="shared" si="8"/>
        <v>-</v>
      </c>
      <c r="K682" s="27" t="str">
        <f t="shared" ref="K682:L682" si="692">IF(A682="","",WEEKDAY(B682,2))</f>
        <v/>
      </c>
      <c r="L682" s="27" t="str">
        <f t="shared" si="692"/>
        <v/>
      </c>
      <c r="M682" s="19">
        <f t="shared" si="10"/>
        <v>0</v>
      </c>
      <c r="N682" s="20">
        <f t="shared" si="11"/>
        <v>0</v>
      </c>
      <c r="O682" s="21" t="str">
        <f>IF(A682="","",IF(G682&gt;=asetukset!$B$3,G682-asetukset!$B$3,IF(AND(G682-E682&lt;=asetukset!$B$4,E682&gt;=asetukset!$B$3),1-E682,IF(AND(G682-E682&lt;=asetukset!$B$4,E682&lt;=asetukset!$B$3),asetukset!$B$6,0))))</f>
        <v/>
      </c>
      <c r="P682" s="20">
        <f>IF(F682&gt;D682,G682-asetukset!$B$5,IF(AND(D682=F682,E682&lt;=asetukset!$B$6),G682-E682,0))</f>
        <v>0</v>
      </c>
      <c r="Q682" s="19" t="str">
        <f>IF(and(K682=6,E682&gt;asetukset!$B$7),"", IF(and(K682&lt;&gt;6,L682=6,G682&lt;asetukset!$B$7),G682,IF(K682=6,asetukset!$B$7-E682,IF(K682=6,asetukset!$B$7-E682,IF(K682=6,asetukset!$B$7-E682,"")))))</f>
        <v/>
      </c>
      <c r="R682" s="19" t="str">
        <f t="shared" si="12"/>
        <v/>
      </c>
      <c r="S682" s="19" t="str">
        <f t="shared" si="13"/>
        <v/>
      </c>
      <c r="T682" s="21" t="str">
        <f>IF(A682="","",IF(SUMIFS($M$2:M682,$I$2:I682,I682,$A$2:A682,A682)&lt;=asetukset!$B$2,"",SUMIFS($M$2:M682,$I$2:I682,I682,$A$2:A682,A682)-asetukset!$B$2))</f>
        <v/>
      </c>
    </row>
    <row r="683">
      <c r="A683" s="43"/>
      <c r="B683" s="31"/>
      <c r="C683" s="31"/>
      <c r="D683" s="15">
        <f t="shared" si="2"/>
        <v>0</v>
      </c>
      <c r="E683" s="15">
        <f t="shared" si="3"/>
        <v>0</v>
      </c>
      <c r="F683" s="15">
        <f t="shared" si="4"/>
        <v>0</v>
      </c>
      <c r="G683" s="15">
        <f t="shared" si="5"/>
        <v>0</v>
      </c>
      <c r="H683" s="18" t="str">
        <f t="shared" si="6"/>
        <v/>
      </c>
      <c r="I683" s="18" t="str">
        <f t="shared" si="7"/>
        <v/>
      </c>
      <c r="J683" s="18" t="str">
        <f t="shared" si="8"/>
        <v>-</v>
      </c>
      <c r="K683" s="27" t="str">
        <f t="shared" ref="K683:L683" si="693">IF(A683="","",WEEKDAY(B683,2))</f>
        <v/>
      </c>
      <c r="L683" s="27" t="str">
        <f t="shared" si="693"/>
        <v/>
      </c>
      <c r="M683" s="19">
        <f t="shared" si="10"/>
        <v>0</v>
      </c>
      <c r="N683" s="20">
        <f t="shared" si="11"/>
        <v>0</v>
      </c>
      <c r="O683" s="21" t="str">
        <f>IF(A683="","",IF(G683&gt;=asetukset!$B$3,G683-asetukset!$B$3,IF(AND(G683-E683&lt;=asetukset!$B$4,E683&gt;=asetukset!$B$3),1-E683,IF(AND(G683-E683&lt;=asetukset!$B$4,E683&lt;=asetukset!$B$3),asetukset!$B$6,0))))</f>
        <v/>
      </c>
      <c r="P683" s="20">
        <f>IF(F683&gt;D683,G683-asetukset!$B$5,IF(AND(D683=F683,E683&lt;=asetukset!$B$6),G683-E683,0))</f>
        <v>0</v>
      </c>
      <c r="Q683" s="19" t="str">
        <f>IF(and(K683=6,E683&gt;asetukset!$B$7),"", IF(and(K683&lt;&gt;6,L683=6,G683&lt;asetukset!$B$7),G683,IF(K683=6,asetukset!$B$7-E683,IF(K683=6,asetukset!$B$7-E683,IF(K683=6,asetukset!$B$7-E683,"")))))</f>
        <v/>
      </c>
      <c r="R683" s="19" t="str">
        <f t="shared" si="12"/>
        <v/>
      </c>
      <c r="S683" s="19" t="str">
        <f t="shared" si="13"/>
        <v/>
      </c>
      <c r="T683" s="21" t="str">
        <f>IF(A683="","",IF(SUMIFS($M$2:M683,$I$2:I683,I683,$A$2:A683,A683)&lt;=asetukset!$B$2,"",SUMIFS($M$2:M683,$I$2:I683,I683,$A$2:A683,A683)-asetukset!$B$2))</f>
        <v/>
      </c>
    </row>
    <row r="684">
      <c r="A684" s="43"/>
      <c r="B684" s="31"/>
      <c r="C684" s="31"/>
      <c r="D684" s="15">
        <f t="shared" si="2"/>
        <v>0</v>
      </c>
      <c r="E684" s="15">
        <f t="shared" si="3"/>
        <v>0</v>
      </c>
      <c r="F684" s="15">
        <f t="shared" si="4"/>
        <v>0</v>
      </c>
      <c r="G684" s="15">
        <f t="shared" si="5"/>
        <v>0</v>
      </c>
      <c r="H684" s="18" t="str">
        <f t="shared" si="6"/>
        <v/>
      </c>
      <c r="I684" s="18" t="str">
        <f t="shared" si="7"/>
        <v/>
      </c>
      <c r="J684" s="18" t="str">
        <f t="shared" si="8"/>
        <v>-</v>
      </c>
      <c r="K684" s="27" t="str">
        <f t="shared" ref="K684:L684" si="694">IF(A684="","",WEEKDAY(B684,2))</f>
        <v/>
      </c>
      <c r="L684" s="27" t="str">
        <f t="shared" si="694"/>
        <v/>
      </c>
      <c r="M684" s="19">
        <f t="shared" si="10"/>
        <v>0</v>
      </c>
      <c r="N684" s="20">
        <f t="shared" si="11"/>
        <v>0</v>
      </c>
      <c r="O684" s="21" t="str">
        <f>IF(A684="","",IF(G684&gt;=asetukset!$B$3,G684-asetukset!$B$3,IF(AND(G684-E684&lt;=asetukset!$B$4,E684&gt;=asetukset!$B$3),1-E684,IF(AND(G684-E684&lt;=asetukset!$B$4,E684&lt;=asetukset!$B$3),asetukset!$B$6,0))))</f>
        <v/>
      </c>
      <c r="P684" s="20">
        <f>IF(F684&gt;D684,G684-asetukset!$B$5,IF(AND(D684=F684,E684&lt;=asetukset!$B$6),G684-E684,0))</f>
        <v>0</v>
      </c>
      <c r="Q684" s="19" t="str">
        <f>IF(and(K684=6,E684&gt;asetukset!$B$7),"", IF(and(K684&lt;&gt;6,L684=6,G684&lt;asetukset!$B$7),G684,IF(K684=6,asetukset!$B$7-E684,IF(K684=6,asetukset!$B$7-E684,IF(K684=6,asetukset!$B$7-E684,"")))))</f>
        <v/>
      </c>
      <c r="R684" s="19" t="str">
        <f t="shared" si="12"/>
        <v/>
      </c>
      <c r="S684" s="19" t="str">
        <f t="shared" si="13"/>
        <v/>
      </c>
      <c r="T684" s="21" t="str">
        <f>IF(A684="","",IF(SUMIFS($M$2:M684,$I$2:I684,I684,$A$2:A684,A684)&lt;=asetukset!$B$2,"",SUMIFS($M$2:M684,$I$2:I684,I684,$A$2:A684,A684)-asetukset!$B$2))</f>
        <v/>
      </c>
    </row>
    <row r="685">
      <c r="A685" s="43"/>
      <c r="B685" s="31"/>
      <c r="C685" s="31"/>
      <c r="D685" s="15">
        <f t="shared" si="2"/>
        <v>0</v>
      </c>
      <c r="E685" s="15">
        <f t="shared" si="3"/>
        <v>0</v>
      </c>
      <c r="F685" s="15">
        <f t="shared" si="4"/>
        <v>0</v>
      </c>
      <c r="G685" s="15">
        <f t="shared" si="5"/>
        <v>0</v>
      </c>
      <c r="H685" s="18" t="str">
        <f t="shared" si="6"/>
        <v/>
      </c>
      <c r="I685" s="18" t="str">
        <f t="shared" si="7"/>
        <v/>
      </c>
      <c r="J685" s="18" t="str">
        <f t="shared" si="8"/>
        <v>-</v>
      </c>
      <c r="K685" s="27" t="str">
        <f t="shared" ref="K685:L685" si="695">IF(A685="","",WEEKDAY(B685,2))</f>
        <v/>
      </c>
      <c r="L685" s="27" t="str">
        <f t="shared" si="695"/>
        <v/>
      </c>
      <c r="M685" s="19">
        <f t="shared" si="10"/>
        <v>0</v>
      </c>
      <c r="N685" s="20">
        <f t="shared" si="11"/>
        <v>0</v>
      </c>
      <c r="O685" s="21" t="str">
        <f>IF(A685="","",IF(G685&gt;=asetukset!$B$3,G685-asetukset!$B$3,IF(AND(G685-E685&lt;=asetukset!$B$4,E685&gt;=asetukset!$B$3),1-E685,IF(AND(G685-E685&lt;=asetukset!$B$4,E685&lt;=asetukset!$B$3),asetukset!$B$6,0))))</f>
        <v/>
      </c>
      <c r="P685" s="20">
        <f>IF(F685&gt;D685,G685-asetukset!$B$5,IF(AND(D685=F685,E685&lt;=asetukset!$B$6),G685-E685,0))</f>
        <v>0</v>
      </c>
      <c r="Q685" s="19" t="str">
        <f>IF(and(K685=6,E685&gt;asetukset!$B$7),"", IF(and(K685&lt;&gt;6,L685=6,G685&lt;asetukset!$B$7),G685,IF(K685=6,asetukset!$B$7-E685,IF(K685=6,asetukset!$B$7-E685,IF(K685=6,asetukset!$B$7-E685,"")))))</f>
        <v/>
      </c>
      <c r="R685" s="19" t="str">
        <f t="shared" si="12"/>
        <v/>
      </c>
      <c r="S685" s="19" t="str">
        <f t="shared" si="13"/>
        <v/>
      </c>
      <c r="T685" s="21" t="str">
        <f>IF(A685="","",IF(SUMIFS($M$2:M685,$I$2:I685,I685,$A$2:A685,A685)&lt;=asetukset!$B$2,"",SUMIFS($M$2:M685,$I$2:I685,I685,$A$2:A685,A685)-asetukset!$B$2))</f>
        <v/>
      </c>
    </row>
    <row r="686">
      <c r="A686" s="43"/>
      <c r="B686" s="31"/>
      <c r="C686" s="31"/>
      <c r="D686" s="15">
        <f t="shared" si="2"/>
        <v>0</v>
      </c>
      <c r="E686" s="15">
        <f t="shared" si="3"/>
        <v>0</v>
      </c>
      <c r="F686" s="15">
        <f t="shared" si="4"/>
        <v>0</v>
      </c>
      <c r="G686" s="15">
        <f t="shared" si="5"/>
        <v>0</v>
      </c>
      <c r="H686" s="18" t="str">
        <f t="shared" si="6"/>
        <v/>
      </c>
      <c r="I686" s="18" t="str">
        <f t="shared" si="7"/>
        <v/>
      </c>
      <c r="J686" s="18" t="str">
        <f t="shared" si="8"/>
        <v>-</v>
      </c>
      <c r="K686" s="27" t="str">
        <f t="shared" ref="K686:L686" si="696">IF(A686="","",WEEKDAY(B686,2))</f>
        <v/>
      </c>
      <c r="L686" s="27" t="str">
        <f t="shared" si="696"/>
        <v/>
      </c>
      <c r="M686" s="19">
        <f t="shared" si="10"/>
        <v>0</v>
      </c>
      <c r="N686" s="20">
        <f t="shared" si="11"/>
        <v>0</v>
      </c>
      <c r="O686" s="21" t="str">
        <f>IF(A686="","",IF(G686&gt;=asetukset!$B$3,G686-asetukset!$B$3,IF(AND(G686-E686&lt;=asetukset!$B$4,E686&gt;=asetukset!$B$3),1-E686,IF(AND(G686-E686&lt;=asetukset!$B$4,E686&lt;=asetukset!$B$3),asetukset!$B$6,0))))</f>
        <v/>
      </c>
      <c r="P686" s="20">
        <f>IF(F686&gt;D686,G686-asetukset!$B$5,IF(AND(D686=F686,E686&lt;=asetukset!$B$6),G686-E686,0))</f>
        <v>0</v>
      </c>
      <c r="Q686" s="19" t="str">
        <f>IF(and(K686=6,E686&gt;asetukset!$B$7),"", IF(and(K686&lt;&gt;6,L686=6,G686&lt;asetukset!$B$7),G686,IF(K686=6,asetukset!$B$7-E686,IF(K686=6,asetukset!$B$7-E686,IF(K686=6,asetukset!$B$7-E686,"")))))</f>
        <v/>
      </c>
      <c r="R686" s="19" t="str">
        <f t="shared" si="12"/>
        <v/>
      </c>
      <c r="S686" s="19" t="str">
        <f t="shared" si="13"/>
        <v/>
      </c>
      <c r="T686" s="21" t="str">
        <f>IF(A686="","",IF(SUMIFS($M$2:M686,$I$2:I686,I686,$A$2:A686,A686)&lt;=asetukset!$B$2,"",SUMIFS($M$2:M686,$I$2:I686,I686,$A$2:A686,A686)-asetukset!$B$2))</f>
        <v/>
      </c>
    </row>
    <row r="687">
      <c r="A687" s="43"/>
      <c r="B687" s="31"/>
      <c r="C687" s="31"/>
      <c r="D687" s="15">
        <f t="shared" si="2"/>
        <v>0</v>
      </c>
      <c r="E687" s="15">
        <f t="shared" si="3"/>
        <v>0</v>
      </c>
      <c r="F687" s="15">
        <f t="shared" si="4"/>
        <v>0</v>
      </c>
      <c r="G687" s="15">
        <f t="shared" si="5"/>
        <v>0</v>
      </c>
      <c r="H687" s="18" t="str">
        <f t="shared" si="6"/>
        <v/>
      </c>
      <c r="I687" s="18" t="str">
        <f t="shared" si="7"/>
        <v/>
      </c>
      <c r="J687" s="18" t="str">
        <f t="shared" si="8"/>
        <v>-</v>
      </c>
      <c r="K687" s="27" t="str">
        <f t="shared" ref="K687:L687" si="697">IF(A687="","",WEEKDAY(B687,2))</f>
        <v/>
      </c>
      <c r="L687" s="27" t="str">
        <f t="shared" si="697"/>
        <v/>
      </c>
      <c r="M687" s="19">
        <f t="shared" si="10"/>
        <v>0</v>
      </c>
      <c r="N687" s="20">
        <f t="shared" si="11"/>
        <v>0</v>
      </c>
      <c r="O687" s="21" t="str">
        <f>IF(A687="","",IF(G687&gt;=asetukset!$B$3,G687-asetukset!$B$3,IF(AND(G687-E687&lt;=asetukset!$B$4,E687&gt;=asetukset!$B$3),1-E687,IF(AND(G687-E687&lt;=asetukset!$B$4,E687&lt;=asetukset!$B$3),asetukset!$B$6,0))))</f>
        <v/>
      </c>
      <c r="P687" s="20">
        <f>IF(F687&gt;D687,G687-asetukset!$B$5,IF(AND(D687=F687,E687&lt;=asetukset!$B$6),G687-E687,0))</f>
        <v>0</v>
      </c>
      <c r="Q687" s="19" t="str">
        <f>IF(and(K687=6,E687&gt;asetukset!$B$7),"", IF(and(K687&lt;&gt;6,L687=6,G687&lt;asetukset!$B$7),G687,IF(K687=6,asetukset!$B$7-E687,IF(K687=6,asetukset!$B$7-E687,IF(K687=6,asetukset!$B$7-E687,"")))))</f>
        <v/>
      </c>
      <c r="R687" s="19" t="str">
        <f t="shared" si="12"/>
        <v/>
      </c>
      <c r="S687" s="19" t="str">
        <f t="shared" si="13"/>
        <v/>
      </c>
      <c r="T687" s="21" t="str">
        <f>IF(A687="","",IF(SUMIFS($M$2:M687,$I$2:I687,I687,$A$2:A687,A687)&lt;=asetukset!$B$2,"",SUMIFS($M$2:M687,$I$2:I687,I687,$A$2:A687,A687)-asetukset!$B$2))</f>
        <v/>
      </c>
    </row>
    <row r="688">
      <c r="A688" s="43"/>
      <c r="B688" s="31"/>
      <c r="C688" s="31"/>
      <c r="D688" s="15">
        <f t="shared" si="2"/>
        <v>0</v>
      </c>
      <c r="E688" s="15">
        <f t="shared" si="3"/>
        <v>0</v>
      </c>
      <c r="F688" s="15">
        <f t="shared" si="4"/>
        <v>0</v>
      </c>
      <c r="G688" s="15">
        <f t="shared" si="5"/>
        <v>0</v>
      </c>
      <c r="H688" s="18" t="str">
        <f t="shared" si="6"/>
        <v/>
      </c>
      <c r="I688" s="18" t="str">
        <f t="shared" si="7"/>
        <v/>
      </c>
      <c r="J688" s="18" t="str">
        <f t="shared" si="8"/>
        <v>-</v>
      </c>
      <c r="K688" s="27" t="str">
        <f t="shared" ref="K688:L688" si="698">IF(A688="","",WEEKDAY(B688,2))</f>
        <v/>
      </c>
      <c r="L688" s="27" t="str">
        <f t="shared" si="698"/>
        <v/>
      </c>
      <c r="M688" s="19">
        <f t="shared" si="10"/>
        <v>0</v>
      </c>
      <c r="N688" s="20">
        <f t="shared" si="11"/>
        <v>0</v>
      </c>
      <c r="O688" s="21" t="str">
        <f>IF(A688="","",IF(G688&gt;=asetukset!$B$3,G688-asetukset!$B$3,IF(AND(G688-E688&lt;=asetukset!$B$4,E688&gt;=asetukset!$B$3),1-E688,IF(AND(G688-E688&lt;=asetukset!$B$4,E688&lt;=asetukset!$B$3),asetukset!$B$6,0))))</f>
        <v/>
      </c>
      <c r="P688" s="20">
        <f>IF(F688&gt;D688,G688-asetukset!$B$5,IF(AND(D688=F688,E688&lt;=asetukset!$B$6),G688-E688,0))</f>
        <v>0</v>
      </c>
      <c r="Q688" s="19" t="str">
        <f>IF(and(K688=6,E688&gt;asetukset!$B$7),"", IF(and(K688&lt;&gt;6,L688=6,G688&lt;asetukset!$B$7),G688,IF(K688=6,asetukset!$B$7-E688,IF(K688=6,asetukset!$B$7-E688,IF(K688=6,asetukset!$B$7-E688,"")))))</f>
        <v/>
      </c>
      <c r="R688" s="19" t="str">
        <f t="shared" si="12"/>
        <v/>
      </c>
      <c r="S688" s="19" t="str">
        <f t="shared" si="13"/>
        <v/>
      </c>
      <c r="T688" s="21" t="str">
        <f>IF(A688="","",IF(SUMIFS($M$2:M688,$I$2:I688,I688,$A$2:A688,A688)&lt;=asetukset!$B$2,"",SUMIFS($M$2:M688,$I$2:I688,I688,$A$2:A688,A688)-asetukset!$B$2))</f>
        <v/>
      </c>
    </row>
    <row r="689">
      <c r="A689" s="43"/>
      <c r="B689" s="31"/>
      <c r="C689" s="31"/>
      <c r="D689" s="15">
        <f t="shared" si="2"/>
        <v>0</v>
      </c>
      <c r="E689" s="15">
        <f t="shared" si="3"/>
        <v>0</v>
      </c>
      <c r="F689" s="15">
        <f t="shared" si="4"/>
        <v>0</v>
      </c>
      <c r="G689" s="15">
        <f t="shared" si="5"/>
        <v>0</v>
      </c>
      <c r="H689" s="18" t="str">
        <f t="shared" si="6"/>
        <v/>
      </c>
      <c r="I689" s="18" t="str">
        <f t="shared" si="7"/>
        <v/>
      </c>
      <c r="J689" s="18" t="str">
        <f t="shared" si="8"/>
        <v>-</v>
      </c>
      <c r="K689" s="27" t="str">
        <f t="shared" ref="K689:L689" si="699">IF(A689="","",WEEKDAY(B689,2))</f>
        <v/>
      </c>
      <c r="L689" s="27" t="str">
        <f t="shared" si="699"/>
        <v/>
      </c>
      <c r="M689" s="19">
        <f t="shared" si="10"/>
        <v>0</v>
      </c>
      <c r="N689" s="20">
        <f t="shared" si="11"/>
        <v>0</v>
      </c>
      <c r="O689" s="21" t="str">
        <f>IF(A689="","",IF(G689&gt;=asetukset!$B$3,G689-asetukset!$B$3,IF(AND(G689-E689&lt;=asetukset!$B$4,E689&gt;=asetukset!$B$3),1-E689,IF(AND(G689-E689&lt;=asetukset!$B$4,E689&lt;=asetukset!$B$3),asetukset!$B$6,0))))</f>
        <v/>
      </c>
      <c r="P689" s="20">
        <f>IF(F689&gt;D689,G689-asetukset!$B$5,IF(AND(D689=F689,E689&lt;=asetukset!$B$6),G689-E689,0))</f>
        <v>0</v>
      </c>
      <c r="Q689" s="19" t="str">
        <f>IF(and(K689=6,E689&gt;asetukset!$B$7),"", IF(and(K689&lt;&gt;6,L689=6,G689&lt;asetukset!$B$7),G689,IF(K689=6,asetukset!$B$7-E689,IF(K689=6,asetukset!$B$7-E689,IF(K689=6,asetukset!$B$7-E689,"")))))</f>
        <v/>
      </c>
      <c r="R689" s="19" t="str">
        <f t="shared" si="12"/>
        <v/>
      </c>
      <c r="S689" s="19" t="str">
        <f t="shared" si="13"/>
        <v/>
      </c>
      <c r="T689" s="21" t="str">
        <f>IF(A689="","",IF(SUMIFS($M$2:M689,$I$2:I689,I689,$A$2:A689,A689)&lt;=asetukset!$B$2,"",SUMIFS($M$2:M689,$I$2:I689,I689,$A$2:A689,A689)-asetukset!$B$2))</f>
        <v/>
      </c>
    </row>
    <row r="690">
      <c r="A690" s="43"/>
      <c r="B690" s="31"/>
      <c r="C690" s="31"/>
      <c r="D690" s="15">
        <f t="shared" si="2"/>
        <v>0</v>
      </c>
      <c r="E690" s="15">
        <f t="shared" si="3"/>
        <v>0</v>
      </c>
      <c r="F690" s="15">
        <f t="shared" si="4"/>
        <v>0</v>
      </c>
      <c r="G690" s="15">
        <f t="shared" si="5"/>
        <v>0</v>
      </c>
      <c r="H690" s="18" t="str">
        <f t="shared" si="6"/>
        <v/>
      </c>
      <c r="I690" s="18" t="str">
        <f t="shared" si="7"/>
        <v/>
      </c>
      <c r="J690" s="18" t="str">
        <f t="shared" si="8"/>
        <v>-</v>
      </c>
      <c r="K690" s="27" t="str">
        <f t="shared" ref="K690:L690" si="700">IF(A690="","",WEEKDAY(B690,2))</f>
        <v/>
      </c>
      <c r="L690" s="27" t="str">
        <f t="shared" si="700"/>
        <v/>
      </c>
      <c r="M690" s="19">
        <f t="shared" si="10"/>
        <v>0</v>
      </c>
      <c r="N690" s="20">
        <f t="shared" si="11"/>
        <v>0</v>
      </c>
      <c r="O690" s="21" t="str">
        <f>IF(A690="","",IF(G690&gt;=asetukset!$B$3,G690-asetukset!$B$3,IF(AND(G690-E690&lt;=asetukset!$B$4,E690&gt;=asetukset!$B$3),1-E690,IF(AND(G690-E690&lt;=asetukset!$B$4,E690&lt;=asetukset!$B$3),asetukset!$B$6,0))))</f>
        <v/>
      </c>
      <c r="P690" s="20">
        <f>IF(F690&gt;D690,G690-asetukset!$B$5,IF(AND(D690=F690,E690&lt;=asetukset!$B$6),G690-E690,0))</f>
        <v>0</v>
      </c>
      <c r="Q690" s="19" t="str">
        <f>IF(and(K690=6,E690&gt;asetukset!$B$7),"", IF(and(K690&lt;&gt;6,L690=6,G690&lt;asetukset!$B$7),G690,IF(K690=6,asetukset!$B$7-E690,IF(K690=6,asetukset!$B$7-E690,IF(K690=6,asetukset!$B$7-E690,"")))))</f>
        <v/>
      </c>
      <c r="R690" s="19" t="str">
        <f t="shared" si="12"/>
        <v/>
      </c>
      <c r="S690" s="19" t="str">
        <f t="shared" si="13"/>
        <v/>
      </c>
      <c r="T690" s="21" t="str">
        <f>IF(A690="","",IF(SUMIFS($M$2:M690,$I$2:I690,I690,$A$2:A690,A690)&lt;=asetukset!$B$2,"",SUMIFS($M$2:M690,$I$2:I690,I690,$A$2:A690,A690)-asetukset!$B$2))</f>
        <v/>
      </c>
    </row>
    <row r="691">
      <c r="A691" s="43"/>
      <c r="B691" s="31"/>
      <c r="C691" s="31"/>
      <c r="D691" s="15">
        <f t="shared" si="2"/>
        <v>0</v>
      </c>
      <c r="E691" s="15">
        <f t="shared" si="3"/>
        <v>0</v>
      </c>
      <c r="F691" s="15">
        <f t="shared" si="4"/>
        <v>0</v>
      </c>
      <c r="G691" s="15">
        <f t="shared" si="5"/>
        <v>0</v>
      </c>
      <c r="H691" s="18" t="str">
        <f t="shared" si="6"/>
        <v/>
      </c>
      <c r="I691" s="18" t="str">
        <f t="shared" si="7"/>
        <v/>
      </c>
      <c r="J691" s="18" t="str">
        <f t="shared" si="8"/>
        <v>-</v>
      </c>
      <c r="K691" s="27" t="str">
        <f t="shared" ref="K691:L691" si="701">IF(A691="","",WEEKDAY(B691,2))</f>
        <v/>
      </c>
      <c r="L691" s="27" t="str">
        <f t="shared" si="701"/>
        <v/>
      </c>
      <c r="M691" s="19">
        <f t="shared" si="10"/>
        <v>0</v>
      </c>
      <c r="N691" s="20">
        <f t="shared" si="11"/>
        <v>0</v>
      </c>
      <c r="O691" s="21" t="str">
        <f>IF(A691="","",IF(G691&gt;=asetukset!$B$3,G691-asetukset!$B$3,IF(AND(G691-E691&lt;=asetukset!$B$4,E691&gt;=asetukset!$B$3),1-E691,IF(AND(G691-E691&lt;=asetukset!$B$4,E691&lt;=asetukset!$B$3),asetukset!$B$6,0))))</f>
        <v/>
      </c>
      <c r="P691" s="20">
        <f>IF(F691&gt;D691,G691-asetukset!$B$5,IF(AND(D691=F691,E691&lt;=asetukset!$B$6),G691-E691,0))</f>
        <v>0</v>
      </c>
      <c r="Q691" s="19" t="str">
        <f>IF(and(K691=6,E691&gt;asetukset!$B$7),"", IF(and(K691&lt;&gt;6,L691=6,G691&lt;asetukset!$B$7),G691,IF(K691=6,asetukset!$B$7-E691,IF(K691=6,asetukset!$B$7-E691,IF(K691=6,asetukset!$B$7-E691,"")))))</f>
        <v/>
      </c>
      <c r="R691" s="19" t="str">
        <f t="shared" si="12"/>
        <v/>
      </c>
      <c r="S691" s="19" t="str">
        <f t="shared" si="13"/>
        <v/>
      </c>
      <c r="T691" s="21" t="str">
        <f>IF(A691="","",IF(SUMIFS($M$2:M691,$I$2:I691,I691,$A$2:A691,A691)&lt;=asetukset!$B$2,"",SUMIFS($M$2:M691,$I$2:I691,I691,$A$2:A691,A691)-asetukset!$B$2))</f>
        <v/>
      </c>
    </row>
    <row r="692">
      <c r="A692" s="43"/>
      <c r="B692" s="31"/>
      <c r="C692" s="31"/>
      <c r="D692" s="15">
        <f t="shared" si="2"/>
        <v>0</v>
      </c>
      <c r="E692" s="15">
        <f t="shared" si="3"/>
        <v>0</v>
      </c>
      <c r="F692" s="15">
        <f t="shared" si="4"/>
        <v>0</v>
      </c>
      <c r="G692" s="15">
        <f t="shared" si="5"/>
        <v>0</v>
      </c>
      <c r="H692" s="18" t="str">
        <f t="shared" si="6"/>
        <v/>
      </c>
      <c r="I692" s="18" t="str">
        <f t="shared" si="7"/>
        <v/>
      </c>
      <c r="J692" s="18" t="str">
        <f t="shared" si="8"/>
        <v>-</v>
      </c>
      <c r="K692" s="27" t="str">
        <f t="shared" ref="K692:L692" si="702">IF(A692="","",WEEKDAY(B692,2))</f>
        <v/>
      </c>
      <c r="L692" s="27" t="str">
        <f t="shared" si="702"/>
        <v/>
      </c>
      <c r="M692" s="19">
        <f t="shared" si="10"/>
        <v>0</v>
      </c>
      <c r="N692" s="20">
        <f t="shared" si="11"/>
        <v>0</v>
      </c>
      <c r="O692" s="21" t="str">
        <f>IF(A692="","",IF(G692&gt;=asetukset!$B$3,G692-asetukset!$B$3,IF(AND(G692-E692&lt;=asetukset!$B$4,E692&gt;=asetukset!$B$3),1-E692,IF(AND(G692-E692&lt;=asetukset!$B$4,E692&lt;=asetukset!$B$3),asetukset!$B$6,0))))</f>
        <v/>
      </c>
      <c r="P692" s="20">
        <f>IF(F692&gt;D692,G692-asetukset!$B$5,IF(AND(D692=F692,E692&lt;=asetukset!$B$6),G692-E692,0))</f>
        <v>0</v>
      </c>
      <c r="Q692" s="19" t="str">
        <f>IF(and(K692=6,E692&gt;asetukset!$B$7),"", IF(and(K692&lt;&gt;6,L692=6,G692&lt;asetukset!$B$7),G692,IF(K692=6,asetukset!$B$7-E692,IF(K692=6,asetukset!$B$7-E692,IF(K692=6,asetukset!$B$7-E692,"")))))</f>
        <v/>
      </c>
      <c r="R692" s="19" t="str">
        <f t="shared" si="12"/>
        <v/>
      </c>
      <c r="S692" s="19" t="str">
        <f t="shared" si="13"/>
        <v/>
      </c>
      <c r="T692" s="21" t="str">
        <f>IF(A692="","",IF(SUMIFS($M$2:M692,$I$2:I692,I692,$A$2:A692,A692)&lt;=asetukset!$B$2,"",SUMIFS($M$2:M692,$I$2:I692,I692,$A$2:A692,A692)-asetukset!$B$2))</f>
        <v/>
      </c>
    </row>
    <row r="693">
      <c r="A693" s="43"/>
      <c r="B693" s="31"/>
      <c r="C693" s="31"/>
      <c r="D693" s="15">
        <f t="shared" si="2"/>
        <v>0</v>
      </c>
      <c r="E693" s="15">
        <f t="shared" si="3"/>
        <v>0</v>
      </c>
      <c r="F693" s="15">
        <f t="shared" si="4"/>
        <v>0</v>
      </c>
      <c r="G693" s="15">
        <f t="shared" si="5"/>
        <v>0</v>
      </c>
      <c r="H693" s="18" t="str">
        <f t="shared" si="6"/>
        <v/>
      </c>
      <c r="I693" s="18" t="str">
        <f t="shared" si="7"/>
        <v/>
      </c>
      <c r="J693" s="18" t="str">
        <f t="shared" si="8"/>
        <v>-</v>
      </c>
      <c r="K693" s="27" t="str">
        <f t="shared" ref="K693:L693" si="703">IF(A693="","",WEEKDAY(B693,2))</f>
        <v/>
      </c>
      <c r="L693" s="27" t="str">
        <f t="shared" si="703"/>
        <v/>
      </c>
      <c r="M693" s="19">
        <f t="shared" si="10"/>
        <v>0</v>
      </c>
      <c r="N693" s="20">
        <f t="shared" si="11"/>
        <v>0</v>
      </c>
      <c r="O693" s="21" t="str">
        <f>IF(A693="","",IF(G693&gt;=asetukset!$B$3,G693-asetukset!$B$3,IF(AND(G693-E693&lt;=asetukset!$B$4,E693&gt;=asetukset!$B$3),1-E693,IF(AND(G693-E693&lt;=asetukset!$B$4,E693&lt;=asetukset!$B$3),asetukset!$B$6,0))))</f>
        <v/>
      </c>
      <c r="P693" s="20">
        <f>IF(F693&gt;D693,G693-asetukset!$B$5,IF(AND(D693=F693,E693&lt;=asetukset!$B$6),G693-E693,0))</f>
        <v>0</v>
      </c>
      <c r="Q693" s="19" t="str">
        <f>IF(and(K693=6,E693&gt;asetukset!$B$7),"", IF(and(K693&lt;&gt;6,L693=6,G693&lt;asetukset!$B$7),G693,IF(K693=6,asetukset!$B$7-E693,IF(K693=6,asetukset!$B$7-E693,IF(K693=6,asetukset!$B$7-E693,"")))))</f>
        <v/>
      </c>
      <c r="R693" s="19" t="str">
        <f t="shared" si="12"/>
        <v/>
      </c>
      <c r="S693" s="19" t="str">
        <f t="shared" si="13"/>
        <v/>
      </c>
      <c r="T693" s="21" t="str">
        <f>IF(A693="","",IF(SUMIFS($M$2:M693,$I$2:I693,I693,$A$2:A693,A693)&lt;=asetukset!$B$2,"",SUMIFS($M$2:M693,$I$2:I693,I693,$A$2:A693,A693)-asetukset!$B$2))</f>
        <v/>
      </c>
    </row>
    <row r="694">
      <c r="A694" s="43"/>
      <c r="B694" s="31"/>
      <c r="C694" s="31"/>
      <c r="D694" s="15">
        <f t="shared" si="2"/>
        <v>0</v>
      </c>
      <c r="E694" s="15">
        <f t="shared" si="3"/>
        <v>0</v>
      </c>
      <c r="F694" s="15">
        <f t="shared" si="4"/>
        <v>0</v>
      </c>
      <c r="G694" s="15">
        <f t="shared" si="5"/>
        <v>0</v>
      </c>
      <c r="H694" s="18" t="str">
        <f t="shared" si="6"/>
        <v/>
      </c>
      <c r="I694" s="18" t="str">
        <f t="shared" si="7"/>
        <v/>
      </c>
      <c r="J694" s="18" t="str">
        <f t="shared" si="8"/>
        <v>-</v>
      </c>
      <c r="K694" s="27" t="str">
        <f t="shared" ref="K694:L694" si="704">IF(A694="","",WEEKDAY(B694,2))</f>
        <v/>
      </c>
      <c r="L694" s="27" t="str">
        <f t="shared" si="704"/>
        <v/>
      </c>
      <c r="M694" s="19">
        <f t="shared" si="10"/>
        <v>0</v>
      </c>
      <c r="N694" s="20">
        <f t="shared" si="11"/>
        <v>0</v>
      </c>
      <c r="O694" s="21" t="str">
        <f>IF(A694="","",IF(G694&gt;=asetukset!$B$3,G694-asetukset!$B$3,IF(AND(G694-E694&lt;=asetukset!$B$4,E694&gt;=asetukset!$B$3),1-E694,IF(AND(G694-E694&lt;=asetukset!$B$4,E694&lt;=asetukset!$B$3),asetukset!$B$6,0))))</f>
        <v/>
      </c>
      <c r="P694" s="20">
        <f>IF(F694&gt;D694,G694-asetukset!$B$5,IF(AND(D694=F694,E694&lt;=asetukset!$B$6),G694-E694,0))</f>
        <v>0</v>
      </c>
      <c r="Q694" s="19" t="str">
        <f>IF(and(K694=6,E694&gt;asetukset!$B$7),"", IF(and(K694&lt;&gt;6,L694=6,G694&lt;asetukset!$B$7),G694,IF(K694=6,asetukset!$B$7-E694,IF(K694=6,asetukset!$B$7-E694,IF(K694=6,asetukset!$B$7-E694,"")))))</f>
        <v/>
      </c>
      <c r="R694" s="19" t="str">
        <f t="shared" si="12"/>
        <v/>
      </c>
      <c r="S694" s="19" t="str">
        <f t="shared" si="13"/>
        <v/>
      </c>
      <c r="T694" s="21" t="str">
        <f>IF(A694="","",IF(SUMIFS($M$2:M694,$I$2:I694,I694,$A$2:A694,A694)&lt;=asetukset!$B$2,"",SUMIFS($M$2:M694,$I$2:I694,I694,$A$2:A694,A694)-asetukset!$B$2))</f>
        <v/>
      </c>
    </row>
    <row r="695">
      <c r="A695" s="43"/>
      <c r="B695" s="31"/>
      <c r="C695" s="31"/>
      <c r="D695" s="15">
        <f t="shared" si="2"/>
        <v>0</v>
      </c>
      <c r="E695" s="15">
        <f t="shared" si="3"/>
        <v>0</v>
      </c>
      <c r="F695" s="15">
        <f t="shared" si="4"/>
        <v>0</v>
      </c>
      <c r="G695" s="15">
        <f t="shared" si="5"/>
        <v>0</v>
      </c>
      <c r="H695" s="18" t="str">
        <f t="shared" si="6"/>
        <v/>
      </c>
      <c r="I695" s="18" t="str">
        <f t="shared" si="7"/>
        <v/>
      </c>
      <c r="J695" s="18" t="str">
        <f t="shared" si="8"/>
        <v>-</v>
      </c>
      <c r="K695" s="27" t="str">
        <f t="shared" ref="K695:L695" si="705">IF(A695="","",WEEKDAY(B695,2))</f>
        <v/>
      </c>
      <c r="L695" s="27" t="str">
        <f t="shared" si="705"/>
        <v/>
      </c>
      <c r="M695" s="19">
        <f t="shared" si="10"/>
        <v>0</v>
      </c>
      <c r="N695" s="20">
        <f t="shared" si="11"/>
        <v>0</v>
      </c>
      <c r="O695" s="21" t="str">
        <f>IF(A695="","",IF(G695&gt;=asetukset!$B$3,G695-asetukset!$B$3,IF(AND(G695-E695&lt;=asetukset!$B$4,E695&gt;=asetukset!$B$3),1-E695,IF(AND(G695-E695&lt;=asetukset!$B$4,E695&lt;=asetukset!$B$3),asetukset!$B$6,0))))</f>
        <v/>
      </c>
      <c r="P695" s="20">
        <f>IF(F695&gt;D695,G695-asetukset!$B$5,IF(AND(D695=F695,E695&lt;=asetukset!$B$6),G695-E695,0))</f>
        <v>0</v>
      </c>
      <c r="Q695" s="19" t="str">
        <f>IF(and(K695=6,E695&gt;asetukset!$B$7),"", IF(and(K695&lt;&gt;6,L695=6,G695&lt;asetukset!$B$7),G695,IF(K695=6,asetukset!$B$7-E695,IF(K695=6,asetukset!$B$7-E695,IF(K695=6,asetukset!$B$7-E695,"")))))</f>
        <v/>
      </c>
      <c r="R695" s="19" t="str">
        <f t="shared" si="12"/>
        <v/>
      </c>
      <c r="S695" s="19" t="str">
        <f t="shared" si="13"/>
        <v/>
      </c>
      <c r="T695" s="21" t="str">
        <f>IF(A695="","",IF(SUMIFS($M$2:M695,$I$2:I695,I695,$A$2:A695,A695)&lt;=asetukset!$B$2,"",SUMIFS($M$2:M695,$I$2:I695,I695,$A$2:A695,A695)-asetukset!$B$2))</f>
        <v/>
      </c>
    </row>
    <row r="696">
      <c r="A696" s="43"/>
      <c r="B696" s="31"/>
      <c r="C696" s="31"/>
      <c r="D696" s="15">
        <f t="shared" si="2"/>
        <v>0</v>
      </c>
      <c r="E696" s="15">
        <f t="shared" si="3"/>
        <v>0</v>
      </c>
      <c r="F696" s="15">
        <f t="shared" si="4"/>
        <v>0</v>
      </c>
      <c r="G696" s="15">
        <f t="shared" si="5"/>
        <v>0</v>
      </c>
      <c r="H696" s="18" t="str">
        <f t="shared" si="6"/>
        <v/>
      </c>
      <c r="I696" s="18" t="str">
        <f t="shared" si="7"/>
        <v/>
      </c>
      <c r="J696" s="18" t="str">
        <f t="shared" si="8"/>
        <v>-</v>
      </c>
      <c r="K696" s="27" t="str">
        <f t="shared" ref="K696:L696" si="706">IF(A696="","",WEEKDAY(B696,2))</f>
        <v/>
      </c>
      <c r="L696" s="27" t="str">
        <f t="shared" si="706"/>
        <v/>
      </c>
      <c r="M696" s="19">
        <f t="shared" si="10"/>
        <v>0</v>
      </c>
      <c r="N696" s="20">
        <f t="shared" si="11"/>
        <v>0</v>
      </c>
      <c r="O696" s="21" t="str">
        <f>IF(A696="","",IF(G696&gt;=asetukset!$B$3,G696-asetukset!$B$3,IF(AND(G696-E696&lt;=asetukset!$B$4,E696&gt;=asetukset!$B$3),1-E696,IF(AND(G696-E696&lt;=asetukset!$B$4,E696&lt;=asetukset!$B$3),asetukset!$B$6,0))))</f>
        <v/>
      </c>
      <c r="P696" s="20">
        <f>IF(F696&gt;D696,G696-asetukset!$B$5,IF(AND(D696=F696,E696&lt;=asetukset!$B$6),G696-E696,0))</f>
        <v>0</v>
      </c>
      <c r="Q696" s="19" t="str">
        <f>IF(and(K696=6,E696&gt;asetukset!$B$7),"", IF(and(K696&lt;&gt;6,L696=6,G696&lt;asetukset!$B$7),G696,IF(K696=6,asetukset!$B$7-E696,IF(K696=6,asetukset!$B$7-E696,IF(K696=6,asetukset!$B$7-E696,"")))))</f>
        <v/>
      </c>
      <c r="R696" s="19" t="str">
        <f t="shared" si="12"/>
        <v/>
      </c>
      <c r="S696" s="19" t="str">
        <f t="shared" si="13"/>
        <v/>
      </c>
      <c r="T696" s="21" t="str">
        <f>IF(A696="","",IF(SUMIFS($M$2:M696,$I$2:I696,I696,$A$2:A696,A696)&lt;=asetukset!$B$2,"",SUMIFS($M$2:M696,$I$2:I696,I696,$A$2:A696,A696)-asetukset!$B$2))</f>
        <v/>
      </c>
    </row>
    <row r="697">
      <c r="A697" s="43"/>
      <c r="B697" s="31"/>
      <c r="C697" s="31"/>
      <c r="D697" s="15">
        <f t="shared" si="2"/>
        <v>0</v>
      </c>
      <c r="E697" s="15">
        <f t="shared" si="3"/>
        <v>0</v>
      </c>
      <c r="F697" s="15">
        <f t="shared" si="4"/>
        <v>0</v>
      </c>
      <c r="G697" s="15">
        <f t="shared" si="5"/>
        <v>0</v>
      </c>
      <c r="H697" s="18" t="str">
        <f t="shared" si="6"/>
        <v/>
      </c>
      <c r="I697" s="18" t="str">
        <f t="shared" si="7"/>
        <v/>
      </c>
      <c r="J697" s="18" t="str">
        <f t="shared" si="8"/>
        <v>-</v>
      </c>
      <c r="K697" s="27" t="str">
        <f t="shared" ref="K697:L697" si="707">IF(A697="","",WEEKDAY(B697,2))</f>
        <v/>
      </c>
      <c r="L697" s="27" t="str">
        <f t="shared" si="707"/>
        <v/>
      </c>
      <c r="M697" s="19">
        <f t="shared" si="10"/>
        <v>0</v>
      </c>
      <c r="N697" s="20">
        <f t="shared" si="11"/>
        <v>0</v>
      </c>
      <c r="O697" s="21" t="str">
        <f>IF(A697="","",IF(G697&gt;=asetukset!$B$3,G697-asetukset!$B$3,IF(AND(G697-E697&lt;=asetukset!$B$4,E697&gt;=asetukset!$B$3),1-E697,IF(AND(G697-E697&lt;=asetukset!$B$4,E697&lt;=asetukset!$B$3),asetukset!$B$6,0))))</f>
        <v/>
      </c>
      <c r="P697" s="20">
        <f>IF(F697&gt;D697,G697-asetukset!$B$5,IF(AND(D697=F697,E697&lt;=asetukset!$B$6),G697-E697,0))</f>
        <v>0</v>
      </c>
      <c r="Q697" s="19" t="str">
        <f>IF(and(K697=6,E697&gt;asetukset!$B$7),"", IF(and(K697&lt;&gt;6,L697=6,G697&lt;asetukset!$B$7),G697,IF(K697=6,asetukset!$B$7-E697,IF(K697=6,asetukset!$B$7-E697,IF(K697=6,asetukset!$B$7-E697,"")))))</f>
        <v/>
      </c>
      <c r="R697" s="19" t="str">
        <f t="shared" si="12"/>
        <v/>
      </c>
      <c r="S697" s="19" t="str">
        <f t="shared" si="13"/>
        <v/>
      </c>
      <c r="T697" s="21" t="str">
        <f>IF(A697="","",IF(SUMIFS($M$2:M697,$I$2:I697,I697,$A$2:A697,A697)&lt;=asetukset!$B$2,"",SUMIFS($M$2:M697,$I$2:I697,I697,$A$2:A697,A697)-asetukset!$B$2))</f>
        <v/>
      </c>
    </row>
    <row r="698">
      <c r="A698" s="43"/>
      <c r="B698" s="31"/>
      <c r="C698" s="31"/>
      <c r="D698" s="15">
        <f t="shared" si="2"/>
        <v>0</v>
      </c>
      <c r="E698" s="15">
        <f t="shared" si="3"/>
        <v>0</v>
      </c>
      <c r="F698" s="15">
        <f t="shared" si="4"/>
        <v>0</v>
      </c>
      <c r="G698" s="15">
        <f t="shared" si="5"/>
        <v>0</v>
      </c>
      <c r="H698" s="18" t="str">
        <f t="shared" si="6"/>
        <v/>
      </c>
      <c r="I698" s="18" t="str">
        <f t="shared" si="7"/>
        <v/>
      </c>
      <c r="J698" s="18" t="str">
        <f t="shared" si="8"/>
        <v>-</v>
      </c>
      <c r="K698" s="27" t="str">
        <f t="shared" ref="K698:L698" si="708">IF(A698="","",WEEKDAY(B698,2))</f>
        <v/>
      </c>
      <c r="L698" s="27" t="str">
        <f t="shared" si="708"/>
        <v/>
      </c>
      <c r="M698" s="19">
        <f t="shared" si="10"/>
        <v>0</v>
      </c>
      <c r="N698" s="20">
        <f t="shared" si="11"/>
        <v>0</v>
      </c>
      <c r="O698" s="21" t="str">
        <f>IF(A698="","",IF(G698&gt;=asetukset!$B$3,G698-asetukset!$B$3,IF(AND(G698-E698&lt;=asetukset!$B$4,E698&gt;=asetukset!$B$3),1-E698,IF(AND(G698-E698&lt;=asetukset!$B$4,E698&lt;=asetukset!$B$3),asetukset!$B$6,0))))</f>
        <v/>
      </c>
      <c r="P698" s="20">
        <f>IF(F698&gt;D698,G698-asetukset!$B$5,IF(AND(D698=F698,E698&lt;=asetukset!$B$6),G698-E698,0))</f>
        <v>0</v>
      </c>
      <c r="Q698" s="19" t="str">
        <f>IF(and(K698=6,E698&gt;asetukset!$B$7),"", IF(and(K698&lt;&gt;6,L698=6,G698&lt;asetukset!$B$7),G698,IF(K698=6,asetukset!$B$7-E698,IF(K698=6,asetukset!$B$7-E698,IF(K698=6,asetukset!$B$7-E698,"")))))</f>
        <v/>
      </c>
      <c r="R698" s="19" t="str">
        <f t="shared" si="12"/>
        <v/>
      </c>
      <c r="S698" s="19" t="str">
        <f t="shared" si="13"/>
        <v/>
      </c>
      <c r="T698" s="21" t="str">
        <f>IF(A698="","",IF(SUMIFS($M$2:M698,$I$2:I698,I698,$A$2:A698,A698)&lt;=asetukset!$B$2,"",SUMIFS($M$2:M698,$I$2:I698,I698,$A$2:A698,A698)-asetukset!$B$2))</f>
        <v/>
      </c>
    </row>
    <row r="699">
      <c r="A699" s="43"/>
      <c r="B699" s="31"/>
      <c r="C699" s="31"/>
      <c r="D699" s="15">
        <f t="shared" si="2"/>
        <v>0</v>
      </c>
      <c r="E699" s="15">
        <f t="shared" si="3"/>
        <v>0</v>
      </c>
      <c r="F699" s="15">
        <f t="shared" si="4"/>
        <v>0</v>
      </c>
      <c r="G699" s="15">
        <f t="shared" si="5"/>
        <v>0</v>
      </c>
      <c r="H699" s="18" t="str">
        <f t="shared" si="6"/>
        <v/>
      </c>
      <c r="I699" s="18" t="str">
        <f t="shared" si="7"/>
        <v/>
      </c>
      <c r="J699" s="18" t="str">
        <f t="shared" si="8"/>
        <v>-</v>
      </c>
      <c r="K699" s="27" t="str">
        <f t="shared" ref="K699:L699" si="709">IF(A699="","",WEEKDAY(B699,2))</f>
        <v/>
      </c>
      <c r="L699" s="27" t="str">
        <f t="shared" si="709"/>
        <v/>
      </c>
      <c r="M699" s="19">
        <f t="shared" si="10"/>
        <v>0</v>
      </c>
      <c r="N699" s="20">
        <f t="shared" si="11"/>
        <v>0</v>
      </c>
      <c r="O699" s="21" t="str">
        <f>IF(A699="","",IF(G699&gt;=asetukset!$B$3,G699-asetukset!$B$3,IF(AND(G699-E699&lt;=asetukset!$B$4,E699&gt;=asetukset!$B$3),1-E699,IF(AND(G699-E699&lt;=asetukset!$B$4,E699&lt;=asetukset!$B$3),asetukset!$B$6,0))))</f>
        <v/>
      </c>
      <c r="P699" s="20">
        <f>IF(F699&gt;D699,G699-asetukset!$B$5,IF(AND(D699=F699,E699&lt;=asetukset!$B$6),G699-E699,0))</f>
        <v>0</v>
      </c>
      <c r="Q699" s="19" t="str">
        <f>IF(and(K699=6,E699&gt;asetukset!$B$7),"", IF(and(K699&lt;&gt;6,L699=6,G699&lt;asetukset!$B$7),G699,IF(K699=6,asetukset!$B$7-E699,IF(K699=6,asetukset!$B$7-E699,IF(K699=6,asetukset!$B$7-E699,"")))))</f>
        <v/>
      </c>
      <c r="R699" s="19" t="str">
        <f t="shared" si="12"/>
        <v/>
      </c>
      <c r="S699" s="19" t="str">
        <f t="shared" si="13"/>
        <v/>
      </c>
      <c r="T699" s="21" t="str">
        <f>IF(A699="","",IF(SUMIFS($M$2:M699,$I$2:I699,I699,$A$2:A699,A699)&lt;=asetukset!$B$2,"",SUMIFS($M$2:M699,$I$2:I699,I699,$A$2:A699,A699)-asetukset!$B$2))</f>
        <v/>
      </c>
    </row>
    <row r="700">
      <c r="A700" s="43"/>
      <c r="B700" s="31"/>
      <c r="C700" s="31"/>
      <c r="D700" s="15">
        <f t="shared" si="2"/>
        <v>0</v>
      </c>
      <c r="E700" s="15">
        <f t="shared" si="3"/>
        <v>0</v>
      </c>
      <c r="F700" s="15">
        <f t="shared" si="4"/>
        <v>0</v>
      </c>
      <c r="G700" s="15">
        <f t="shared" si="5"/>
        <v>0</v>
      </c>
      <c r="H700" s="18" t="str">
        <f t="shared" si="6"/>
        <v/>
      </c>
      <c r="I700" s="18" t="str">
        <f t="shared" si="7"/>
        <v/>
      </c>
      <c r="J700" s="18" t="str">
        <f t="shared" si="8"/>
        <v>-</v>
      </c>
      <c r="K700" s="27" t="str">
        <f t="shared" ref="K700:L700" si="710">IF(A700="","",WEEKDAY(B700,2))</f>
        <v/>
      </c>
      <c r="L700" s="27" t="str">
        <f t="shared" si="710"/>
        <v/>
      </c>
      <c r="M700" s="19">
        <f t="shared" si="10"/>
        <v>0</v>
      </c>
      <c r="N700" s="20">
        <f t="shared" si="11"/>
        <v>0</v>
      </c>
      <c r="O700" s="21" t="str">
        <f>IF(A700="","",IF(G700&gt;=asetukset!$B$3,G700-asetukset!$B$3,IF(AND(G700-E700&lt;=asetukset!$B$4,E700&gt;=asetukset!$B$3),1-E700,IF(AND(G700-E700&lt;=asetukset!$B$4,E700&lt;=asetukset!$B$3),asetukset!$B$6,0))))</f>
        <v/>
      </c>
      <c r="P700" s="20">
        <f>IF(F700&gt;D700,G700-asetukset!$B$5,IF(AND(D700=F700,E700&lt;=asetukset!$B$6),G700-E700,0))</f>
        <v>0</v>
      </c>
      <c r="Q700" s="19" t="str">
        <f>IF(and(K700=6,E700&gt;asetukset!$B$7),"", IF(and(K700&lt;&gt;6,L700=6,G700&lt;asetukset!$B$7),G700,IF(K700=6,asetukset!$B$7-E700,IF(K700=6,asetukset!$B$7-E700,IF(K700=6,asetukset!$B$7-E700,"")))))</f>
        <v/>
      </c>
      <c r="R700" s="19" t="str">
        <f t="shared" si="12"/>
        <v/>
      </c>
      <c r="S700" s="19" t="str">
        <f t="shared" si="13"/>
        <v/>
      </c>
      <c r="T700" s="21" t="str">
        <f>IF(A700="","",IF(SUMIFS($M$2:M700,$I$2:I700,I700,$A$2:A700,A700)&lt;=asetukset!$B$2,"",SUMIFS($M$2:M700,$I$2:I700,I700,$A$2:A700,A700)-asetukset!$B$2))</f>
        <v/>
      </c>
    </row>
    <row r="701">
      <c r="A701" s="43"/>
      <c r="B701" s="31"/>
      <c r="C701" s="31"/>
      <c r="D701" s="15">
        <f t="shared" si="2"/>
        <v>0</v>
      </c>
      <c r="E701" s="15">
        <f t="shared" si="3"/>
        <v>0</v>
      </c>
      <c r="F701" s="15">
        <f t="shared" si="4"/>
        <v>0</v>
      </c>
      <c r="G701" s="15">
        <f t="shared" si="5"/>
        <v>0</v>
      </c>
      <c r="H701" s="18" t="str">
        <f t="shared" si="6"/>
        <v/>
      </c>
      <c r="I701" s="18" t="str">
        <f t="shared" si="7"/>
        <v/>
      </c>
      <c r="J701" s="18" t="str">
        <f t="shared" si="8"/>
        <v>-</v>
      </c>
      <c r="K701" s="27" t="str">
        <f t="shared" ref="K701:L701" si="711">IF(A701="","",WEEKDAY(B701,2))</f>
        <v/>
      </c>
      <c r="L701" s="27" t="str">
        <f t="shared" si="711"/>
        <v/>
      </c>
      <c r="M701" s="19">
        <f t="shared" si="10"/>
        <v>0</v>
      </c>
      <c r="N701" s="20">
        <f t="shared" si="11"/>
        <v>0</v>
      </c>
      <c r="O701" s="21" t="str">
        <f>IF(A701="","",IF(G701&gt;=asetukset!$B$3,G701-asetukset!$B$3,IF(AND(G701-E701&lt;=asetukset!$B$4,E701&gt;=asetukset!$B$3),1-E701,IF(AND(G701-E701&lt;=asetukset!$B$4,E701&lt;=asetukset!$B$3),asetukset!$B$6,0))))</f>
        <v/>
      </c>
      <c r="P701" s="20">
        <f>IF(F701&gt;D701,G701-asetukset!$B$5,IF(AND(D701=F701,E701&lt;=asetukset!$B$6),G701-E701,0))</f>
        <v>0</v>
      </c>
      <c r="Q701" s="19" t="str">
        <f>IF(and(K701=6,E701&gt;asetukset!$B$7),"", IF(and(K701&lt;&gt;6,L701=6,G701&lt;asetukset!$B$7),G701,IF(K701=6,asetukset!$B$7-E701,IF(K701=6,asetukset!$B$7-E701,IF(K701=6,asetukset!$B$7-E701,"")))))</f>
        <v/>
      </c>
      <c r="R701" s="19" t="str">
        <f t="shared" si="12"/>
        <v/>
      </c>
      <c r="S701" s="19" t="str">
        <f t="shared" si="13"/>
        <v/>
      </c>
      <c r="T701" s="21" t="str">
        <f>IF(A701="","",IF(SUMIFS($M$2:M701,$I$2:I701,I701,$A$2:A701,A701)&lt;=asetukset!$B$2,"",SUMIFS($M$2:M701,$I$2:I701,I701,$A$2:A701,A701)-asetukset!$B$2))</f>
        <v/>
      </c>
    </row>
    <row r="702">
      <c r="A702" s="43"/>
      <c r="B702" s="31"/>
      <c r="C702" s="31"/>
      <c r="D702" s="15">
        <f t="shared" si="2"/>
        <v>0</v>
      </c>
      <c r="E702" s="15">
        <f t="shared" si="3"/>
        <v>0</v>
      </c>
      <c r="F702" s="15">
        <f t="shared" si="4"/>
        <v>0</v>
      </c>
      <c r="G702" s="15">
        <f t="shared" si="5"/>
        <v>0</v>
      </c>
      <c r="H702" s="18" t="str">
        <f t="shared" si="6"/>
        <v/>
      </c>
      <c r="I702" s="18" t="str">
        <f t="shared" si="7"/>
        <v/>
      </c>
      <c r="J702" s="18" t="str">
        <f t="shared" si="8"/>
        <v>-</v>
      </c>
      <c r="K702" s="27" t="str">
        <f t="shared" ref="K702:L702" si="712">IF(A702="","",WEEKDAY(B702,2))</f>
        <v/>
      </c>
      <c r="L702" s="27" t="str">
        <f t="shared" si="712"/>
        <v/>
      </c>
      <c r="M702" s="19">
        <f t="shared" si="10"/>
        <v>0</v>
      </c>
      <c r="N702" s="20">
        <f t="shared" si="11"/>
        <v>0</v>
      </c>
      <c r="O702" s="21" t="str">
        <f>IF(A702="","",IF(G702&gt;=asetukset!$B$3,G702-asetukset!$B$3,IF(AND(G702-E702&lt;=asetukset!$B$4,E702&gt;=asetukset!$B$3),1-E702,IF(AND(G702-E702&lt;=asetukset!$B$4,E702&lt;=asetukset!$B$3),asetukset!$B$6,0))))</f>
        <v/>
      </c>
      <c r="P702" s="20">
        <f>IF(F702&gt;D702,G702-asetukset!$B$5,IF(AND(D702=F702,E702&lt;=asetukset!$B$6),G702-E702,0))</f>
        <v>0</v>
      </c>
      <c r="Q702" s="19" t="str">
        <f>IF(and(K702=6,E702&gt;asetukset!$B$7),"", IF(and(K702&lt;&gt;6,L702=6,G702&lt;asetukset!$B$7),G702,IF(K702=6,asetukset!$B$7-E702,IF(K702=6,asetukset!$B$7-E702,IF(K702=6,asetukset!$B$7-E702,"")))))</f>
        <v/>
      </c>
      <c r="R702" s="19" t="str">
        <f t="shared" si="12"/>
        <v/>
      </c>
      <c r="S702" s="19" t="str">
        <f t="shared" si="13"/>
        <v/>
      </c>
      <c r="T702" s="21" t="str">
        <f>IF(A702="","",IF(SUMIFS($M$2:M702,$I$2:I702,I702,$A$2:A702,A702)&lt;=asetukset!$B$2,"",SUMIFS($M$2:M702,$I$2:I702,I702,$A$2:A702,A702)-asetukset!$B$2))</f>
        <v/>
      </c>
    </row>
    <row r="703">
      <c r="A703" s="43"/>
      <c r="B703" s="31"/>
      <c r="C703" s="31"/>
      <c r="D703" s="15">
        <f t="shared" si="2"/>
        <v>0</v>
      </c>
      <c r="E703" s="15">
        <f t="shared" si="3"/>
        <v>0</v>
      </c>
      <c r="F703" s="15">
        <f t="shared" si="4"/>
        <v>0</v>
      </c>
      <c r="G703" s="15">
        <f t="shared" si="5"/>
        <v>0</v>
      </c>
      <c r="H703" s="18" t="str">
        <f t="shared" si="6"/>
        <v/>
      </c>
      <c r="I703" s="18" t="str">
        <f t="shared" si="7"/>
        <v/>
      </c>
      <c r="J703" s="18" t="str">
        <f t="shared" si="8"/>
        <v>-</v>
      </c>
      <c r="K703" s="27" t="str">
        <f t="shared" ref="K703:L703" si="713">IF(A703="","",WEEKDAY(B703,2))</f>
        <v/>
      </c>
      <c r="L703" s="27" t="str">
        <f t="shared" si="713"/>
        <v/>
      </c>
      <c r="M703" s="19">
        <f t="shared" si="10"/>
        <v>0</v>
      </c>
      <c r="N703" s="20">
        <f t="shared" si="11"/>
        <v>0</v>
      </c>
      <c r="O703" s="21" t="str">
        <f>IF(A703="","",IF(G703&gt;=asetukset!$B$3,G703-asetukset!$B$3,IF(AND(G703-E703&lt;=asetukset!$B$4,E703&gt;=asetukset!$B$3),1-E703,IF(AND(G703-E703&lt;=asetukset!$B$4,E703&lt;=asetukset!$B$3),asetukset!$B$6,0))))</f>
        <v/>
      </c>
      <c r="P703" s="20">
        <f>IF(F703&gt;D703,G703-asetukset!$B$5,IF(AND(D703=F703,E703&lt;=asetukset!$B$6),G703-E703,0))</f>
        <v>0</v>
      </c>
      <c r="Q703" s="19" t="str">
        <f>IF(and(K703=6,E703&gt;asetukset!$B$7),"", IF(and(K703&lt;&gt;6,L703=6,G703&lt;asetukset!$B$7),G703,IF(K703=6,asetukset!$B$7-E703,IF(K703=6,asetukset!$B$7-E703,IF(K703=6,asetukset!$B$7-E703,"")))))</f>
        <v/>
      </c>
      <c r="R703" s="19" t="str">
        <f t="shared" si="12"/>
        <v/>
      </c>
      <c r="S703" s="19" t="str">
        <f t="shared" si="13"/>
        <v/>
      </c>
      <c r="T703" s="21" t="str">
        <f>IF(A703="","",IF(SUMIFS($M$2:M703,$I$2:I703,I703,$A$2:A703,A703)&lt;=asetukset!$B$2,"",SUMIFS($M$2:M703,$I$2:I703,I703,$A$2:A703,A703)-asetukset!$B$2))</f>
        <v/>
      </c>
    </row>
    <row r="704">
      <c r="A704" s="43"/>
      <c r="B704" s="31"/>
      <c r="C704" s="31"/>
      <c r="D704" s="15">
        <f t="shared" si="2"/>
        <v>0</v>
      </c>
      <c r="E704" s="15">
        <f t="shared" si="3"/>
        <v>0</v>
      </c>
      <c r="F704" s="15">
        <f t="shared" si="4"/>
        <v>0</v>
      </c>
      <c r="G704" s="15">
        <f t="shared" si="5"/>
        <v>0</v>
      </c>
      <c r="H704" s="18" t="str">
        <f t="shared" si="6"/>
        <v/>
      </c>
      <c r="I704" s="18" t="str">
        <f t="shared" si="7"/>
        <v/>
      </c>
      <c r="J704" s="18" t="str">
        <f t="shared" si="8"/>
        <v>-</v>
      </c>
      <c r="K704" s="27" t="str">
        <f t="shared" ref="K704:L704" si="714">IF(A704="","",WEEKDAY(B704,2))</f>
        <v/>
      </c>
      <c r="L704" s="27" t="str">
        <f t="shared" si="714"/>
        <v/>
      </c>
      <c r="M704" s="19">
        <f t="shared" si="10"/>
        <v>0</v>
      </c>
      <c r="N704" s="20">
        <f t="shared" si="11"/>
        <v>0</v>
      </c>
      <c r="O704" s="21" t="str">
        <f>IF(A704="","",IF(G704&gt;=asetukset!$B$3,G704-asetukset!$B$3,IF(AND(G704-E704&lt;=asetukset!$B$4,E704&gt;=asetukset!$B$3),1-E704,IF(AND(G704-E704&lt;=asetukset!$B$4,E704&lt;=asetukset!$B$3),asetukset!$B$6,0))))</f>
        <v/>
      </c>
      <c r="P704" s="20">
        <f>IF(F704&gt;D704,G704-asetukset!$B$5,IF(AND(D704=F704,E704&lt;=asetukset!$B$6),G704-E704,0))</f>
        <v>0</v>
      </c>
      <c r="Q704" s="19" t="str">
        <f>IF(and(K704=6,E704&gt;asetukset!$B$7),"", IF(and(K704&lt;&gt;6,L704=6,G704&lt;asetukset!$B$7),G704,IF(K704=6,asetukset!$B$7-E704,IF(K704=6,asetukset!$B$7-E704,IF(K704=6,asetukset!$B$7-E704,"")))))</f>
        <v/>
      </c>
      <c r="R704" s="19" t="str">
        <f t="shared" si="12"/>
        <v/>
      </c>
      <c r="S704" s="19" t="str">
        <f t="shared" si="13"/>
        <v/>
      </c>
      <c r="T704" s="21" t="str">
        <f>IF(A704="","",IF(SUMIFS($M$2:M704,$I$2:I704,I704,$A$2:A704,A704)&lt;=asetukset!$B$2,"",SUMIFS($M$2:M704,$I$2:I704,I704,$A$2:A704,A704)-asetukset!$B$2))</f>
        <v/>
      </c>
    </row>
    <row r="705">
      <c r="A705" s="43"/>
      <c r="B705" s="31"/>
      <c r="C705" s="31"/>
      <c r="D705" s="15">
        <f t="shared" si="2"/>
        <v>0</v>
      </c>
      <c r="E705" s="15">
        <f t="shared" si="3"/>
        <v>0</v>
      </c>
      <c r="F705" s="15">
        <f t="shared" si="4"/>
        <v>0</v>
      </c>
      <c r="G705" s="15">
        <f t="shared" si="5"/>
        <v>0</v>
      </c>
      <c r="H705" s="18" t="str">
        <f t="shared" si="6"/>
        <v/>
      </c>
      <c r="I705" s="18" t="str">
        <f t="shared" si="7"/>
        <v/>
      </c>
      <c r="J705" s="18" t="str">
        <f t="shared" si="8"/>
        <v>-</v>
      </c>
      <c r="K705" s="27" t="str">
        <f t="shared" ref="K705:L705" si="715">IF(A705="","",WEEKDAY(B705,2))</f>
        <v/>
      </c>
      <c r="L705" s="27" t="str">
        <f t="shared" si="715"/>
        <v/>
      </c>
      <c r="M705" s="19">
        <f t="shared" si="10"/>
        <v>0</v>
      </c>
      <c r="N705" s="20">
        <f t="shared" si="11"/>
        <v>0</v>
      </c>
      <c r="O705" s="21" t="str">
        <f>IF(A705="","",IF(G705&gt;=asetukset!$B$3,G705-asetukset!$B$3,IF(AND(G705-E705&lt;=asetukset!$B$4,E705&gt;=asetukset!$B$3),1-E705,IF(AND(G705-E705&lt;=asetukset!$B$4,E705&lt;=asetukset!$B$3),asetukset!$B$6,0))))</f>
        <v/>
      </c>
      <c r="P705" s="20">
        <f>IF(F705&gt;D705,G705-asetukset!$B$5,IF(AND(D705=F705,E705&lt;=asetukset!$B$6),G705-E705,0))</f>
        <v>0</v>
      </c>
      <c r="Q705" s="19" t="str">
        <f>IF(and(K705=6,E705&gt;asetukset!$B$7),"", IF(and(K705&lt;&gt;6,L705=6,G705&lt;asetukset!$B$7),G705,IF(K705=6,asetukset!$B$7-E705,IF(K705=6,asetukset!$B$7-E705,IF(K705=6,asetukset!$B$7-E705,"")))))</f>
        <v/>
      </c>
      <c r="R705" s="19" t="str">
        <f t="shared" si="12"/>
        <v/>
      </c>
      <c r="S705" s="19" t="str">
        <f t="shared" si="13"/>
        <v/>
      </c>
      <c r="T705" s="21" t="str">
        <f>IF(A705="","",IF(SUMIFS($M$2:M705,$I$2:I705,I705,$A$2:A705,A705)&lt;=asetukset!$B$2,"",SUMIFS($M$2:M705,$I$2:I705,I705,$A$2:A705,A705)-asetukset!$B$2))</f>
        <v/>
      </c>
    </row>
    <row r="706">
      <c r="A706" s="43"/>
      <c r="B706" s="31"/>
      <c r="C706" s="31"/>
      <c r="D706" s="15">
        <f t="shared" si="2"/>
        <v>0</v>
      </c>
      <c r="E706" s="15">
        <f t="shared" si="3"/>
        <v>0</v>
      </c>
      <c r="F706" s="15">
        <f t="shared" si="4"/>
        <v>0</v>
      </c>
      <c r="G706" s="15">
        <f t="shared" si="5"/>
        <v>0</v>
      </c>
      <c r="H706" s="18" t="str">
        <f t="shared" si="6"/>
        <v/>
      </c>
      <c r="I706" s="18" t="str">
        <f t="shared" si="7"/>
        <v/>
      </c>
      <c r="J706" s="18" t="str">
        <f t="shared" si="8"/>
        <v>-</v>
      </c>
      <c r="K706" s="27" t="str">
        <f t="shared" ref="K706:L706" si="716">IF(A706="","",WEEKDAY(B706,2))</f>
        <v/>
      </c>
      <c r="L706" s="27" t="str">
        <f t="shared" si="716"/>
        <v/>
      </c>
      <c r="M706" s="19">
        <f t="shared" si="10"/>
        <v>0</v>
      </c>
      <c r="N706" s="20">
        <f t="shared" si="11"/>
        <v>0</v>
      </c>
      <c r="O706" s="21" t="str">
        <f>IF(A706="","",IF(G706&gt;=asetukset!$B$3,G706-asetukset!$B$3,IF(AND(G706-E706&lt;=asetukset!$B$4,E706&gt;=asetukset!$B$3),1-E706,IF(AND(G706-E706&lt;=asetukset!$B$4,E706&lt;=asetukset!$B$3),asetukset!$B$6,0))))</f>
        <v/>
      </c>
      <c r="P706" s="20">
        <f>IF(F706&gt;D706,G706-asetukset!$B$5,IF(AND(D706=F706,E706&lt;=asetukset!$B$6),G706-E706,0))</f>
        <v>0</v>
      </c>
      <c r="Q706" s="19" t="str">
        <f>IF(and(K706=6,E706&gt;asetukset!$B$7),"", IF(and(K706&lt;&gt;6,L706=6,G706&lt;asetukset!$B$7),G706,IF(K706=6,asetukset!$B$7-E706,IF(K706=6,asetukset!$B$7-E706,IF(K706=6,asetukset!$B$7-E706,"")))))</f>
        <v/>
      </c>
      <c r="R706" s="19" t="str">
        <f t="shared" si="12"/>
        <v/>
      </c>
      <c r="S706" s="19" t="str">
        <f t="shared" si="13"/>
        <v/>
      </c>
      <c r="T706" s="21" t="str">
        <f>IF(A706="","",IF(SUMIFS($M$2:M706,$I$2:I706,I706,$A$2:A706,A706)&lt;=asetukset!$B$2,"",SUMIFS($M$2:M706,$I$2:I706,I706,$A$2:A706,A706)-asetukset!$B$2))</f>
        <v/>
      </c>
    </row>
    <row r="707">
      <c r="A707" s="43"/>
      <c r="B707" s="31"/>
      <c r="C707" s="31"/>
      <c r="D707" s="15">
        <f t="shared" si="2"/>
        <v>0</v>
      </c>
      <c r="E707" s="15">
        <f t="shared" si="3"/>
        <v>0</v>
      </c>
      <c r="F707" s="15">
        <f t="shared" si="4"/>
        <v>0</v>
      </c>
      <c r="G707" s="15">
        <f t="shared" si="5"/>
        <v>0</v>
      </c>
      <c r="H707" s="18" t="str">
        <f t="shared" si="6"/>
        <v/>
      </c>
      <c r="I707" s="18" t="str">
        <f t="shared" si="7"/>
        <v/>
      </c>
      <c r="J707" s="18" t="str">
        <f t="shared" si="8"/>
        <v>-</v>
      </c>
      <c r="K707" s="27" t="str">
        <f t="shared" ref="K707:L707" si="717">IF(A707="","",WEEKDAY(B707,2))</f>
        <v/>
      </c>
      <c r="L707" s="27" t="str">
        <f t="shared" si="717"/>
        <v/>
      </c>
      <c r="M707" s="19">
        <f t="shared" si="10"/>
        <v>0</v>
      </c>
      <c r="N707" s="20">
        <f t="shared" si="11"/>
        <v>0</v>
      </c>
      <c r="O707" s="21" t="str">
        <f>IF(A707="","",IF(G707&gt;=asetukset!$B$3,G707-asetukset!$B$3,IF(AND(G707-E707&lt;=asetukset!$B$4,E707&gt;=asetukset!$B$3),1-E707,IF(AND(G707-E707&lt;=asetukset!$B$4,E707&lt;=asetukset!$B$3),asetukset!$B$6,0))))</f>
        <v/>
      </c>
      <c r="P707" s="20">
        <f>IF(F707&gt;D707,G707-asetukset!$B$5,IF(AND(D707=F707,E707&lt;=asetukset!$B$6),G707-E707,0))</f>
        <v>0</v>
      </c>
      <c r="Q707" s="19" t="str">
        <f>IF(and(K707=6,E707&gt;asetukset!$B$7),"", IF(and(K707&lt;&gt;6,L707=6,G707&lt;asetukset!$B$7),G707,IF(K707=6,asetukset!$B$7-E707,IF(K707=6,asetukset!$B$7-E707,IF(K707=6,asetukset!$B$7-E707,"")))))</f>
        <v/>
      </c>
      <c r="R707" s="19" t="str">
        <f t="shared" si="12"/>
        <v/>
      </c>
      <c r="S707" s="19" t="str">
        <f t="shared" si="13"/>
        <v/>
      </c>
      <c r="T707" s="21" t="str">
        <f>IF(A707="","",IF(SUMIFS($M$2:M707,$I$2:I707,I707,$A$2:A707,A707)&lt;=asetukset!$B$2,"",SUMIFS($M$2:M707,$I$2:I707,I707,$A$2:A707,A707)-asetukset!$B$2))</f>
        <v/>
      </c>
    </row>
    <row r="708">
      <c r="A708" s="43"/>
      <c r="B708" s="31"/>
      <c r="C708" s="31"/>
      <c r="D708" s="15">
        <f t="shared" si="2"/>
        <v>0</v>
      </c>
      <c r="E708" s="15">
        <f t="shared" si="3"/>
        <v>0</v>
      </c>
      <c r="F708" s="15">
        <f t="shared" si="4"/>
        <v>0</v>
      </c>
      <c r="G708" s="15">
        <f t="shared" si="5"/>
        <v>0</v>
      </c>
      <c r="H708" s="18" t="str">
        <f t="shared" si="6"/>
        <v/>
      </c>
      <c r="I708" s="18" t="str">
        <f t="shared" si="7"/>
        <v/>
      </c>
      <c r="J708" s="18" t="str">
        <f t="shared" si="8"/>
        <v>-</v>
      </c>
      <c r="K708" s="27" t="str">
        <f t="shared" ref="K708:L708" si="718">IF(A708="","",WEEKDAY(B708,2))</f>
        <v/>
      </c>
      <c r="L708" s="27" t="str">
        <f t="shared" si="718"/>
        <v/>
      </c>
      <c r="M708" s="19">
        <f t="shared" si="10"/>
        <v>0</v>
      </c>
      <c r="N708" s="20">
        <f t="shared" si="11"/>
        <v>0</v>
      </c>
      <c r="O708" s="21" t="str">
        <f>IF(A708="","",IF(G708&gt;=asetukset!$B$3,G708-asetukset!$B$3,IF(AND(G708-E708&lt;=asetukset!$B$4,E708&gt;=asetukset!$B$3),1-E708,IF(AND(G708-E708&lt;=asetukset!$B$4,E708&lt;=asetukset!$B$3),asetukset!$B$6,0))))</f>
        <v/>
      </c>
      <c r="P708" s="20">
        <f>IF(F708&gt;D708,G708-asetukset!$B$5,IF(AND(D708=F708,E708&lt;=asetukset!$B$6),G708-E708,0))</f>
        <v>0</v>
      </c>
      <c r="Q708" s="19" t="str">
        <f>IF(and(K708=6,E708&gt;asetukset!$B$7),"", IF(and(K708&lt;&gt;6,L708=6,G708&lt;asetukset!$B$7),G708,IF(K708=6,asetukset!$B$7-E708,IF(K708=6,asetukset!$B$7-E708,IF(K708=6,asetukset!$B$7-E708,"")))))</f>
        <v/>
      </c>
      <c r="R708" s="19" t="str">
        <f t="shared" si="12"/>
        <v/>
      </c>
      <c r="S708" s="19" t="str">
        <f t="shared" si="13"/>
        <v/>
      </c>
      <c r="T708" s="21" t="str">
        <f>IF(A708="","",IF(SUMIFS($M$2:M708,$I$2:I708,I708,$A$2:A708,A708)&lt;=asetukset!$B$2,"",SUMIFS($M$2:M708,$I$2:I708,I708,$A$2:A708,A708)-asetukset!$B$2))</f>
        <v/>
      </c>
    </row>
    <row r="709">
      <c r="A709" s="43"/>
      <c r="B709" s="31"/>
      <c r="C709" s="31"/>
      <c r="D709" s="15">
        <f t="shared" si="2"/>
        <v>0</v>
      </c>
      <c r="E709" s="15">
        <f t="shared" si="3"/>
        <v>0</v>
      </c>
      <c r="F709" s="15">
        <f t="shared" si="4"/>
        <v>0</v>
      </c>
      <c r="G709" s="15">
        <f t="shared" si="5"/>
        <v>0</v>
      </c>
      <c r="H709" s="18" t="str">
        <f t="shared" si="6"/>
        <v/>
      </c>
      <c r="I709" s="18" t="str">
        <f t="shared" si="7"/>
        <v/>
      </c>
      <c r="J709" s="18" t="str">
        <f t="shared" si="8"/>
        <v>-</v>
      </c>
      <c r="K709" s="27" t="str">
        <f t="shared" ref="K709:L709" si="719">IF(A709="","",WEEKDAY(B709,2))</f>
        <v/>
      </c>
      <c r="L709" s="27" t="str">
        <f t="shared" si="719"/>
        <v/>
      </c>
      <c r="M709" s="19">
        <f t="shared" si="10"/>
        <v>0</v>
      </c>
      <c r="N709" s="20">
        <f t="shared" si="11"/>
        <v>0</v>
      </c>
      <c r="O709" s="21" t="str">
        <f>IF(A709="","",IF(G709&gt;=asetukset!$B$3,G709-asetukset!$B$3,IF(AND(G709-E709&lt;=asetukset!$B$4,E709&gt;=asetukset!$B$3),1-E709,IF(AND(G709-E709&lt;=asetukset!$B$4,E709&lt;=asetukset!$B$3),asetukset!$B$6,0))))</f>
        <v/>
      </c>
      <c r="P709" s="20">
        <f>IF(F709&gt;D709,G709-asetukset!$B$5,IF(AND(D709=F709,E709&lt;=asetukset!$B$6),G709-E709,0))</f>
        <v>0</v>
      </c>
      <c r="Q709" s="19" t="str">
        <f>IF(and(K709=6,E709&gt;asetukset!$B$7),"", IF(and(K709&lt;&gt;6,L709=6,G709&lt;asetukset!$B$7),G709,IF(K709=6,asetukset!$B$7-E709,IF(K709=6,asetukset!$B$7-E709,IF(K709=6,asetukset!$B$7-E709,"")))))</f>
        <v/>
      </c>
      <c r="R709" s="19" t="str">
        <f t="shared" si="12"/>
        <v/>
      </c>
      <c r="S709" s="19" t="str">
        <f t="shared" si="13"/>
        <v/>
      </c>
      <c r="T709" s="21" t="str">
        <f>IF(A709="","",IF(SUMIFS($M$2:M709,$I$2:I709,I709,$A$2:A709,A709)&lt;=asetukset!$B$2,"",SUMIFS($M$2:M709,$I$2:I709,I709,$A$2:A709,A709)-asetukset!$B$2))</f>
        <v/>
      </c>
    </row>
    <row r="710">
      <c r="A710" s="43"/>
      <c r="B710" s="31"/>
      <c r="C710" s="31"/>
      <c r="D710" s="15">
        <f t="shared" si="2"/>
        <v>0</v>
      </c>
      <c r="E710" s="15">
        <f t="shared" si="3"/>
        <v>0</v>
      </c>
      <c r="F710" s="15">
        <f t="shared" si="4"/>
        <v>0</v>
      </c>
      <c r="G710" s="15">
        <f t="shared" si="5"/>
        <v>0</v>
      </c>
      <c r="H710" s="18" t="str">
        <f t="shared" si="6"/>
        <v/>
      </c>
      <c r="I710" s="18" t="str">
        <f t="shared" si="7"/>
        <v/>
      </c>
      <c r="J710" s="18" t="str">
        <f t="shared" si="8"/>
        <v>-</v>
      </c>
      <c r="K710" s="27" t="str">
        <f t="shared" ref="K710:L710" si="720">IF(A710="","",WEEKDAY(B710,2))</f>
        <v/>
      </c>
      <c r="L710" s="27" t="str">
        <f t="shared" si="720"/>
        <v/>
      </c>
      <c r="M710" s="19">
        <f t="shared" si="10"/>
        <v>0</v>
      </c>
      <c r="N710" s="20">
        <f t="shared" si="11"/>
        <v>0</v>
      </c>
      <c r="O710" s="21" t="str">
        <f>IF(A710="","",IF(G710&gt;=asetukset!$B$3,G710-asetukset!$B$3,IF(AND(G710-E710&lt;=asetukset!$B$4,E710&gt;=asetukset!$B$3),1-E710,IF(AND(G710-E710&lt;=asetukset!$B$4,E710&lt;=asetukset!$B$3),asetukset!$B$6,0))))</f>
        <v/>
      </c>
      <c r="P710" s="20">
        <f>IF(F710&gt;D710,G710-asetukset!$B$5,IF(AND(D710=F710,E710&lt;=asetukset!$B$6),G710-E710,0))</f>
        <v>0</v>
      </c>
      <c r="Q710" s="19" t="str">
        <f>IF(and(K710=6,E710&gt;asetukset!$B$7),"", IF(and(K710&lt;&gt;6,L710=6,G710&lt;asetukset!$B$7),G710,IF(K710=6,asetukset!$B$7-E710,IF(K710=6,asetukset!$B$7-E710,IF(K710=6,asetukset!$B$7-E710,"")))))</f>
        <v/>
      </c>
      <c r="R710" s="19" t="str">
        <f t="shared" si="12"/>
        <v/>
      </c>
      <c r="S710" s="19" t="str">
        <f t="shared" si="13"/>
        <v/>
      </c>
      <c r="T710" s="21" t="str">
        <f>IF(A710="","",IF(SUMIFS($M$2:M710,$I$2:I710,I710,$A$2:A710,A710)&lt;=asetukset!$B$2,"",SUMIFS($M$2:M710,$I$2:I710,I710,$A$2:A710,A710)-asetukset!$B$2))</f>
        <v/>
      </c>
    </row>
    <row r="711">
      <c r="A711" s="43"/>
      <c r="B711" s="31"/>
      <c r="C711" s="31"/>
      <c r="D711" s="15">
        <f t="shared" si="2"/>
        <v>0</v>
      </c>
      <c r="E711" s="15">
        <f t="shared" si="3"/>
        <v>0</v>
      </c>
      <c r="F711" s="15">
        <f t="shared" si="4"/>
        <v>0</v>
      </c>
      <c r="G711" s="15">
        <f t="shared" si="5"/>
        <v>0</v>
      </c>
      <c r="H711" s="18" t="str">
        <f t="shared" si="6"/>
        <v/>
      </c>
      <c r="I711" s="18" t="str">
        <f t="shared" si="7"/>
        <v/>
      </c>
      <c r="J711" s="18" t="str">
        <f t="shared" si="8"/>
        <v>-</v>
      </c>
      <c r="K711" s="27" t="str">
        <f t="shared" ref="K711:L711" si="721">IF(A711="","",WEEKDAY(B711,2))</f>
        <v/>
      </c>
      <c r="L711" s="27" t="str">
        <f t="shared" si="721"/>
        <v/>
      </c>
      <c r="M711" s="19">
        <f t="shared" si="10"/>
        <v>0</v>
      </c>
      <c r="N711" s="20">
        <f t="shared" si="11"/>
        <v>0</v>
      </c>
      <c r="O711" s="21" t="str">
        <f>IF(A711="","",IF(G711&gt;=asetukset!$B$3,G711-asetukset!$B$3,IF(AND(G711-E711&lt;=asetukset!$B$4,E711&gt;=asetukset!$B$3),1-E711,IF(AND(G711-E711&lt;=asetukset!$B$4,E711&lt;=asetukset!$B$3),asetukset!$B$6,0))))</f>
        <v/>
      </c>
      <c r="P711" s="20">
        <f>IF(F711&gt;D711,G711-asetukset!$B$5,IF(AND(D711=F711,E711&lt;=asetukset!$B$6),G711-E711,0))</f>
        <v>0</v>
      </c>
      <c r="Q711" s="19" t="str">
        <f>IF(and(K711=6,E711&gt;asetukset!$B$7),"", IF(and(K711&lt;&gt;6,L711=6,G711&lt;asetukset!$B$7),G711,IF(K711=6,asetukset!$B$7-E711,IF(K711=6,asetukset!$B$7-E711,IF(K711=6,asetukset!$B$7-E711,"")))))</f>
        <v/>
      </c>
      <c r="R711" s="19" t="str">
        <f t="shared" si="12"/>
        <v/>
      </c>
      <c r="S711" s="19" t="str">
        <f t="shared" si="13"/>
        <v/>
      </c>
      <c r="T711" s="21" t="str">
        <f>IF(A711="","",IF(SUMIFS($M$2:M711,$I$2:I711,I711,$A$2:A711,A711)&lt;=asetukset!$B$2,"",SUMIFS($M$2:M711,$I$2:I711,I711,$A$2:A711,A711)-asetukset!$B$2))</f>
        <v/>
      </c>
    </row>
    <row r="712">
      <c r="A712" s="43"/>
      <c r="B712" s="31"/>
      <c r="C712" s="31"/>
      <c r="D712" s="15">
        <f t="shared" si="2"/>
        <v>0</v>
      </c>
      <c r="E712" s="15">
        <f t="shared" si="3"/>
        <v>0</v>
      </c>
      <c r="F712" s="15">
        <f t="shared" si="4"/>
        <v>0</v>
      </c>
      <c r="G712" s="15">
        <f t="shared" si="5"/>
        <v>0</v>
      </c>
      <c r="H712" s="18" t="str">
        <f t="shared" si="6"/>
        <v/>
      </c>
      <c r="I712" s="18" t="str">
        <f t="shared" si="7"/>
        <v/>
      </c>
      <c r="J712" s="18" t="str">
        <f t="shared" si="8"/>
        <v>-</v>
      </c>
      <c r="K712" s="27" t="str">
        <f t="shared" ref="K712:L712" si="722">IF(A712="","",WEEKDAY(B712,2))</f>
        <v/>
      </c>
      <c r="L712" s="27" t="str">
        <f t="shared" si="722"/>
        <v/>
      </c>
      <c r="M712" s="19">
        <f t="shared" si="10"/>
        <v>0</v>
      </c>
      <c r="N712" s="20">
        <f t="shared" si="11"/>
        <v>0</v>
      </c>
      <c r="O712" s="21" t="str">
        <f>IF(A712="","",IF(G712&gt;=asetukset!$B$3,G712-asetukset!$B$3,IF(AND(G712-E712&lt;=asetukset!$B$4,E712&gt;=asetukset!$B$3),1-E712,IF(AND(G712-E712&lt;=asetukset!$B$4,E712&lt;=asetukset!$B$3),asetukset!$B$6,0))))</f>
        <v/>
      </c>
      <c r="P712" s="20">
        <f>IF(F712&gt;D712,G712-asetukset!$B$5,IF(AND(D712=F712,E712&lt;=asetukset!$B$6),G712-E712,0))</f>
        <v>0</v>
      </c>
      <c r="Q712" s="19" t="str">
        <f>IF(and(K712=6,E712&gt;asetukset!$B$7),"", IF(and(K712&lt;&gt;6,L712=6,G712&lt;asetukset!$B$7),G712,IF(K712=6,asetukset!$B$7-E712,IF(K712=6,asetukset!$B$7-E712,IF(K712=6,asetukset!$B$7-E712,"")))))</f>
        <v/>
      </c>
      <c r="R712" s="19" t="str">
        <f t="shared" si="12"/>
        <v/>
      </c>
      <c r="S712" s="19" t="str">
        <f t="shared" si="13"/>
        <v/>
      </c>
      <c r="T712" s="21" t="str">
        <f>IF(A712="","",IF(SUMIFS($M$2:M712,$I$2:I712,I712,$A$2:A712,A712)&lt;=asetukset!$B$2,"",SUMIFS($M$2:M712,$I$2:I712,I712,$A$2:A712,A712)-asetukset!$B$2))</f>
        <v/>
      </c>
    </row>
    <row r="713">
      <c r="A713" s="43"/>
      <c r="B713" s="31"/>
      <c r="C713" s="31"/>
      <c r="D713" s="15">
        <f t="shared" si="2"/>
        <v>0</v>
      </c>
      <c r="E713" s="15">
        <f t="shared" si="3"/>
        <v>0</v>
      </c>
      <c r="F713" s="15">
        <f t="shared" si="4"/>
        <v>0</v>
      </c>
      <c r="G713" s="15">
        <f t="shared" si="5"/>
        <v>0</v>
      </c>
      <c r="H713" s="18" t="str">
        <f t="shared" si="6"/>
        <v/>
      </c>
      <c r="I713" s="18" t="str">
        <f t="shared" si="7"/>
        <v/>
      </c>
      <c r="J713" s="18" t="str">
        <f t="shared" si="8"/>
        <v>-</v>
      </c>
      <c r="K713" s="27" t="str">
        <f t="shared" ref="K713:L713" si="723">IF(A713="","",WEEKDAY(B713,2))</f>
        <v/>
      </c>
      <c r="L713" s="27" t="str">
        <f t="shared" si="723"/>
        <v/>
      </c>
      <c r="M713" s="19">
        <f t="shared" si="10"/>
        <v>0</v>
      </c>
      <c r="N713" s="20">
        <f t="shared" si="11"/>
        <v>0</v>
      </c>
      <c r="O713" s="21" t="str">
        <f>IF(A713="","",IF(G713&gt;=asetukset!$B$3,G713-asetukset!$B$3,IF(AND(G713-E713&lt;=asetukset!$B$4,E713&gt;=asetukset!$B$3),1-E713,IF(AND(G713-E713&lt;=asetukset!$B$4,E713&lt;=asetukset!$B$3),asetukset!$B$6,0))))</f>
        <v/>
      </c>
      <c r="P713" s="20">
        <f>IF(F713&gt;D713,G713-asetukset!$B$5,IF(AND(D713=F713,E713&lt;=asetukset!$B$6),G713-E713,0))</f>
        <v>0</v>
      </c>
      <c r="Q713" s="19" t="str">
        <f>IF(and(K713=6,E713&gt;asetukset!$B$7),"", IF(and(K713&lt;&gt;6,L713=6,G713&lt;asetukset!$B$7),G713,IF(K713=6,asetukset!$B$7-E713,IF(K713=6,asetukset!$B$7-E713,IF(K713=6,asetukset!$B$7-E713,"")))))</f>
        <v/>
      </c>
      <c r="R713" s="19" t="str">
        <f t="shared" si="12"/>
        <v/>
      </c>
      <c r="S713" s="19" t="str">
        <f t="shared" si="13"/>
        <v/>
      </c>
      <c r="T713" s="21" t="str">
        <f>IF(A713="","",IF(SUMIFS($M$2:M713,$I$2:I713,I713,$A$2:A713,A713)&lt;=asetukset!$B$2,"",SUMIFS($M$2:M713,$I$2:I713,I713,$A$2:A713,A713)-asetukset!$B$2))</f>
        <v/>
      </c>
    </row>
    <row r="714">
      <c r="A714" s="43"/>
      <c r="B714" s="31"/>
      <c r="C714" s="31"/>
      <c r="D714" s="15">
        <f t="shared" si="2"/>
        <v>0</v>
      </c>
      <c r="E714" s="15">
        <f t="shared" si="3"/>
        <v>0</v>
      </c>
      <c r="F714" s="15">
        <f t="shared" si="4"/>
        <v>0</v>
      </c>
      <c r="G714" s="15">
        <f t="shared" si="5"/>
        <v>0</v>
      </c>
      <c r="H714" s="18" t="str">
        <f t="shared" si="6"/>
        <v/>
      </c>
      <c r="I714" s="18" t="str">
        <f t="shared" si="7"/>
        <v/>
      </c>
      <c r="J714" s="18" t="str">
        <f t="shared" si="8"/>
        <v>-</v>
      </c>
      <c r="K714" s="27" t="str">
        <f t="shared" ref="K714:L714" si="724">IF(A714="","",WEEKDAY(B714,2))</f>
        <v/>
      </c>
      <c r="L714" s="27" t="str">
        <f t="shared" si="724"/>
        <v/>
      </c>
      <c r="M714" s="19">
        <f t="shared" si="10"/>
        <v>0</v>
      </c>
      <c r="N714" s="20">
        <f t="shared" si="11"/>
        <v>0</v>
      </c>
      <c r="O714" s="21" t="str">
        <f>IF(A714="","",IF(G714&gt;=asetukset!$B$3,G714-asetukset!$B$3,IF(AND(G714-E714&lt;=asetukset!$B$4,E714&gt;=asetukset!$B$3),1-E714,IF(AND(G714-E714&lt;=asetukset!$B$4,E714&lt;=asetukset!$B$3),asetukset!$B$6,0))))</f>
        <v/>
      </c>
      <c r="P714" s="20">
        <f>IF(F714&gt;D714,G714-asetukset!$B$5,IF(AND(D714=F714,E714&lt;=asetukset!$B$6),G714-E714,0))</f>
        <v>0</v>
      </c>
      <c r="Q714" s="19" t="str">
        <f>IF(and(K714=6,E714&gt;asetukset!$B$7),"", IF(and(K714&lt;&gt;6,L714=6,G714&lt;asetukset!$B$7),G714,IF(K714=6,asetukset!$B$7-E714,IF(K714=6,asetukset!$B$7-E714,IF(K714=6,asetukset!$B$7-E714,"")))))</f>
        <v/>
      </c>
      <c r="R714" s="19" t="str">
        <f t="shared" si="12"/>
        <v/>
      </c>
      <c r="S714" s="19" t="str">
        <f t="shared" si="13"/>
        <v/>
      </c>
      <c r="T714" s="21" t="str">
        <f>IF(A714="","",IF(SUMIFS($M$2:M714,$I$2:I714,I714,$A$2:A714,A714)&lt;=asetukset!$B$2,"",SUMIFS($M$2:M714,$I$2:I714,I714,$A$2:A714,A714)-asetukset!$B$2))</f>
        <v/>
      </c>
    </row>
    <row r="715">
      <c r="A715" s="43"/>
      <c r="B715" s="31"/>
      <c r="C715" s="31"/>
      <c r="D715" s="15">
        <f t="shared" si="2"/>
        <v>0</v>
      </c>
      <c r="E715" s="15">
        <f t="shared" si="3"/>
        <v>0</v>
      </c>
      <c r="F715" s="15">
        <f t="shared" si="4"/>
        <v>0</v>
      </c>
      <c r="G715" s="15">
        <f t="shared" si="5"/>
        <v>0</v>
      </c>
      <c r="H715" s="18" t="str">
        <f t="shared" si="6"/>
        <v/>
      </c>
      <c r="I715" s="18" t="str">
        <f t="shared" si="7"/>
        <v/>
      </c>
      <c r="J715" s="18" t="str">
        <f t="shared" si="8"/>
        <v>-</v>
      </c>
      <c r="K715" s="27" t="str">
        <f t="shared" ref="K715:L715" si="725">IF(A715="","",WEEKDAY(B715,2))</f>
        <v/>
      </c>
      <c r="L715" s="27" t="str">
        <f t="shared" si="725"/>
        <v/>
      </c>
      <c r="M715" s="19">
        <f t="shared" si="10"/>
        <v>0</v>
      </c>
      <c r="N715" s="20">
        <f t="shared" si="11"/>
        <v>0</v>
      </c>
      <c r="O715" s="21" t="str">
        <f>IF(A715="","",IF(G715&gt;=asetukset!$B$3,G715-asetukset!$B$3,IF(AND(G715-E715&lt;=asetukset!$B$4,E715&gt;=asetukset!$B$3),1-E715,IF(AND(G715-E715&lt;=asetukset!$B$4,E715&lt;=asetukset!$B$3),asetukset!$B$6,0))))</f>
        <v/>
      </c>
      <c r="P715" s="20">
        <f>IF(F715&gt;D715,G715-asetukset!$B$5,IF(AND(D715=F715,E715&lt;=asetukset!$B$6),G715-E715,0))</f>
        <v>0</v>
      </c>
      <c r="Q715" s="19" t="str">
        <f>IF(and(K715=6,E715&gt;asetukset!$B$7),"", IF(and(K715&lt;&gt;6,L715=6,G715&lt;asetukset!$B$7),G715,IF(K715=6,asetukset!$B$7-E715,IF(K715=6,asetukset!$B$7-E715,IF(K715=6,asetukset!$B$7-E715,"")))))</f>
        <v/>
      </c>
      <c r="R715" s="19" t="str">
        <f t="shared" si="12"/>
        <v/>
      </c>
      <c r="S715" s="19" t="str">
        <f t="shared" si="13"/>
        <v/>
      </c>
      <c r="T715" s="21" t="str">
        <f>IF(A715="","",IF(SUMIFS($M$2:M715,$I$2:I715,I715,$A$2:A715,A715)&lt;=asetukset!$B$2,"",SUMIFS($M$2:M715,$I$2:I715,I715,$A$2:A715,A715)-asetukset!$B$2))</f>
        <v/>
      </c>
    </row>
    <row r="716">
      <c r="A716" s="43"/>
      <c r="B716" s="31"/>
      <c r="C716" s="31"/>
      <c r="D716" s="15">
        <f t="shared" si="2"/>
        <v>0</v>
      </c>
      <c r="E716" s="15">
        <f t="shared" si="3"/>
        <v>0</v>
      </c>
      <c r="F716" s="15">
        <f t="shared" si="4"/>
        <v>0</v>
      </c>
      <c r="G716" s="15">
        <f t="shared" si="5"/>
        <v>0</v>
      </c>
      <c r="H716" s="18" t="str">
        <f t="shared" si="6"/>
        <v/>
      </c>
      <c r="I716" s="18" t="str">
        <f t="shared" si="7"/>
        <v/>
      </c>
      <c r="J716" s="18" t="str">
        <f t="shared" si="8"/>
        <v>-</v>
      </c>
      <c r="K716" s="27" t="str">
        <f t="shared" ref="K716:L716" si="726">IF(A716="","",WEEKDAY(B716,2))</f>
        <v/>
      </c>
      <c r="L716" s="27" t="str">
        <f t="shared" si="726"/>
        <v/>
      </c>
      <c r="M716" s="19">
        <f t="shared" si="10"/>
        <v>0</v>
      </c>
      <c r="N716" s="20">
        <f t="shared" si="11"/>
        <v>0</v>
      </c>
      <c r="O716" s="21" t="str">
        <f>IF(A716="","",IF(G716&gt;=asetukset!$B$3,G716-asetukset!$B$3,IF(AND(G716-E716&lt;=asetukset!$B$4,E716&gt;=asetukset!$B$3),1-E716,IF(AND(G716-E716&lt;=asetukset!$B$4,E716&lt;=asetukset!$B$3),asetukset!$B$6,0))))</f>
        <v/>
      </c>
      <c r="P716" s="20">
        <f>IF(F716&gt;D716,G716-asetukset!$B$5,IF(AND(D716=F716,E716&lt;=asetukset!$B$6),G716-E716,0))</f>
        <v>0</v>
      </c>
      <c r="Q716" s="19" t="str">
        <f>IF(and(K716=6,E716&gt;asetukset!$B$7),"", IF(and(K716&lt;&gt;6,L716=6,G716&lt;asetukset!$B$7),G716,IF(K716=6,asetukset!$B$7-E716,IF(K716=6,asetukset!$B$7-E716,IF(K716=6,asetukset!$B$7-E716,"")))))</f>
        <v/>
      </c>
      <c r="R716" s="19" t="str">
        <f t="shared" si="12"/>
        <v/>
      </c>
      <c r="S716" s="19" t="str">
        <f t="shared" si="13"/>
        <v/>
      </c>
      <c r="T716" s="21" t="str">
        <f>IF(A716="","",IF(SUMIFS($M$2:M716,$I$2:I716,I716,$A$2:A716,A716)&lt;=asetukset!$B$2,"",SUMIFS($M$2:M716,$I$2:I716,I716,$A$2:A716,A716)-asetukset!$B$2))</f>
        <v/>
      </c>
    </row>
    <row r="717">
      <c r="A717" s="43"/>
      <c r="B717" s="31"/>
      <c r="C717" s="31"/>
      <c r="D717" s="15">
        <f t="shared" si="2"/>
        <v>0</v>
      </c>
      <c r="E717" s="15">
        <f t="shared" si="3"/>
        <v>0</v>
      </c>
      <c r="F717" s="15">
        <f t="shared" si="4"/>
        <v>0</v>
      </c>
      <c r="G717" s="15">
        <f t="shared" si="5"/>
        <v>0</v>
      </c>
      <c r="H717" s="18" t="str">
        <f t="shared" si="6"/>
        <v/>
      </c>
      <c r="I717" s="18" t="str">
        <f t="shared" si="7"/>
        <v/>
      </c>
      <c r="J717" s="18" t="str">
        <f t="shared" si="8"/>
        <v>-</v>
      </c>
      <c r="K717" s="27" t="str">
        <f t="shared" ref="K717:L717" si="727">IF(A717="","",WEEKDAY(B717,2))</f>
        <v/>
      </c>
      <c r="L717" s="27" t="str">
        <f t="shared" si="727"/>
        <v/>
      </c>
      <c r="M717" s="19">
        <f t="shared" si="10"/>
        <v>0</v>
      </c>
      <c r="N717" s="20">
        <f t="shared" si="11"/>
        <v>0</v>
      </c>
      <c r="O717" s="21" t="str">
        <f>IF(A717="","",IF(G717&gt;=asetukset!$B$3,G717-asetukset!$B$3,IF(AND(G717-E717&lt;=asetukset!$B$4,E717&gt;=asetukset!$B$3),1-E717,IF(AND(G717-E717&lt;=asetukset!$B$4,E717&lt;=asetukset!$B$3),asetukset!$B$6,0))))</f>
        <v/>
      </c>
      <c r="P717" s="20">
        <f>IF(F717&gt;D717,G717-asetukset!$B$5,IF(AND(D717=F717,E717&lt;=asetukset!$B$6),G717-E717,0))</f>
        <v>0</v>
      </c>
      <c r="Q717" s="19" t="str">
        <f>IF(and(K717=6,E717&gt;asetukset!$B$7),"", IF(and(K717&lt;&gt;6,L717=6,G717&lt;asetukset!$B$7),G717,IF(K717=6,asetukset!$B$7-E717,IF(K717=6,asetukset!$B$7-E717,IF(K717=6,asetukset!$B$7-E717,"")))))</f>
        <v/>
      </c>
      <c r="R717" s="19" t="str">
        <f t="shared" si="12"/>
        <v/>
      </c>
      <c r="S717" s="19" t="str">
        <f t="shared" si="13"/>
        <v/>
      </c>
      <c r="T717" s="21" t="str">
        <f>IF(A717="","",IF(SUMIFS($M$2:M717,$I$2:I717,I717,$A$2:A717,A717)&lt;=asetukset!$B$2,"",SUMIFS($M$2:M717,$I$2:I717,I717,$A$2:A717,A717)-asetukset!$B$2))</f>
        <v/>
      </c>
    </row>
    <row r="718">
      <c r="A718" s="43"/>
      <c r="B718" s="31"/>
      <c r="C718" s="31"/>
      <c r="D718" s="15">
        <f t="shared" si="2"/>
        <v>0</v>
      </c>
      <c r="E718" s="15">
        <f t="shared" si="3"/>
        <v>0</v>
      </c>
      <c r="F718" s="15">
        <f t="shared" si="4"/>
        <v>0</v>
      </c>
      <c r="G718" s="15">
        <f t="shared" si="5"/>
        <v>0</v>
      </c>
      <c r="H718" s="18" t="str">
        <f t="shared" si="6"/>
        <v/>
      </c>
      <c r="I718" s="18" t="str">
        <f t="shared" si="7"/>
        <v/>
      </c>
      <c r="J718" s="18" t="str">
        <f t="shared" si="8"/>
        <v>-</v>
      </c>
      <c r="K718" s="27" t="str">
        <f t="shared" ref="K718:L718" si="728">IF(A718="","",WEEKDAY(B718,2))</f>
        <v/>
      </c>
      <c r="L718" s="27" t="str">
        <f t="shared" si="728"/>
        <v/>
      </c>
      <c r="M718" s="19">
        <f t="shared" si="10"/>
        <v>0</v>
      </c>
      <c r="N718" s="20">
        <f t="shared" si="11"/>
        <v>0</v>
      </c>
      <c r="O718" s="21" t="str">
        <f>IF(A718="","",IF(G718&gt;=asetukset!$B$3,G718-asetukset!$B$3,IF(AND(G718-E718&lt;=asetukset!$B$4,E718&gt;=asetukset!$B$3),1-E718,IF(AND(G718-E718&lt;=asetukset!$B$4,E718&lt;=asetukset!$B$3),asetukset!$B$6,0))))</f>
        <v/>
      </c>
      <c r="P718" s="20">
        <f>IF(F718&gt;D718,G718-asetukset!$B$5,IF(AND(D718=F718,E718&lt;=asetukset!$B$6),G718-E718,0))</f>
        <v>0</v>
      </c>
      <c r="Q718" s="19" t="str">
        <f>IF(and(K718=6,E718&gt;asetukset!$B$7),"", IF(and(K718&lt;&gt;6,L718=6,G718&lt;asetukset!$B$7),G718,IF(K718=6,asetukset!$B$7-E718,IF(K718=6,asetukset!$B$7-E718,IF(K718=6,asetukset!$B$7-E718,"")))))</f>
        <v/>
      </c>
      <c r="R718" s="19" t="str">
        <f t="shared" si="12"/>
        <v/>
      </c>
      <c r="S718" s="19" t="str">
        <f t="shared" si="13"/>
        <v/>
      </c>
      <c r="T718" s="21" t="str">
        <f>IF(A718="","",IF(SUMIFS($M$2:M718,$I$2:I718,I718,$A$2:A718,A718)&lt;=asetukset!$B$2,"",SUMIFS($M$2:M718,$I$2:I718,I718,$A$2:A718,A718)-asetukset!$B$2))</f>
        <v/>
      </c>
    </row>
    <row r="719">
      <c r="A719" s="43"/>
      <c r="B719" s="31"/>
      <c r="C719" s="31"/>
      <c r="D719" s="15">
        <f t="shared" si="2"/>
        <v>0</v>
      </c>
      <c r="E719" s="15">
        <f t="shared" si="3"/>
        <v>0</v>
      </c>
      <c r="F719" s="15">
        <f t="shared" si="4"/>
        <v>0</v>
      </c>
      <c r="G719" s="15">
        <f t="shared" si="5"/>
        <v>0</v>
      </c>
      <c r="H719" s="18" t="str">
        <f t="shared" si="6"/>
        <v/>
      </c>
      <c r="I719" s="18" t="str">
        <f t="shared" si="7"/>
        <v/>
      </c>
      <c r="J719" s="18" t="str">
        <f t="shared" si="8"/>
        <v>-</v>
      </c>
      <c r="K719" s="27" t="str">
        <f t="shared" ref="K719:L719" si="729">IF(A719="","",WEEKDAY(B719,2))</f>
        <v/>
      </c>
      <c r="L719" s="27" t="str">
        <f t="shared" si="729"/>
        <v/>
      </c>
      <c r="M719" s="19">
        <f t="shared" si="10"/>
        <v>0</v>
      </c>
      <c r="N719" s="20">
        <f t="shared" si="11"/>
        <v>0</v>
      </c>
      <c r="O719" s="21" t="str">
        <f>IF(A719="","",IF(G719&gt;=asetukset!$B$3,G719-asetukset!$B$3,IF(AND(G719-E719&lt;=asetukset!$B$4,E719&gt;=asetukset!$B$3),1-E719,IF(AND(G719-E719&lt;=asetukset!$B$4,E719&lt;=asetukset!$B$3),asetukset!$B$6,0))))</f>
        <v/>
      </c>
      <c r="P719" s="20">
        <f>IF(F719&gt;D719,G719-asetukset!$B$5,IF(AND(D719=F719,E719&lt;=asetukset!$B$6),G719-E719,0))</f>
        <v>0</v>
      </c>
      <c r="Q719" s="19" t="str">
        <f>IF(and(K719=6,E719&gt;asetukset!$B$7),"", IF(and(K719&lt;&gt;6,L719=6,G719&lt;asetukset!$B$7),G719,IF(K719=6,asetukset!$B$7-E719,IF(K719=6,asetukset!$B$7-E719,IF(K719=6,asetukset!$B$7-E719,"")))))</f>
        <v/>
      </c>
      <c r="R719" s="19" t="str">
        <f t="shared" si="12"/>
        <v/>
      </c>
      <c r="S719" s="19" t="str">
        <f t="shared" si="13"/>
        <v/>
      </c>
      <c r="T719" s="21" t="str">
        <f>IF(A719="","",IF(SUMIFS($M$2:M719,$I$2:I719,I719,$A$2:A719,A719)&lt;=asetukset!$B$2,"",SUMIFS($M$2:M719,$I$2:I719,I719,$A$2:A719,A719)-asetukset!$B$2))</f>
        <v/>
      </c>
    </row>
    <row r="720">
      <c r="A720" s="43"/>
      <c r="B720" s="31"/>
      <c r="C720" s="31"/>
      <c r="D720" s="15">
        <f t="shared" si="2"/>
        <v>0</v>
      </c>
      <c r="E720" s="15">
        <f t="shared" si="3"/>
        <v>0</v>
      </c>
      <c r="F720" s="15">
        <f t="shared" si="4"/>
        <v>0</v>
      </c>
      <c r="G720" s="15">
        <f t="shared" si="5"/>
        <v>0</v>
      </c>
      <c r="H720" s="18" t="str">
        <f t="shared" si="6"/>
        <v/>
      </c>
      <c r="I720" s="18" t="str">
        <f t="shared" si="7"/>
        <v/>
      </c>
      <c r="J720" s="18" t="str">
        <f t="shared" si="8"/>
        <v>-</v>
      </c>
      <c r="K720" s="27" t="str">
        <f t="shared" ref="K720:L720" si="730">IF(A720="","",WEEKDAY(B720,2))</f>
        <v/>
      </c>
      <c r="L720" s="27" t="str">
        <f t="shared" si="730"/>
        <v/>
      </c>
      <c r="M720" s="19">
        <f t="shared" si="10"/>
        <v>0</v>
      </c>
      <c r="N720" s="20">
        <f t="shared" si="11"/>
        <v>0</v>
      </c>
      <c r="O720" s="21" t="str">
        <f>IF(A720="","",IF(G720&gt;=asetukset!$B$3,G720-asetukset!$B$3,IF(AND(G720-E720&lt;=asetukset!$B$4,E720&gt;=asetukset!$B$3),1-E720,IF(AND(G720-E720&lt;=asetukset!$B$4,E720&lt;=asetukset!$B$3),asetukset!$B$6,0))))</f>
        <v/>
      </c>
      <c r="P720" s="20">
        <f>IF(F720&gt;D720,G720-asetukset!$B$5,IF(AND(D720=F720,E720&lt;=asetukset!$B$6),G720-E720,0))</f>
        <v>0</v>
      </c>
      <c r="Q720" s="19" t="str">
        <f>IF(and(K720=6,E720&gt;asetukset!$B$7),"", IF(and(K720&lt;&gt;6,L720=6,G720&lt;asetukset!$B$7),G720,IF(K720=6,asetukset!$B$7-E720,IF(K720=6,asetukset!$B$7-E720,IF(K720=6,asetukset!$B$7-E720,"")))))</f>
        <v/>
      </c>
      <c r="R720" s="19" t="str">
        <f t="shared" si="12"/>
        <v/>
      </c>
      <c r="S720" s="19" t="str">
        <f t="shared" si="13"/>
        <v/>
      </c>
      <c r="T720" s="21" t="str">
        <f>IF(A720="","",IF(SUMIFS($M$2:M720,$I$2:I720,I720,$A$2:A720,A720)&lt;=asetukset!$B$2,"",SUMIFS($M$2:M720,$I$2:I720,I720,$A$2:A720,A720)-asetukset!$B$2))</f>
        <v/>
      </c>
    </row>
    <row r="721">
      <c r="A721" s="43"/>
      <c r="B721" s="31"/>
      <c r="C721" s="31"/>
      <c r="D721" s="15">
        <f t="shared" si="2"/>
        <v>0</v>
      </c>
      <c r="E721" s="15">
        <f t="shared" si="3"/>
        <v>0</v>
      </c>
      <c r="F721" s="15">
        <f t="shared" si="4"/>
        <v>0</v>
      </c>
      <c r="G721" s="15">
        <f t="shared" si="5"/>
        <v>0</v>
      </c>
      <c r="H721" s="18" t="str">
        <f t="shared" si="6"/>
        <v/>
      </c>
      <c r="I721" s="18" t="str">
        <f t="shared" si="7"/>
        <v/>
      </c>
      <c r="J721" s="18" t="str">
        <f t="shared" si="8"/>
        <v>-</v>
      </c>
      <c r="K721" s="27" t="str">
        <f t="shared" ref="K721:L721" si="731">IF(A721="","",WEEKDAY(B721,2))</f>
        <v/>
      </c>
      <c r="L721" s="27" t="str">
        <f t="shared" si="731"/>
        <v/>
      </c>
      <c r="M721" s="19">
        <f t="shared" si="10"/>
        <v>0</v>
      </c>
      <c r="N721" s="20">
        <f t="shared" si="11"/>
        <v>0</v>
      </c>
      <c r="O721" s="21" t="str">
        <f>IF(A721="","",IF(G721&gt;=asetukset!$B$3,G721-asetukset!$B$3,IF(AND(G721-E721&lt;=asetukset!$B$4,E721&gt;=asetukset!$B$3),1-E721,IF(AND(G721-E721&lt;=asetukset!$B$4,E721&lt;=asetukset!$B$3),asetukset!$B$6,0))))</f>
        <v/>
      </c>
      <c r="P721" s="20">
        <f>IF(F721&gt;D721,G721-asetukset!$B$5,IF(AND(D721=F721,E721&lt;=asetukset!$B$6),G721-E721,0))</f>
        <v>0</v>
      </c>
      <c r="Q721" s="19" t="str">
        <f>IF(and(K721=6,E721&gt;asetukset!$B$7),"", IF(and(K721&lt;&gt;6,L721=6,G721&lt;asetukset!$B$7),G721,IF(K721=6,asetukset!$B$7-E721,IF(K721=6,asetukset!$B$7-E721,IF(K721=6,asetukset!$B$7-E721,"")))))</f>
        <v/>
      </c>
      <c r="R721" s="19" t="str">
        <f t="shared" si="12"/>
        <v/>
      </c>
      <c r="S721" s="19" t="str">
        <f t="shared" si="13"/>
        <v/>
      </c>
      <c r="T721" s="21" t="str">
        <f>IF(A721="","",IF(SUMIFS($M$2:M721,$I$2:I721,I721,$A$2:A721,A721)&lt;=asetukset!$B$2,"",SUMIFS($M$2:M721,$I$2:I721,I721,$A$2:A721,A721)-asetukset!$B$2))</f>
        <v/>
      </c>
    </row>
    <row r="722">
      <c r="A722" s="43"/>
      <c r="B722" s="31"/>
      <c r="C722" s="31"/>
      <c r="D722" s="15">
        <f t="shared" si="2"/>
        <v>0</v>
      </c>
      <c r="E722" s="15">
        <f t="shared" si="3"/>
        <v>0</v>
      </c>
      <c r="F722" s="15">
        <f t="shared" si="4"/>
        <v>0</v>
      </c>
      <c r="G722" s="15">
        <f t="shared" si="5"/>
        <v>0</v>
      </c>
      <c r="H722" s="18" t="str">
        <f t="shared" si="6"/>
        <v/>
      </c>
      <c r="I722" s="18" t="str">
        <f t="shared" si="7"/>
        <v/>
      </c>
      <c r="J722" s="18" t="str">
        <f t="shared" si="8"/>
        <v>-</v>
      </c>
      <c r="K722" s="27" t="str">
        <f t="shared" ref="K722:L722" si="732">IF(A722="","",WEEKDAY(B722,2))</f>
        <v/>
      </c>
      <c r="L722" s="27" t="str">
        <f t="shared" si="732"/>
        <v/>
      </c>
      <c r="M722" s="19">
        <f t="shared" si="10"/>
        <v>0</v>
      </c>
      <c r="N722" s="20">
        <f t="shared" si="11"/>
        <v>0</v>
      </c>
      <c r="O722" s="21" t="str">
        <f>IF(A722="","",IF(G722&gt;=asetukset!$B$3,G722-asetukset!$B$3,IF(AND(G722-E722&lt;=asetukset!$B$4,E722&gt;=asetukset!$B$3),1-E722,IF(AND(G722-E722&lt;=asetukset!$B$4,E722&lt;=asetukset!$B$3),asetukset!$B$6,0))))</f>
        <v/>
      </c>
      <c r="P722" s="20">
        <f>IF(F722&gt;D722,G722-asetukset!$B$5,IF(AND(D722=F722,E722&lt;=asetukset!$B$6),G722-E722,0))</f>
        <v>0</v>
      </c>
      <c r="Q722" s="19" t="str">
        <f>IF(and(K722=6,E722&gt;asetukset!$B$7),"", IF(and(K722&lt;&gt;6,L722=6,G722&lt;asetukset!$B$7),G722,IF(K722=6,asetukset!$B$7-E722,IF(K722=6,asetukset!$B$7-E722,IF(K722=6,asetukset!$B$7-E722,"")))))</f>
        <v/>
      </c>
      <c r="R722" s="19" t="str">
        <f t="shared" si="12"/>
        <v/>
      </c>
      <c r="S722" s="19" t="str">
        <f t="shared" si="13"/>
        <v/>
      </c>
      <c r="T722" s="21" t="str">
        <f>IF(A722="","",IF(SUMIFS($M$2:M722,$I$2:I722,I722,$A$2:A722,A722)&lt;=asetukset!$B$2,"",SUMIFS($M$2:M722,$I$2:I722,I722,$A$2:A722,A722)-asetukset!$B$2))</f>
        <v/>
      </c>
    </row>
    <row r="723">
      <c r="A723" s="43"/>
      <c r="B723" s="31"/>
      <c r="C723" s="31"/>
      <c r="D723" s="15">
        <f t="shared" si="2"/>
        <v>0</v>
      </c>
      <c r="E723" s="15">
        <f t="shared" si="3"/>
        <v>0</v>
      </c>
      <c r="F723" s="15">
        <f t="shared" si="4"/>
        <v>0</v>
      </c>
      <c r="G723" s="15">
        <f t="shared" si="5"/>
        <v>0</v>
      </c>
      <c r="H723" s="18" t="str">
        <f t="shared" si="6"/>
        <v/>
      </c>
      <c r="I723" s="18" t="str">
        <f t="shared" si="7"/>
        <v/>
      </c>
      <c r="J723" s="18" t="str">
        <f t="shared" si="8"/>
        <v>-</v>
      </c>
      <c r="K723" s="27" t="str">
        <f t="shared" ref="K723:L723" si="733">IF(A723="","",WEEKDAY(B723,2))</f>
        <v/>
      </c>
      <c r="L723" s="27" t="str">
        <f t="shared" si="733"/>
        <v/>
      </c>
      <c r="M723" s="19">
        <f t="shared" si="10"/>
        <v>0</v>
      </c>
      <c r="N723" s="20">
        <f t="shared" si="11"/>
        <v>0</v>
      </c>
      <c r="O723" s="21" t="str">
        <f>IF(A723="","",IF(G723&gt;=asetukset!$B$3,G723-asetukset!$B$3,IF(AND(G723-E723&lt;=asetukset!$B$4,E723&gt;=asetukset!$B$3),1-E723,IF(AND(G723-E723&lt;=asetukset!$B$4,E723&lt;=asetukset!$B$3),asetukset!$B$6,0))))</f>
        <v/>
      </c>
      <c r="P723" s="20">
        <f>IF(F723&gt;D723,G723-asetukset!$B$5,IF(AND(D723=F723,E723&lt;=asetukset!$B$6),G723-E723,0))</f>
        <v>0</v>
      </c>
      <c r="Q723" s="19" t="str">
        <f>IF(and(K723=6,E723&gt;asetukset!$B$7),"", IF(and(K723&lt;&gt;6,L723=6,G723&lt;asetukset!$B$7),G723,IF(K723=6,asetukset!$B$7-E723,IF(K723=6,asetukset!$B$7-E723,IF(K723=6,asetukset!$B$7-E723,"")))))</f>
        <v/>
      </c>
      <c r="R723" s="19" t="str">
        <f t="shared" si="12"/>
        <v/>
      </c>
      <c r="S723" s="19" t="str">
        <f t="shared" si="13"/>
        <v/>
      </c>
      <c r="T723" s="21" t="str">
        <f>IF(A723="","",IF(SUMIFS($M$2:M723,$I$2:I723,I723,$A$2:A723,A723)&lt;=asetukset!$B$2,"",SUMIFS($M$2:M723,$I$2:I723,I723,$A$2:A723,A723)-asetukset!$B$2))</f>
        <v/>
      </c>
    </row>
    <row r="724">
      <c r="A724" s="43"/>
      <c r="B724" s="31"/>
      <c r="C724" s="31"/>
      <c r="D724" s="15">
        <f t="shared" si="2"/>
        <v>0</v>
      </c>
      <c r="E724" s="15">
        <f t="shared" si="3"/>
        <v>0</v>
      </c>
      <c r="F724" s="15">
        <f t="shared" si="4"/>
        <v>0</v>
      </c>
      <c r="G724" s="15">
        <f t="shared" si="5"/>
        <v>0</v>
      </c>
      <c r="H724" s="18" t="str">
        <f t="shared" si="6"/>
        <v/>
      </c>
      <c r="I724" s="18" t="str">
        <f t="shared" si="7"/>
        <v/>
      </c>
      <c r="J724" s="18" t="str">
        <f t="shared" si="8"/>
        <v>-</v>
      </c>
      <c r="K724" s="27" t="str">
        <f t="shared" ref="K724:L724" si="734">IF(A724="","",WEEKDAY(B724,2))</f>
        <v/>
      </c>
      <c r="L724" s="27" t="str">
        <f t="shared" si="734"/>
        <v/>
      </c>
      <c r="M724" s="19">
        <f t="shared" si="10"/>
        <v>0</v>
      </c>
      <c r="N724" s="20">
        <f t="shared" si="11"/>
        <v>0</v>
      </c>
      <c r="O724" s="21" t="str">
        <f>IF(A724="","",IF(G724&gt;=asetukset!$B$3,G724-asetukset!$B$3,IF(AND(G724-E724&lt;=asetukset!$B$4,E724&gt;=asetukset!$B$3),1-E724,IF(AND(G724-E724&lt;=asetukset!$B$4,E724&lt;=asetukset!$B$3),asetukset!$B$6,0))))</f>
        <v/>
      </c>
      <c r="P724" s="20">
        <f>IF(F724&gt;D724,G724-asetukset!$B$5,IF(AND(D724=F724,E724&lt;=asetukset!$B$6),G724-E724,0))</f>
        <v>0</v>
      </c>
      <c r="Q724" s="19" t="str">
        <f>IF(and(K724=6,E724&gt;asetukset!$B$7),"", IF(and(K724&lt;&gt;6,L724=6,G724&lt;asetukset!$B$7),G724,IF(K724=6,asetukset!$B$7-E724,IF(K724=6,asetukset!$B$7-E724,IF(K724=6,asetukset!$B$7-E724,"")))))</f>
        <v/>
      </c>
      <c r="R724" s="19" t="str">
        <f t="shared" si="12"/>
        <v/>
      </c>
      <c r="S724" s="19" t="str">
        <f t="shared" si="13"/>
        <v/>
      </c>
      <c r="T724" s="21" t="str">
        <f>IF(A724="","",IF(SUMIFS($M$2:M724,$I$2:I724,I724,$A$2:A724,A724)&lt;=asetukset!$B$2,"",SUMIFS($M$2:M724,$I$2:I724,I724,$A$2:A724,A724)-asetukset!$B$2))</f>
        <v/>
      </c>
    </row>
    <row r="725">
      <c r="A725" s="43"/>
      <c r="B725" s="31"/>
      <c r="C725" s="31"/>
      <c r="D725" s="15">
        <f t="shared" si="2"/>
        <v>0</v>
      </c>
      <c r="E725" s="15">
        <f t="shared" si="3"/>
        <v>0</v>
      </c>
      <c r="F725" s="15">
        <f t="shared" si="4"/>
        <v>0</v>
      </c>
      <c r="G725" s="15">
        <f t="shared" si="5"/>
        <v>0</v>
      </c>
      <c r="H725" s="18" t="str">
        <f t="shared" si="6"/>
        <v/>
      </c>
      <c r="I725" s="18" t="str">
        <f t="shared" si="7"/>
        <v/>
      </c>
      <c r="J725" s="18" t="str">
        <f t="shared" si="8"/>
        <v>-</v>
      </c>
      <c r="K725" s="27" t="str">
        <f t="shared" ref="K725:L725" si="735">IF(A725="","",WEEKDAY(B725,2))</f>
        <v/>
      </c>
      <c r="L725" s="27" t="str">
        <f t="shared" si="735"/>
        <v/>
      </c>
      <c r="M725" s="19">
        <f t="shared" si="10"/>
        <v>0</v>
      </c>
      <c r="N725" s="20">
        <f t="shared" si="11"/>
        <v>0</v>
      </c>
      <c r="O725" s="21" t="str">
        <f>IF(A725="","",IF(G725&gt;=asetukset!$B$3,G725-asetukset!$B$3,IF(AND(G725-E725&lt;=asetukset!$B$4,E725&gt;=asetukset!$B$3),1-E725,IF(AND(G725-E725&lt;=asetukset!$B$4,E725&lt;=asetukset!$B$3),asetukset!$B$6,0))))</f>
        <v/>
      </c>
      <c r="P725" s="20">
        <f>IF(F725&gt;D725,G725-asetukset!$B$5,IF(AND(D725=F725,E725&lt;=asetukset!$B$6),G725-E725,0))</f>
        <v>0</v>
      </c>
      <c r="Q725" s="19" t="str">
        <f>IF(and(K725=6,E725&gt;asetukset!$B$7),"", IF(and(K725&lt;&gt;6,L725=6,G725&lt;asetukset!$B$7),G725,IF(K725=6,asetukset!$B$7-E725,IF(K725=6,asetukset!$B$7-E725,IF(K725=6,asetukset!$B$7-E725,"")))))</f>
        <v/>
      </c>
      <c r="R725" s="19" t="str">
        <f t="shared" si="12"/>
        <v/>
      </c>
      <c r="S725" s="19" t="str">
        <f t="shared" si="13"/>
        <v/>
      </c>
      <c r="T725" s="21" t="str">
        <f>IF(A725="","",IF(SUMIFS($M$2:M725,$I$2:I725,I725,$A$2:A725,A725)&lt;=asetukset!$B$2,"",SUMIFS($M$2:M725,$I$2:I725,I725,$A$2:A725,A725)-asetukset!$B$2))</f>
        <v/>
      </c>
    </row>
    <row r="726">
      <c r="A726" s="43"/>
      <c r="B726" s="31"/>
      <c r="C726" s="31"/>
      <c r="D726" s="15">
        <f t="shared" si="2"/>
        <v>0</v>
      </c>
      <c r="E726" s="15">
        <f t="shared" si="3"/>
        <v>0</v>
      </c>
      <c r="F726" s="15">
        <f t="shared" si="4"/>
        <v>0</v>
      </c>
      <c r="G726" s="15">
        <f t="shared" si="5"/>
        <v>0</v>
      </c>
      <c r="H726" s="18" t="str">
        <f t="shared" si="6"/>
        <v/>
      </c>
      <c r="I726" s="18" t="str">
        <f t="shared" si="7"/>
        <v/>
      </c>
      <c r="J726" s="18" t="str">
        <f t="shared" si="8"/>
        <v>-</v>
      </c>
      <c r="K726" s="27" t="str">
        <f t="shared" ref="K726:L726" si="736">IF(A726="","",WEEKDAY(B726,2))</f>
        <v/>
      </c>
      <c r="L726" s="27" t="str">
        <f t="shared" si="736"/>
        <v/>
      </c>
      <c r="M726" s="19">
        <f t="shared" si="10"/>
        <v>0</v>
      </c>
      <c r="N726" s="20">
        <f t="shared" si="11"/>
        <v>0</v>
      </c>
      <c r="O726" s="21" t="str">
        <f>IF(A726="","",IF(G726&gt;=asetukset!$B$3,G726-asetukset!$B$3,IF(AND(G726-E726&lt;=asetukset!$B$4,E726&gt;=asetukset!$B$3),1-E726,IF(AND(G726-E726&lt;=asetukset!$B$4,E726&lt;=asetukset!$B$3),asetukset!$B$6,0))))</f>
        <v/>
      </c>
      <c r="P726" s="20">
        <f>IF(F726&gt;D726,G726-asetukset!$B$5,IF(AND(D726=F726,E726&lt;=asetukset!$B$6),G726-E726,0))</f>
        <v>0</v>
      </c>
      <c r="Q726" s="19" t="str">
        <f>IF(and(K726=6,E726&gt;asetukset!$B$7),"", IF(and(K726&lt;&gt;6,L726=6,G726&lt;asetukset!$B$7),G726,IF(K726=6,asetukset!$B$7-E726,IF(K726=6,asetukset!$B$7-E726,IF(K726=6,asetukset!$B$7-E726,"")))))</f>
        <v/>
      </c>
      <c r="R726" s="19" t="str">
        <f t="shared" si="12"/>
        <v/>
      </c>
      <c r="S726" s="19" t="str">
        <f t="shared" si="13"/>
        <v/>
      </c>
      <c r="T726" s="21" t="str">
        <f>IF(A726="","",IF(SUMIFS($M$2:M726,$I$2:I726,I726,$A$2:A726,A726)&lt;=asetukset!$B$2,"",SUMIFS($M$2:M726,$I$2:I726,I726,$A$2:A726,A726)-asetukset!$B$2))</f>
        <v/>
      </c>
    </row>
    <row r="727">
      <c r="A727" s="43"/>
      <c r="B727" s="31"/>
      <c r="C727" s="31"/>
      <c r="D727" s="15">
        <f t="shared" si="2"/>
        <v>0</v>
      </c>
      <c r="E727" s="15">
        <f t="shared" si="3"/>
        <v>0</v>
      </c>
      <c r="F727" s="15">
        <f t="shared" si="4"/>
        <v>0</v>
      </c>
      <c r="G727" s="15">
        <f t="shared" si="5"/>
        <v>0</v>
      </c>
      <c r="H727" s="18" t="str">
        <f t="shared" si="6"/>
        <v/>
      </c>
      <c r="I727" s="18" t="str">
        <f t="shared" si="7"/>
        <v/>
      </c>
      <c r="J727" s="18" t="str">
        <f t="shared" si="8"/>
        <v>-</v>
      </c>
      <c r="K727" s="27" t="str">
        <f t="shared" ref="K727:L727" si="737">IF(A727="","",WEEKDAY(B727,2))</f>
        <v/>
      </c>
      <c r="L727" s="27" t="str">
        <f t="shared" si="737"/>
        <v/>
      </c>
      <c r="M727" s="19">
        <f t="shared" si="10"/>
        <v>0</v>
      </c>
      <c r="N727" s="20">
        <f t="shared" si="11"/>
        <v>0</v>
      </c>
      <c r="O727" s="21" t="str">
        <f>IF(A727="","",IF(G727&gt;=asetukset!$B$3,G727-asetukset!$B$3,IF(AND(G727-E727&lt;=asetukset!$B$4,E727&gt;=asetukset!$B$3),1-E727,IF(AND(G727-E727&lt;=asetukset!$B$4,E727&lt;=asetukset!$B$3),asetukset!$B$6,0))))</f>
        <v/>
      </c>
      <c r="P727" s="20">
        <f>IF(F727&gt;D727,G727-asetukset!$B$5,IF(AND(D727=F727,E727&lt;=asetukset!$B$6),G727-E727,0))</f>
        <v>0</v>
      </c>
      <c r="Q727" s="19" t="str">
        <f>IF(and(K727=6,E727&gt;asetukset!$B$7),"", IF(and(K727&lt;&gt;6,L727=6,G727&lt;asetukset!$B$7),G727,IF(K727=6,asetukset!$B$7-E727,IF(K727=6,asetukset!$B$7-E727,IF(K727=6,asetukset!$B$7-E727,"")))))</f>
        <v/>
      </c>
      <c r="R727" s="19" t="str">
        <f t="shared" si="12"/>
        <v/>
      </c>
      <c r="S727" s="19" t="str">
        <f t="shared" si="13"/>
        <v/>
      </c>
      <c r="T727" s="21" t="str">
        <f>IF(A727="","",IF(SUMIFS($M$2:M727,$I$2:I727,I727,$A$2:A727,A727)&lt;=asetukset!$B$2,"",SUMIFS($M$2:M727,$I$2:I727,I727,$A$2:A727,A727)-asetukset!$B$2))</f>
        <v/>
      </c>
    </row>
    <row r="728">
      <c r="A728" s="43"/>
      <c r="B728" s="31"/>
      <c r="C728" s="31"/>
      <c r="D728" s="15">
        <f t="shared" si="2"/>
        <v>0</v>
      </c>
      <c r="E728" s="15">
        <f t="shared" si="3"/>
        <v>0</v>
      </c>
      <c r="F728" s="15">
        <f t="shared" si="4"/>
        <v>0</v>
      </c>
      <c r="G728" s="15">
        <f t="shared" si="5"/>
        <v>0</v>
      </c>
      <c r="H728" s="18" t="str">
        <f t="shared" si="6"/>
        <v/>
      </c>
      <c r="I728" s="18" t="str">
        <f t="shared" si="7"/>
        <v/>
      </c>
      <c r="J728" s="18" t="str">
        <f t="shared" si="8"/>
        <v>-</v>
      </c>
      <c r="K728" s="27" t="str">
        <f t="shared" ref="K728:L728" si="738">IF(A728="","",WEEKDAY(B728,2))</f>
        <v/>
      </c>
      <c r="L728" s="27" t="str">
        <f t="shared" si="738"/>
        <v/>
      </c>
      <c r="M728" s="19">
        <f t="shared" si="10"/>
        <v>0</v>
      </c>
      <c r="N728" s="20">
        <f t="shared" si="11"/>
        <v>0</v>
      </c>
      <c r="O728" s="21" t="str">
        <f>IF(A728="","",IF(G728&gt;=asetukset!$B$3,G728-asetukset!$B$3,IF(AND(G728-E728&lt;=asetukset!$B$4,E728&gt;=asetukset!$B$3),1-E728,IF(AND(G728-E728&lt;=asetukset!$B$4,E728&lt;=asetukset!$B$3),asetukset!$B$6,0))))</f>
        <v/>
      </c>
      <c r="P728" s="20">
        <f>IF(F728&gt;D728,G728-asetukset!$B$5,IF(AND(D728=F728,E728&lt;=asetukset!$B$6),G728-E728,0))</f>
        <v>0</v>
      </c>
      <c r="Q728" s="19" t="str">
        <f>IF(and(K728=6,E728&gt;asetukset!$B$7),"", IF(and(K728&lt;&gt;6,L728=6,G728&lt;asetukset!$B$7),G728,IF(K728=6,asetukset!$B$7-E728,IF(K728=6,asetukset!$B$7-E728,IF(K728=6,asetukset!$B$7-E728,"")))))</f>
        <v/>
      </c>
      <c r="R728" s="19" t="str">
        <f t="shared" si="12"/>
        <v/>
      </c>
      <c r="S728" s="19" t="str">
        <f t="shared" si="13"/>
        <v/>
      </c>
      <c r="T728" s="21" t="str">
        <f>IF(A728="","",IF(SUMIFS($M$2:M728,$I$2:I728,I728,$A$2:A728,A728)&lt;=asetukset!$B$2,"",SUMIFS($M$2:M728,$I$2:I728,I728,$A$2:A728,A728)-asetukset!$B$2))</f>
        <v/>
      </c>
    </row>
    <row r="729">
      <c r="A729" s="43"/>
      <c r="B729" s="31"/>
      <c r="C729" s="31"/>
      <c r="D729" s="15">
        <f t="shared" si="2"/>
        <v>0</v>
      </c>
      <c r="E729" s="15">
        <f t="shared" si="3"/>
        <v>0</v>
      </c>
      <c r="F729" s="15">
        <f t="shared" si="4"/>
        <v>0</v>
      </c>
      <c r="G729" s="15">
        <f t="shared" si="5"/>
        <v>0</v>
      </c>
      <c r="H729" s="18" t="str">
        <f t="shared" si="6"/>
        <v/>
      </c>
      <c r="I729" s="18" t="str">
        <f t="shared" si="7"/>
        <v/>
      </c>
      <c r="J729" s="18" t="str">
        <f t="shared" si="8"/>
        <v>-</v>
      </c>
      <c r="K729" s="27" t="str">
        <f t="shared" ref="K729:L729" si="739">IF(A729="","",WEEKDAY(B729,2))</f>
        <v/>
      </c>
      <c r="L729" s="27" t="str">
        <f t="shared" si="739"/>
        <v/>
      </c>
      <c r="M729" s="19">
        <f t="shared" si="10"/>
        <v>0</v>
      </c>
      <c r="N729" s="20">
        <f t="shared" si="11"/>
        <v>0</v>
      </c>
      <c r="O729" s="21" t="str">
        <f>IF(A729="","",IF(G729&gt;=asetukset!$B$3,G729-asetukset!$B$3,IF(AND(G729-E729&lt;=asetukset!$B$4,E729&gt;=asetukset!$B$3),1-E729,IF(AND(G729-E729&lt;=asetukset!$B$4,E729&lt;=asetukset!$B$3),asetukset!$B$6,0))))</f>
        <v/>
      </c>
      <c r="P729" s="20">
        <f>IF(F729&gt;D729,G729-asetukset!$B$5,IF(AND(D729=F729,E729&lt;=asetukset!$B$6),G729-E729,0))</f>
        <v>0</v>
      </c>
      <c r="Q729" s="19" t="str">
        <f>IF(and(K729=6,E729&gt;asetukset!$B$7),"", IF(and(K729&lt;&gt;6,L729=6,G729&lt;asetukset!$B$7),G729,IF(K729=6,asetukset!$B$7-E729,IF(K729=6,asetukset!$B$7-E729,IF(K729=6,asetukset!$B$7-E729,"")))))</f>
        <v/>
      </c>
      <c r="R729" s="19" t="str">
        <f t="shared" si="12"/>
        <v/>
      </c>
      <c r="S729" s="19" t="str">
        <f t="shared" si="13"/>
        <v/>
      </c>
      <c r="T729" s="21" t="str">
        <f>IF(A729="","",IF(SUMIFS($M$2:M729,$I$2:I729,I729,$A$2:A729,A729)&lt;=asetukset!$B$2,"",SUMIFS($M$2:M729,$I$2:I729,I729,$A$2:A729,A729)-asetukset!$B$2))</f>
        <v/>
      </c>
    </row>
    <row r="730">
      <c r="A730" s="43"/>
      <c r="B730" s="31"/>
      <c r="C730" s="31"/>
      <c r="D730" s="15">
        <f t="shared" si="2"/>
        <v>0</v>
      </c>
      <c r="E730" s="15">
        <f t="shared" si="3"/>
        <v>0</v>
      </c>
      <c r="F730" s="15">
        <f t="shared" si="4"/>
        <v>0</v>
      </c>
      <c r="G730" s="15">
        <f t="shared" si="5"/>
        <v>0</v>
      </c>
      <c r="H730" s="18" t="str">
        <f t="shared" si="6"/>
        <v/>
      </c>
      <c r="I730" s="18" t="str">
        <f t="shared" si="7"/>
        <v/>
      </c>
      <c r="J730" s="18" t="str">
        <f t="shared" si="8"/>
        <v>-</v>
      </c>
      <c r="K730" s="27" t="str">
        <f t="shared" ref="K730:L730" si="740">IF(A730="","",WEEKDAY(B730,2))</f>
        <v/>
      </c>
      <c r="L730" s="27" t="str">
        <f t="shared" si="740"/>
        <v/>
      </c>
      <c r="M730" s="19">
        <f t="shared" si="10"/>
        <v>0</v>
      </c>
      <c r="N730" s="20">
        <f t="shared" si="11"/>
        <v>0</v>
      </c>
      <c r="O730" s="21" t="str">
        <f>IF(A730="","",IF(G730&gt;=asetukset!$B$3,G730-asetukset!$B$3,IF(AND(G730-E730&lt;=asetukset!$B$4,E730&gt;=asetukset!$B$3),1-E730,IF(AND(G730-E730&lt;=asetukset!$B$4,E730&lt;=asetukset!$B$3),asetukset!$B$6,0))))</f>
        <v/>
      </c>
      <c r="P730" s="20">
        <f>IF(F730&gt;D730,G730-asetukset!$B$5,IF(AND(D730=F730,E730&lt;=asetukset!$B$6),G730-E730,0))</f>
        <v>0</v>
      </c>
      <c r="Q730" s="19" t="str">
        <f>IF(and(K730=6,E730&gt;asetukset!$B$7),"", IF(and(K730&lt;&gt;6,L730=6,G730&lt;asetukset!$B$7),G730,IF(K730=6,asetukset!$B$7-E730,IF(K730=6,asetukset!$B$7-E730,IF(K730=6,asetukset!$B$7-E730,"")))))</f>
        <v/>
      </c>
      <c r="R730" s="19" t="str">
        <f t="shared" si="12"/>
        <v/>
      </c>
      <c r="S730" s="19" t="str">
        <f t="shared" si="13"/>
        <v/>
      </c>
      <c r="T730" s="21" t="str">
        <f>IF(A730="","",IF(SUMIFS($M$2:M730,$I$2:I730,I730,$A$2:A730,A730)&lt;=asetukset!$B$2,"",SUMIFS($M$2:M730,$I$2:I730,I730,$A$2:A730,A730)-asetukset!$B$2))</f>
        <v/>
      </c>
    </row>
    <row r="731">
      <c r="A731" s="43"/>
      <c r="B731" s="31"/>
      <c r="C731" s="31"/>
      <c r="D731" s="15">
        <f t="shared" si="2"/>
        <v>0</v>
      </c>
      <c r="E731" s="15">
        <f t="shared" si="3"/>
        <v>0</v>
      </c>
      <c r="F731" s="15">
        <f t="shared" si="4"/>
        <v>0</v>
      </c>
      <c r="G731" s="15">
        <f t="shared" si="5"/>
        <v>0</v>
      </c>
      <c r="H731" s="18" t="str">
        <f t="shared" si="6"/>
        <v/>
      </c>
      <c r="I731" s="18" t="str">
        <f t="shared" si="7"/>
        <v/>
      </c>
      <c r="J731" s="18" t="str">
        <f t="shared" si="8"/>
        <v>-</v>
      </c>
      <c r="K731" s="27" t="str">
        <f t="shared" ref="K731:L731" si="741">IF(A731="","",WEEKDAY(B731,2))</f>
        <v/>
      </c>
      <c r="L731" s="27" t="str">
        <f t="shared" si="741"/>
        <v/>
      </c>
      <c r="M731" s="19">
        <f t="shared" si="10"/>
        <v>0</v>
      </c>
      <c r="N731" s="20">
        <f t="shared" si="11"/>
        <v>0</v>
      </c>
      <c r="O731" s="21" t="str">
        <f>IF(A731="","",IF(G731&gt;=asetukset!$B$3,G731-asetukset!$B$3,IF(AND(G731-E731&lt;=asetukset!$B$4,E731&gt;=asetukset!$B$3),1-E731,IF(AND(G731-E731&lt;=asetukset!$B$4,E731&lt;=asetukset!$B$3),asetukset!$B$6,0))))</f>
        <v/>
      </c>
      <c r="P731" s="20">
        <f>IF(F731&gt;D731,G731-asetukset!$B$5,IF(AND(D731=F731,E731&lt;=asetukset!$B$6),G731-E731,0))</f>
        <v>0</v>
      </c>
      <c r="Q731" s="19" t="str">
        <f>IF(and(K731=6,E731&gt;asetukset!$B$7),"", IF(and(K731&lt;&gt;6,L731=6,G731&lt;asetukset!$B$7),G731,IF(K731=6,asetukset!$B$7-E731,IF(K731=6,asetukset!$B$7-E731,IF(K731=6,asetukset!$B$7-E731,"")))))</f>
        <v/>
      </c>
      <c r="R731" s="19" t="str">
        <f t="shared" si="12"/>
        <v/>
      </c>
      <c r="S731" s="19" t="str">
        <f t="shared" si="13"/>
        <v/>
      </c>
      <c r="T731" s="21" t="str">
        <f>IF(A731="","",IF(SUMIFS($M$2:M731,$I$2:I731,I731,$A$2:A731,A731)&lt;=asetukset!$B$2,"",SUMIFS($M$2:M731,$I$2:I731,I731,$A$2:A731,A731)-asetukset!$B$2))</f>
        <v/>
      </c>
    </row>
    <row r="732">
      <c r="A732" s="43"/>
      <c r="B732" s="31"/>
      <c r="C732" s="31"/>
      <c r="D732" s="15">
        <f t="shared" si="2"/>
        <v>0</v>
      </c>
      <c r="E732" s="15">
        <f t="shared" si="3"/>
        <v>0</v>
      </c>
      <c r="F732" s="15">
        <f t="shared" si="4"/>
        <v>0</v>
      </c>
      <c r="G732" s="15">
        <f t="shared" si="5"/>
        <v>0</v>
      </c>
      <c r="H732" s="18" t="str">
        <f t="shared" si="6"/>
        <v/>
      </c>
      <c r="I732" s="18" t="str">
        <f t="shared" si="7"/>
        <v/>
      </c>
      <c r="J732" s="18" t="str">
        <f t="shared" si="8"/>
        <v>-</v>
      </c>
      <c r="K732" s="27" t="str">
        <f t="shared" ref="K732:L732" si="742">IF(A732="","",WEEKDAY(B732,2))</f>
        <v/>
      </c>
      <c r="L732" s="27" t="str">
        <f t="shared" si="742"/>
        <v/>
      </c>
      <c r="M732" s="19">
        <f t="shared" si="10"/>
        <v>0</v>
      </c>
      <c r="N732" s="20">
        <f t="shared" si="11"/>
        <v>0</v>
      </c>
      <c r="O732" s="21" t="str">
        <f>IF(A732="","",IF(G732&gt;=asetukset!$B$3,G732-asetukset!$B$3,IF(AND(G732-E732&lt;=asetukset!$B$4,E732&gt;=asetukset!$B$3),1-E732,IF(AND(G732-E732&lt;=asetukset!$B$4,E732&lt;=asetukset!$B$3),asetukset!$B$6,0))))</f>
        <v/>
      </c>
      <c r="P732" s="20">
        <f>IF(F732&gt;D732,G732-asetukset!$B$5,IF(AND(D732=F732,E732&lt;=asetukset!$B$6),G732-E732,0))</f>
        <v>0</v>
      </c>
      <c r="Q732" s="19" t="str">
        <f>IF(and(K732=6,E732&gt;asetukset!$B$7),"", IF(and(K732&lt;&gt;6,L732=6,G732&lt;asetukset!$B$7),G732,IF(K732=6,asetukset!$B$7-E732,IF(K732=6,asetukset!$B$7-E732,IF(K732=6,asetukset!$B$7-E732,"")))))</f>
        <v/>
      </c>
      <c r="R732" s="19" t="str">
        <f t="shared" si="12"/>
        <v/>
      </c>
      <c r="S732" s="19" t="str">
        <f t="shared" si="13"/>
        <v/>
      </c>
      <c r="T732" s="21" t="str">
        <f>IF(A732="","",IF(SUMIFS($M$2:M732,$I$2:I732,I732,$A$2:A732,A732)&lt;=asetukset!$B$2,"",SUMIFS($M$2:M732,$I$2:I732,I732,$A$2:A732,A732)-asetukset!$B$2))</f>
        <v/>
      </c>
    </row>
    <row r="733">
      <c r="A733" s="43"/>
      <c r="B733" s="31"/>
      <c r="C733" s="31"/>
      <c r="D733" s="15">
        <f t="shared" si="2"/>
        <v>0</v>
      </c>
      <c r="E733" s="15">
        <f t="shared" si="3"/>
        <v>0</v>
      </c>
      <c r="F733" s="15">
        <f t="shared" si="4"/>
        <v>0</v>
      </c>
      <c r="G733" s="15">
        <f t="shared" si="5"/>
        <v>0</v>
      </c>
      <c r="H733" s="18" t="str">
        <f t="shared" si="6"/>
        <v/>
      </c>
      <c r="I733" s="18" t="str">
        <f t="shared" si="7"/>
        <v/>
      </c>
      <c r="J733" s="18" t="str">
        <f t="shared" si="8"/>
        <v>-</v>
      </c>
      <c r="K733" s="27" t="str">
        <f t="shared" ref="K733:L733" si="743">IF(A733="","",WEEKDAY(B733,2))</f>
        <v/>
      </c>
      <c r="L733" s="27" t="str">
        <f t="shared" si="743"/>
        <v/>
      </c>
      <c r="M733" s="19">
        <f t="shared" si="10"/>
        <v>0</v>
      </c>
      <c r="N733" s="20">
        <f t="shared" si="11"/>
        <v>0</v>
      </c>
      <c r="O733" s="21" t="str">
        <f>IF(A733="","",IF(G733&gt;=asetukset!$B$3,G733-asetukset!$B$3,IF(AND(G733-E733&lt;=asetukset!$B$4,E733&gt;=asetukset!$B$3),1-E733,IF(AND(G733-E733&lt;=asetukset!$B$4,E733&lt;=asetukset!$B$3),asetukset!$B$6,0))))</f>
        <v/>
      </c>
      <c r="P733" s="20">
        <f>IF(F733&gt;D733,G733-asetukset!$B$5,IF(AND(D733=F733,E733&lt;=asetukset!$B$6),G733-E733,0))</f>
        <v>0</v>
      </c>
      <c r="Q733" s="19" t="str">
        <f>IF(and(K733=6,E733&gt;asetukset!$B$7),"", IF(and(K733&lt;&gt;6,L733=6,G733&lt;asetukset!$B$7),G733,IF(K733=6,asetukset!$B$7-E733,IF(K733=6,asetukset!$B$7-E733,IF(K733=6,asetukset!$B$7-E733,"")))))</f>
        <v/>
      </c>
      <c r="R733" s="19" t="str">
        <f t="shared" si="12"/>
        <v/>
      </c>
      <c r="S733" s="19" t="str">
        <f t="shared" si="13"/>
        <v/>
      </c>
      <c r="T733" s="21" t="str">
        <f>IF(A733="","",IF(SUMIFS($M$2:M733,$I$2:I733,I733,$A$2:A733,A733)&lt;=asetukset!$B$2,"",SUMIFS($M$2:M733,$I$2:I733,I733,$A$2:A733,A733)-asetukset!$B$2))</f>
        <v/>
      </c>
    </row>
    <row r="734">
      <c r="A734" s="43"/>
      <c r="B734" s="31"/>
      <c r="C734" s="31"/>
      <c r="D734" s="15">
        <f t="shared" si="2"/>
        <v>0</v>
      </c>
      <c r="E734" s="15">
        <f t="shared" si="3"/>
        <v>0</v>
      </c>
      <c r="F734" s="15">
        <f t="shared" si="4"/>
        <v>0</v>
      </c>
      <c r="G734" s="15">
        <f t="shared" si="5"/>
        <v>0</v>
      </c>
      <c r="H734" s="18" t="str">
        <f t="shared" si="6"/>
        <v/>
      </c>
      <c r="I734" s="18" t="str">
        <f t="shared" si="7"/>
        <v/>
      </c>
      <c r="J734" s="18" t="str">
        <f t="shared" si="8"/>
        <v>-</v>
      </c>
      <c r="K734" s="27" t="str">
        <f t="shared" ref="K734:L734" si="744">IF(A734="","",WEEKDAY(B734,2))</f>
        <v/>
      </c>
      <c r="L734" s="27" t="str">
        <f t="shared" si="744"/>
        <v/>
      </c>
      <c r="M734" s="19">
        <f t="shared" si="10"/>
        <v>0</v>
      </c>
      <c r="N734" s="20">
        <f t="shared" si="11"/>
        <v>0</v>
      </c>
      <c r="O734" s="21" t="str">
        <f>IF(A734="","",IF(G734&gt;=asetukset!$B$3,G734-asetukset!$B$3,IF(AND(G734-E734&lt;=asetukset!$B$4,E734&gt;=asetukset!$B$3),1-E734,IF(AND(G734-E734&lt;=asetukset!$B$4,E734&lt;=asetukset!$B$3),asetukset!$B$6,0))))</f>
        <v/>
      </c>
      <c r="P734" s="20">
        <f>IF(F734&gt;D734,G734-asetukset!$B$5,IF(AND(D734=F734,E734&lt;=asetukset!$B$6),G734-E734,0))</f>
        <v>0</v>
      </c>
      <c r="Q734" s="19" t="str">
        <f>IF(and(K734=6,E734&gt;asetukset!$B$7),"", IF(and(K734&lt;&gt;6,L734=6,G734&lt;asetukset!$B$7),G734,IF(K734=6,asetukset!$B$7-E734,IF(K734=6,asetukset!$B$7-E734,IF(K734=6,asetukset!$B$7-E734,"")))))</f>
        <v/>
      </c>
      <c r="R734" s="19" t="str">
        <f t="shared" si="12"/>
        <v/>
      </c>
      <c r="S734" s="19" t="str">
        <f t="shared" si="13"/>
        <v/>
      </c>
      <c r="T734" s="21" t="str">
        <f>IF(A734="","",IF(SUMIFS($M$2:M734,$I$2:I734,I734,$A$2:A734,A734)&lt;=asetukset!$B$2,"",SUMIFS($M$2:M734,$I$2:I734,I734,$A$2:A734,A734)-asetukset!$B$2))</f>
        <v/>
      </c>
    </row>
    <row r="735">
      <c r="A735" s="43"/>
      <c r="B735" s="31"/>
      <c r="C735" s="31"/>
      <c r="D735" s="15">
        <f t="shared" si="2"/>
        <v>0</v>
      </c>
      <c r="E735" s="15">
        <f t="shared" si="3"/>
        <v>0</v>
      </c>
      <c r="F735" s="15">
        <f t="shared" si="4"/>
        <v>0</v>
      </c>
      <c r="G735" s="15">
        <f t="shared" si="5"/>
        <v>0</v>
      </c>
      <c r="H735" s="18" t="str">
        <f t="shared" si="6"/>
        <v/>
      </c>
      <c r="I735" s="18" t="str">
        <f t="shared" si="7"/>
        <v/>
      </c>
      <c r="J735" s="18" t="str">
        <f t="shared" si="8"/>
        <v>-</v>
      </c>
      <c r="K735" s="27" t="str">
        <f t="shared" ref="K735:L735" si="745">IF(A735="","",WEEKDAY(B735,2))</f>
        <v/>
      </c>
      <c r="L735" s="27" t="str">
        <f t="shared" si="745"/>
        <v/>
      </c>
      <c r="M735" s="19">
        <f t="shared" si="10"/>
        <v>0</v>
      </c>
      <c r="N735" s="20">
        <f t="shared" si="11"/>
        <v>0</v>
      </c>
      <c r="O735" s="21" t="str">
        <f>IF(A735="","",IF(G735&gt;=asetukset!$B$3,G735-asetukset!$B$3,IF(AND(G735-E735&lt;=asetukset!$B$4,E735&gt;=asetukset!$B$3),1-E735,IF(AND(G735-E735&lt;=asetukset!$B$4,E735&lt;=asetukset!$B$3),asetukset!$B$6,0))))</f>
        <v/>
      </c>
      <c r="P735" s="20">
        <f>IF(F735&gt;D735,G735-asetukset!$B$5,IF(AND(D735=F735,E735&lt;=asetukset!$B$6),G735-E735,0))</f>
        <v>0</v>
      </c>
      <c r="Q735" s="19" t="str">
        <f>IF(and(K735=6,E735&gt;asetukset!$B$7),"", IF(and(K735&lt;&gt;6,L735=6,G735&lt;asetukset!$B$7),G735,IF(K735=6,asetukset!$B$7-E735,IF(K735=6,asetukset!$B$7-E735,IF(K735=6,asetukset!$B$7-E735,"")))))</f>
        <v/>
      </c>
      <c r="R735" s="19" t="str">
        <f t="shared" si="12"/>
        <v/>
      </c>
      <c r="S735" s="19" t="str">
        <f t="shared" si="13"/>
        <v/>
      </c>
      <c r="T735" s="21" t="str">
        <f>IF(A735="","",IF(SUMIFS($M$2:M735,$I$2:I735,I735,$A$2:A735,A735)&lt;=asetukset!$B$2,"",SUMIFS($M$2:M735,$I$2:I735,I735,$A$2:A735,A735)-asetukset!$B$2))</f>
        <v/>
      </c>
    </row>
    <row r="736">
      <c r="A736" s="43"/>
      <c r="B736" s="31"/>
      <c r="C736" s="31"/>
      <c r="D736" s="15">
        <f t="shared" si="2"/>
        <v>0</v>
      </c>
      <c r="E736" s="15">
        <f t="shared" si="3"/>
        <v>0</v>
      </c>
      <c r="F736" s="15">
        <f t="shared" si="4"/>
        <v>0</v>
      </c>
      <c r="G736" s="15">
        <f t="shared" si="5"/>
        <v>0</v>
      </c>
      <c r="H736" s="18" t="str">
        <f t="shared" si="6"/>
        <v/>
      </c>
      <c r="I736" s="18" t="str">
        <f t="shared" si="7"/>
        <v/>
      </c>
      <c r="J736" s="18" t="str">
        <f t="shared" si="8"/>
        <v>-</v>
      </c>
      <c r="K736" s="27" t="str">
        <f t="shared" ref="K736:L736" si="746">IF(A736="","",WEEKDAY(B736,2))</f>
        <v/>
      </c>
      <c r="L736" s="27" t="str">
        <f t="shared" si="746"/>
        <v/>
      </c>
      <c r="M736" s="19">
        <f t="shared" si="10"/>
        <v>0</v>
      </c>
      <c r="N736" s="20">
        <f t="shared" si="11"/>
        <v>0</v>
      </c>
      <c r="O736" s="21" t="str">
        <f>IF(A736="","",IF(G736&gt;=asetukset!$B$3,G736-asetukset!$B$3,IF(AND(G736-E736&lt;=asetukset!$B$4,E736&gt;=asetukset!$B$3),1-E736,IF(AND(G736-E736&lt;=asetukset!$B$4,E736&lt;=asetukset!$B$3),asetukset!$B$6,0))))</f>
        <v/>
      </c>
      <c r="P736" s="20">
        <f>IF(F736&gt;D736,G736-asetukset!$B$5,IF(AND(D736=F736,E736&lt;=asetukset!$B$6),G736-E736,0))</f>
        <v>0</v>
      </c>
      <c r="Q736" s="19" t="str">
        <f>IF(and(K736=6,E736&gt;asetukset!$B$7),"", IF(and(K736&lt;&gt;6,L736=6,G736&lt;asetukset!$B$7),G736,IF(K736=6,asetukset!$B$7-E736,IF(K736=6,asetukset!$B$7-E736,IF(K736=6,asetukset!$B$7-E736,"")))))</f>
        <v/>
      </c>
      <c r="R736" s="19" t="str">
        <f t="shared" si="12"/>
        <v/>
      </c>
      <c r="S736" s="19" t="str">
        <f t="shared" si="13"/>
        <v/>
      </c>
      <c r="T736" s="21" t="str">
        <f>IF(A736="","",IF(SUMIFS($M$2:M736,$I$2:I736,I736,$A$2:A736,A736)&lt;=asetukset!$B$2,"",SUMIFS($M$2:M736,$I$2:I736,I736,$A$2:A736,A736)-asetukset!$B$2))</f>
        <v/>
      </c>
    </row>
    <row r="737">
      <c r="A737" s="43"/>
      <c r="B737" s="31"/>
      <c r="C737" s="31"/>
      <c r="D737" s="15">
        <f t="shared" si="2"/>
        <v>0</v>
      </c>
      <c r="E737" s="15">
        <f t="shared" si="3"/>
        <v>0</v>
      </c>
      <c r="F737" s="15">
        <f t="shared" si="4"/>
        <v>0</v>
      </c>
      <c r="G737" s="15">
        <f t="shared" si="5"/>
        <v>0</v>
      </c>
      <c r="H737" s="18" t="str">
        <f t="shared" si="6"/>
        <v/>
      </c>
      <c r="I737" s="18" t="str">
        <f t="shared" si="7"/>
        <v/>
      </c>
      <c r="J737" s="18" t="str">
        <f t="shared" si="8"/>
        <v>-</v>
      </c>
      <c r="K737" s="27" t="str">
        <f t="shared" ref="K737:L737" si="747">IF(A737="","",WEEKDAY(B737,2))</f>
        <v/>
      </c>
      <c r="L737" s="27" t="str">
        <f t="shared" si="747"/>
        <v/>
      </c>
      <c r="M737" s="19">
        <f t="shared" si="10"/>
        <v>0</v>
      </c>
      <c r="N737" s="20">
        <f t="shared" si="11"/>
        <v>0</v>
      </c>
      <c r="O737" s="21" t="str">
        <f>IF(A737="","",IF(G737&gt;=asetukset!$B$3,G737-asetukset!$B$3,IF(AND(G737-E737&lt;=asetukset!$B$4,E737&gt;=asetukset!$B$3),1-E737,IF(AND(G737-E737&lt;=asetukset!$B$4,E737&lt;=asetukset!$B$3),asetukset!$B$6,0))))</f>
        <v/>
      </c>
      <c r="P737" s="20">
        <f>IF(F737&gt;D737,G737-asetukset!$B$5,IF(AND(D737=F737,E737&lt;=asetukset!$B$6),G737-E737,0))</f>
        <v>0</v>
      </c>
      <c r="Q737" s="19" t="str">
        <f>IF(and(K737=6,E737&gt;asetukset!$B$7),"", IF(and(K737&lt;&gt;6,L737=6,G737&lt;asetukset!$B$7),G737,IF(K737=6,asetukset!$B$7-E737,IF(K737=6,asetukset!$B$7-E737,IF(K737=6,asetukset!$B$7-E737,"")))))</f>
        <v/>
      </c>
      <c r="R737" s="19" t="str">
        <f t="shared" si="12"/>
        <v/>
      </c>
      <c r="S737" s="19" t="str">
        <f t="shared" si="13"/>
        <v/>
      </c>
      <c r="T737" s="21" t="str">
        <f>IF(A737="","",IF(SUMIFS($M$2:M737,$I$2:I737,I737,$A$2:A737,A737)&lt;=asetukset!$B$2,"",SUMIFS($M$2:M737,$I$2:I737,I737,$A$2:A737,A737)-asetukset!$B$2))</f>
        <v/>
      </c>
    </row>
    <row r="738">
      <c r="A738" s="43"/>
      <c r="B738" s="31"/>
      <c r="C738" s="31"/>
      <c r="D738" s="15">
        <f t="shared" si="2"/>
        <v>0</v>
      </c>
      <c r="E738" s="15">
        <f t="shared" si="3"/>
        <v>0</v>
      </c>
      <c r="F738" s="15">
        <f t="shared" si="4"/>
        <v>0</v>
      </c>
      <c r="G738" s="15">
        <f t="shared" si="5"/>
        <v>0</v>
      </c>
      <c r="H738" s="18" t="str">
        <f t="shared" si="6"/>
        <v/>
      </c>
      <c r="I738" s="18" t="str">
        <f t="shared" si="7"/>
        <v/>
      </c>
      <c r="J738" s="18" t="str">
        <f t="shared" si="8"/>
        <v>-</v>
      </c>
      <c r="K738" s="27" t="str">
        <f t="shared" ref="K738:L738" si="748">IF(A738="","",WEEKDAY(B738,2))</f>
        <v/>
      </c>
      <c r="L738" s="27" t="str">
        <f t="shared" si="748"/>
        <v/>
      </c>
      <c r="M738" s="19">
        <f t="shared" si="10"/>
        <v>0</v>
      </c>
      <c r="N738" s="20">
        <f t="shared" si="11"/>
        <v>0</v>
      </c>
      <c r="O738" s="21" t="str">
        <f>IF(A738="","",IF(G738&gt;=asetukset!$B$3,G738-asetukset!$B$3,IF(AND(G738-E738&lt;=asetukset!$B$4,E738&gt;=asetukset!$B$3),1-E738,IF(AND(G738-E738&lt;=asetukset!$B$4,E738&lt;=asetukset!$B$3),asetukset!$B$6,0))))</f>
        <v/>
      </c>
      <c r="P738" s="20">
        <f>IF(F738&gt;D738,G738-asetukset!$B$5,IF(AND(D738=F738,E738&lt;=asetukset!$B$6),G738-E738,0))</f>
        <v>0</v>
      </c>
      <c r="Q738" s="19" t="str">
        <f>IF(and(K738=6,E738&gt;asetukset!$B$7),"", IF(and(K738&lt;&gt;6,L738=6,G738&lt;asetukset!$B$7),G738,IF(K738=6,asetukset!$B$7-E738,IF(K738=6,asetukset!$B$7-E738,IF(K738=6,asetukset!$B$7-E738,"")))))</f>
        <v/>
      </c>
      <c r="R738" s="19" t="str">
        <f t="shared" si="12"/>
        <v/>
      </c>
      <c r="S738" s="19" t="str">
        <f t="shared" si="13"/>
        <v/>
      </c>
      <c r="T738" s="21" t="str">
        <f>IF(A738="","",IF(SUMIFS($M$2:M738,$I$2:I738,I738,$A$2:A738,A738)&lt;=asetukset!$B$2,"",SUMIFS($M$2:M738,$I$2:I738,I738,$A$2:A738,A738)-asetukset!$B$2))</f>
        <v/>
      </c>
    </row>
    <row r="739">
      <c r="A739" s="43"/>
      <c r="B739" s="31"/>
      <c r="C739" s="31"/>
      <c r="D739" s="15">
        <f t="shared" si="2"/>
        <v>0</v>
      </c>
      <c r="E739" s="15">
        <f t="shared" si="3"/>
        <v>0</v>
      </c>
      <c r="F739" s="15">
        <f t="shared" si="4"/>
        <v>0</v>
      </c>
      <c r="G739" s="15">
        <f t="shared" si="5"/>
        <v>0</v>
      </c>
      <c r="H739" s="18" t="str">
        <f t="shared" si="6"/>
        <v/>
      </c>
      <c r="I739" s="18" t="str">
        <f t="shared" si="7"/>
        <v/>
      </c>
      <c r="J739" s="18" t="str">
        <f t="shared" si="8"/>
        <v>-</v>
      </c>
      <c r="K739" s="27" t="str">
        <f t="shared" ref="K739:L739" si="749">IF(A739="","",WEEKDAY(B739,2))</f>
        <v/>
      </c>
      <c r="L739" s="27" t="str">
        <f t="shared" si="749"/>
        <v/>
      </c>
      <c r="M739" s="19">
        <f t="shared" si="10"/>
        <v>0</v>
      </c>
      <c r="N739" s="20">
        <f t="shared" si="11"/>
        <v>0</v>
      </c>
      <c r="O739" s="21" t="str">
        <f>IF(A739="","",IF(G739&gt;=asetukset!$B$3,G739-asetukset!$B$3,IF(AND(G739-E739&lt;=asetukset!$B$4,E739&gt;=asetukset!$B$3),1-E739,IF(AND(G739-E739&lt;=asetukset!$B$4,E739&lt;=asetukset!$B$3),asetukset!$B$6,0))))</f>
        <v/>
      </c>
      <c r="P739" s="20">
        <f>IF(F739&gt;D739,G739-asetukset!$B$5,IF(AND(D739=F739,E739&lt;=asetukset!$B$6),G739-E739,0))</f>
        <v>0</v>
      </c>
      <c r="Q739" s="19" t="str">
        <f>IF(and(K739=6,E739&gt;asetukset!$B$7),"", IF(and(K739&lt;&gt;6,L739=6,G739&lt;asetukset!$B$7),G739,IF(K739=6,asetukset!$B$7-E739,IF(K739=6,asetukset!$B$7-E739,IF(K739=6,asetukset!$B$7-E739,"")))))</f>
        <v/>
      </c>
      <c r="R739" s="19" t="str">
        <f t="shared" si="12"/>
        <v/>
      </c>
      <c r="S739" s="19" t="str">
        <f t="shared" si="13"/>
        <v/>
      </c>
      <c r="T739" s="21" t="str">
        <f>IF(A739="","",IF(SUMIFS($M$2:M739,$I$2:I739,I739,$A$2:A739,A739)&lt;=asetukset!$B$2,"",SUMIFS($M$2:M739,$I$2:I739,I739,$A$2:A739,A739)-asetukset!$B$2))</f>
        <v/>
      </c>
    </row>
    <row r="740">
      <c r="A740" s="43"/>
      <c r="B740" s="31"/>
      <c r="C740" s="31"/>
      <c r="D740" s="15">
        <f t="shared" si="2"/>
        <v>0</v>
      </c>
      <c r="E740" s="15">
        <f t="shared" si="3"/>
        <v>0</v>
      </c>
      <c r="F740" s="15">
        <f t="shared" si="4"/>
        <v>0</v>
      </c>
      <c r="G740" s="15">
        <f t="shared" si="5"/>
        <v>0</v>
      </c>
      <c r="H740" s="18" t="str">
        <f t="shared" si="6"/>
        <v/>
      </c>
      <c r="I740" s="18" t="str">
        <f t="shared" si="7"/>
        <v/>
      </c>
      <c r="J740" s="18" t="str">
        <f t="shared" si="8"/>
        <v>-</v>
      </c>
      <c r="K740" s="27" t="str">
        <f t="shared" ref="K740:L740" si="750">IF(A740="","",WEEKDAY(B740,2))</f>
        <v/>
      </c>
      <c r="L740" s="27" t="str">
        <f t="shared" si="750"/>
        <v/>
      </c>
      <c r="M740" s="19">
        <f t="shared" si="10"/>
        <v>0</v>
      </c>
      <c r="N740" s="20">
        <f t="shared" si="11"/>
        <v>0</v>
      </c>
      <c r="O740" s="21" t="str">
        <f>IF(A740="","",IF(G740&gt;=asetukset!$B$3,G740-asetukset!$B$3,IF(AND(G740-E740&lt;=asetukset!$B$4,E740&gt;=asetukset!$B$3),1-E740,IF(AND(G740-E740&lt;=asetukset!$B$4,E740&lt;=asetukset!$B$3),asetukset!$B$6,0))))</f>
        <v/>
      </c>
      <c r="P740" s="20">
        <f>IF(F740&gt;D740,G740-asetukset!$B$5,IF(AND(D740=F740,E740&lt;=asetukset!$B$6),G740-E740,0))</f>
        <v>0</v>
      </c>
      <c r="Q740" s="19" t="str">
        <f>IF(and(K740=6,E740&gt;asetukset!$B$7),"", IF(and(K740&lt;&gt;6,L740=6,G740&lt;asetukset!$B$7),G740,IF(K740=6,asetukset!$B$7-E740,IF(K740=6,asetukset!$B$7-E740,IF(K740=6,asetukset!$B$7-E740,"")))))</f>
        <v/>
      </c>
      <c r="R740" s="19" t="str">
        <f t="shared" si="12"/>
        <v/>
      </c>
      <c r="S740" s="19" t="str">
        <f t="shared" si="13"/>
        <v/>
      </c>
      <c r="T740" s="21" t="str">
        <f>IF(A740="","",IF(SUMIFS($M$2:M740,$I$2:I740,I740,$A$2:A740,A740)&lt;=asetukset!$B$2,"",SUMIFS($M$2:M740,$I$2:I740,I740,$A$2:A740,A740)-asetukset!$B$2))</f>
        <v/>
      </c>
    </row>
    <row r="741">
      <c r="A741" s="43"/>
      <c r="B741" s="31"/>
      <c r="C741" s="31"/>
      <c r="D741" s="15">
        <f t="shared" si="2"/>
        <v>0</v>
      </c>
      <c r="E741" s="15">
        <f t="shared" si="3"/>
        <v>0</v>
      </c>
      <c r="F741" s="15">
        <f t="shared" si="4"/>
        <v>0</v>
      </c>
      <c r="G741" s="15">
        <f t="shared" si="5"/>
        <v>0</v>
      </c>
      <c r="H741" s="18" t="str">
        <f t="shared" si="6"/>
        <v/>
      </c>
      <c r="I741" s="18" t="str">
        <f t="shared" si="7"/>
        <v/>
      </c>
      <c r="J741" s="18" t="str">
        <f t="shared" si="8"/>
        <v>-</v>
      </c>
      <c r="K741" s="27" t="str">
        <f t="shared" ref="K741:L741" si="751">IF(A741="","",WEEKDAY(B741,2))</f>
        <v/>
      </c>
      <c r="L741" s="27" t="str">
        <f t="shared" si="751"/>
        <v/>
      </c>
      <c r="M741" s="19">
        <f t="shared" si="10"/>
        <v>0</v>
      </c>
      <c r="N741" s="20">
        <f t="shared" si="11"/>
        <v>0</v>
      </c>
      <c r="O741" s="21" t="str">
        <f>IF(A741="","",IF(G741&gt;=asetukset!$B$3,G741-asetukset!$B$3,IF(AND(G741-E741&lt;=asetukset!$B$4,E741&gt;=asetukset!$B$3),1-E741,IF(AND(G741-E741&lt;=asetukset!$B$4,E741&lt;=asetukset!$B$3),asetukset!$B$6,0))))</f>
        <v/>
      </c>
      <c r="P741" s="20">
        <f>IF(F741&gt;D741,G741-asetukset!$B$5,IF(AND(D741=F741,E741&lt;=asetukset!$B$6),G741-E741,0))</f>
        <v>0</v>
      </c>
      <c r="Q741" s="19" t="str">
        <f>IF(and(K741=6,E741&gt;asetukset!$B$7),"", IF(and(K741&lt;&gt;6,L741=6,G741&lt;asetukset!$B$7),G741,IF(K741=6,asetukset!$B$7-E741,IF(K741=6,asetukset!$B$7-E741,IF(K741=6,asetukset!$B$7-E741,"")))))</f>
        <v/>
      </c>
      <c r="R741" s="19" t="str">
        <f t="shared" si="12"/>
        <v/>
      </c>
      <c r="S741" s="19" t="str">
        <f t="shared" si="13"/>
        <v/>
      </c>
      <c r="T741" s="21" t="str">
        <f>IF(A741="","",IF(SUMIFS($M$2:M741,$I$2:I741,I741,$A$2:A741,A741)&lt;=asetukset!$B$2,"",SUMIFS($M$2:M741,$I$2:I741,I741,$A$2:A741,A741)-asetukset!$B$2))</f>
        <v/>
      </c>
    </row>
    <row r="742">
      <c r="A742" s="43"/>
      <c r="B742" s="31"/>
      <c r="C742" s="31"/>
      <c r="D742" s="15">
        <f t="shared" si="2"/>
        <v>0</v>
      </c>
      <c r="E742" s="15">
        <f t="shared" si="3"/>
        <v>0</v>
      </c>
      <c r="F742" s="15">
        <f t="shared" si="4"/>
        <v>0</v>
      </c>
      <c r="G742" s="15">
        <f t="shared" si="5"/>
        <v>0</v>
      </c>
      <c r="H742" s="18" t="str">
        <f t="shared" si="6"/>
        <v/>
      </c>
      <c r="I742" s="18" t="str">
        <f t="shared" si="7"/>
        <v/>
      </c>
      <c r="J742" s="18" t="str">
        <f t="shared" si="8"/>
        <v>-</v>
      </c>
      <c r="K742" s="27" t="str">
        <f t="shared" ref="K742:L742" si="752">IF(A742="","",WEEKDAY(B742,2))</f>
        <v/>
      </c>
      <c r="L742" s="27" t="str">
        <f t="shared" si="752"/>
        <v/>
      </c>
      <c r="M742" s="19">
        <f t="shared" si="10"/>
        <v>0</v>
      </c>
      <c r="N742" s="20">
        <f t="shared" si="11"/>
        <v>0</v>
      </c>
      <c r="O742" s="21" t="str">
        <f>IF(A742="","",IF(G742&gt;=asetukset!$B$3,G742-asetukset!$B$3,IF(AND(G742-E742&lt;=asetukset!$B$4,E742&gt;=asetukset!$B$3),1-E742,IF(AND(G742-E742&lt;=asetukset!$B$4,E742&lt;=asetukset!$B$3),asetukset!$B$6,0))))</f>
        <v/>
      </c>
      <c r="P742" s="20">
        <f>IF(F742&gt;D742,G742-asetukset!$B$5,IF(AND(D742=F742,E742&lt;=asetukset!$B$6),G742-E742,0))</f>
        <v>0</v>
      </c>
      <c r="Q742" s="19" t="str">
        <f>IF(and(K742=6,E742&gt;asetukset!$B$7),"", IF(and(K742&lt;&gt;6,L742=6,G742&lt;asetukset!$B$7),G742,IF(K742=6,asetukset!$B$7-E742,IF(K742=6,asetukset!$B$7-E742,IF(K742=6,asetukset!$B$7-E742,"")))))</f>
        <v/>
      </c>
      <c r="R742" s="19" t="str">
        <f t="shared" si="12"/>
        <v/>
      </c>
      <c r="S742" s="19" t="str">
        <f t="shared" si="13"/>
        <v/>
      </c>
      <c r="T742" s="21" t="str">
        <f>IF(A742="","",IF(SUMIFS($M$2:M742,$I$2:I742,I742,$A$2:A742,A742)&lt;=asetukset!$B$2,"",SUMIFS($M$2:M742,$I$2:I742,I742,$A$2:A742,A742)-asetukset!$B$2))</f>
        <v/>
      </c>
    </row>
    <row r="743">
      <c r="A743" s="43"/>
      <c r="B743" s="31"/>
      <c r="C743" s="31"/>
      <c r="D743" s="15">
        <f t="shared" si="2"/>
        <v>0</v>
      </c>
      <c r="E743" s="15">
        <f t="shared" si="3"/>
        <v>0</v>
      </c>
      <c r="F743" s="15">
        <f t="shared" si="4"/>
        <v>0</v>
      </c>
      <c r="G743" s="15">
        <f t="shared" si="5"/>
        <v>0</v>
      </c>
      <c r="H743" s="18" t="str">
        <f t="shared" si="6"/>
        <v/>
      </c>
      <c r="I743" s="18" t="str">
        <f t="shared" si="7"/>
        <v/>
      </c>
      <c r="J743" s="18" t="str">
        <f t="shared" si="8"/>
        <v>-</v>
      </c>
      <c r="K743" s="27" t="str">
        <f t="shared" ref="K743:L743" si="753">IF(A743="","",WEEKDAY(B743,2))</f>
        <v/>
      </c>
      <c r="L743" s="27" t="str">
        <f t="shared" si="753"/>
        <v/>
      </c>
      <c r="M743" s="19">
        <f t="shared" si="10"/>
        <v>0</v>
      </c>
      <c r="N743" s="20">
        <f t="shared" si="11"/>
        <v>0</v>
      </c>
      <c r="O743" s="21" t="str">
        <f>IF(A743="","",IF(G743&gt;=asetukset!$B$3,G743-asetukset!$B$3,IF(AND(G743-E743&lt;=asetukset!$B$4,E743&gt;=asetukset!$B$3),1-E743,IF(AND(G743-E743&lt;=asetukset!$B$4,E743&lt;=asetukset!$B$3),asetukset!$B$6,0))))</f>
        <v/>
      </c>
      <c r="P743" s="20">
        <f>IF(F743&gt;D743,G743-asetukset!$B$5,IF(AND(D743=F743,E743&lt;=asetukset!$B$6),G743-E743,0))</f>
        <v>0</v>
      </c>
      <c r="Q743" s="19" t="str">
        <f>IF(and(K743=6,E743&gt;asetukset!$B$7),"", IF(and(K743&lt;&gt;6,L743=6,G743&lt;asetukset!$B$7),G743,IF(K743=6,asetukset!$B$7-E743,IF(K743=6,asetukset!$B$7-E743,IF(K743=6,asetukset!$B$7-E743,"")))))</f>
        <v/>
      </c>
      <c r="R743" s="19" t="str">
        <f t="shared" si="12"/>
        <v/>
      </c>
      <c r="S743" s="19" t="str">
        <f t="shared" si="13"/>
        <v/>
      </c>
      <c r="T743" s="21" t="str">
        <f>IF(A743="","",IF(SUMIFS($M$2:M743,$I$2:I743,I743,$A$2:A743,A743)&lt;=asetukset!$B$2,"",SUMIFS($M$2:M743,$I$2:I743,I743,$A$2:A743,A743)-asetukset!$B$2))</f>
        <v/>
      </c>
    </row>
    <row r="744">
      <c r="A744" s="43"/>
      <c r="B744" s="31"/>
      <c r="C744" s="31"/>
      <c r="D744" s="15">
        <f t="shared" si="2"/>
        <v>0</v>
      </c>
      <c r="E744" s="15">
        <f t="shared" si="3"/>
        <v>0</v>
      </c>
      <c r="F744" s="15">
        <f t="shared" si="4"/>
        <v>0</v>
      </c>
      <c r="G744" s="15">
        <f t="shared" si="5"/>
        <v>0</v>
      </c>
      <c r="H744" s="18" t="str">
        <f t="shared" si="6"/>
        <v/>
      </c>
      <c r="I744" s="18" t="str">
        <f t="shared" si="7"/>
        <v/>
      </c>
      <c r="J744" s="18" t="str">
        <f t="shared" si="8"/>
        <v>-</v>
      </c>
      <c r="K744" s="27" t="str">
        <f t="shared" ref="K744:L744" si="754">IF(A744="","",WEEKDAY(B744,2))</f>
        <v/>
      </c>
      <c r="L744" s="27" t="str">
        <f t="shared" si="754"/>
        <v/>
      </c>
      <c r="M744" s="19">
        <f t="shared" si="10"/>
        <v>0</v>
      </c>
      <c r="N744" s="20">
        <f t="shared" si="11"/>
        <v>0</v>
      </c>
      <c r="O744" s="21" t="str">
        <f>IF(A744="","",IF(G744&gt;=asetukset!$B$3,G744-asetukset!$B$3,IF(AND(G744-E744&lt;=asetukset!$B$4,E744&gt;=asetukset!$B$3),1-E744,IF(AND(G744-E744&lt;=asetukset!$B$4,E744&lt;=asetukset!$B$3),asetukset!$B$6,0))))</f>
        <v/>
      </c>
      <c r="P744" s="20">
        <f>IF(F744&gt;D744,G744-asetukset!$B$5,IF(AND(D744=F744,E744&lt;=asetukset!$B$6),G744-E744,0))</f>
        <v>0</v>
      </c>
      <c r="Q744" s="19" t="str">
        <f>IF(and(K744=6,E744&gt;asetukset!$B$7),"", IF(and(K744&lt;&gt;6,L744=6,G744&lt;asetukset!$B$7),G744,IF(K744=6,asetukset!$B$7-E744,IF(K744=6,asetukset!$B$7-E744,IF(K744=6,asetukset!$B$7-E744,"")))))</f>
        <v/>
      </c>
      <c r="R744" s="19" t="str">
        <f t="shared" si="12"/>
        <v/>
      </c>
      <c r="S744" s="19" t="str">
        <f t="shared" si="13"/>
        <v/>
      </c>
      <c r="T744" s="21" t="str">
        <f>IF(A744="","",IF(SUMIFS($M$2:M744,$I$2:I744,I744,$A$2:A744,A744)&lt;=asetukset!$B$2,"",SUMIFS($M$2:M744,$I$2:I744,I744,$A$2:A744,A744)-asetukset!$B$2))</f>
        <v/>
      </c>
    </row>
    <row r="745">
      <c r="A745" s="43"/>
      <c r="B745" s="31"/>
      <c r="C745" s="31"/>
      <c r="D745" s="15">
        <f t="shared" si="2"/>
        <v>0</v>
      </c>
      <c r="E745" s="15">
        <f t="shared" si="3"/>
        <v>0</v>
      </c>
      <c r="F745" s="15">
        <f t="shared" si="4"/>
        <v>0</v>
      </c>
      <c r="G745" s="15">
        <f t="shared" si="5"/>
        <v>0</v>
      </c>
      <c r="H745" s="18" t="str">
        <f t="shared" si="6"/>
        <v/>
      </c>
      <c r="I745" s="18" t="str">
        <f t="shared" si="7"/>
        <v/>
      </c>
      <c r="J745" s="18" t="str">
        <f t="shared" si="8"/>
        <v>-</v>
      </c>
      <c r="K745" s="27" t="str">
        <f t="shared" ref="K745:L745" si="755">IF(A745="","",WEEKDAY(B745,2))</f>
        <v/>
      </c>
      <c r="L745" s="27" t="str">
        <f t="shared" si="755"/>
        <v/>
      </c>
      <c r="M745" s="19">
        <f t="shared" si="10"/>
        <v>0</v>
      </c>
      <c r="N745" s="20">
        <f t="shared" si="11"/>
        <v>0</v>
      </c>
      <c r="O745" s="21" t="str">
        <f>IF(A745="","",IF(G745&gt;=asetukset!$B$3,G745-asetukset!$B$3,IF(AND(G745-E745&lt;=asetukset!$B$4,E745&gt;=asetukset!$B$3),1-E745,IF(AND(G745-E745&lt;=asetukset!$B$4,E745&lt;=asetukset!$B$3),asetukset!$B$6,0))))</f>
        <v/>
      </c>
      <c r="P745" s="20">
        <f>IF(F745&gt;D745,G745-asetukset!$B$5,IF(AND(D745=F745,E745&lt;=asetukset!$B$6),G745-E745,0))</f>
        <v>0</v>
      </c>
      <c r="Q745" s="19" t="str">
        <f>IF(and(K745=6,E745&gt;asetukset!$B$7),"", IF(and(K745&lt;&gt;6,L745=6,G745&lt;asetukset!$B$7),G745,IF(K745=6,asetukset!$B$7-E745,IF(K745=6,asetukset!$B$7-E745,IF(K745=6,asetukset!$B$7-E745,"")))))</f>
        <v/>
      </c>
      <c r="R745" s="19" t="str">
        <f t="shared" si="12"/>
        <v/>
      </c>
      <c r="S745" s="19" t="str">
        <f t="shared" si="13"/>
        <v/>
      </c>
      <c r="T745" s="21" t="str">
        <f>IF(A745="","",IF(SUMIFS($M$2:M745,$I$2:I745,I745,$A$2:A745,A745)&lt;=asetukset!$B$2,"",SUMIFS($M$2:M745,$I$2:I745,I745,$A$2:A745,A745)-asetukset!$B$2))</f>
        <v/>
      </c>
    </row>
    <row r="746">
      <c r="A746" s="43"/>
      <c r="B746" s="31"/>
      <c r="C746" s="31"/>
      <c r="D746" s="15">
        <f t="shared" si="2"/>
        <v>0</v>
      </c>
      <c r="E746" s="15">
        <f t="shared" si="3"/>
        <v>0</v>
      </c>
      <c r="F746" s="15">
        <f t="shared" si="4"/>
        <v>0</v>
      </c>
      <c r="G746" s="15">
        <f t="shared" si="5"/>
        <v>0</v>
      </c>
      <c r="H746" s="18" t="str">
        <f t="shared" si="6"/>
        <v/>
      </c>
      <c r="I746" s="18" t="str">
        <f t="shared" si="7"/>
        <v/>
      </c>
      <c r="J746" s="18" t="str">
        <f t="shared" si="8"/>
        <v>-</v>
      </c>
      <c r="K746" s="27" t="str">
        <f t="shared" ref="K746:L746" si="756">IF(A746="","",WEEKDAY(B746,2))</f>
        <v/>
      </c>
      <c r="L746" s="27" t="str">
        <f t="shared" si="756"/>
        <v/>
      </c>
      <c r="M746" s="19">
        <f t="shared" si="10"/>
        <v>0</v>
      </c>
      <c r="N746" s="20">
        <f t="shared" si="11"/>
        <v>0</v>
      </c>
      <c r="O746" s="21" t="str">
        <f>IF(A746="","",IF(G746&gt;=asetukset!$B$3,G746-asetukset!$B$3,IF(AND(G746-E746&lt;=asetukset!$B$4,E746&gt;=asetukset!$B$3),1-E746,IF(AND(G746-E746&lt;=asetukset!$B$4,E746&lt;=asetukset!$B$3),asetukset!$B$6,0))))</f>
        <v/>
      </c>
      <c r="P746" s="20">
        <f>IF(F746&gt;D746,G746-asetukset!$B$5,IF(AND(D746=F746,E746&lt;=asetukset!$B$6),G746-E746,0))</f>
        <v>0</v>
      </c>
      <c r="Q746" s="19" t="str">
        <f>IF(and(K746=6,E746&gt;asetukset!$B$7),"", IF(and(K746&lt;&gt;6,L746=6,G746&lt;asetukset!$B$7),G746,IF(K746=6,asetukset!$B$7-E746,IF(K746=6,asetukset!$B$7-E746,IF(K746=6,asetukset!$B$7-E746,"")))))</f>
        <v/>
      </c>
      <c r="R746" s="19" t="str">
        <f t="shared" si="12"/>
        <v/>
      </c>
      <c r="S746" s="19" t="str">
        <f t="shared" si="13"/>
        <v/>
      </c>
      <c r="T746" s="21" t="str">
        <f>IF(A746="","",IF(SUMIFS($M$2:M746,$I$2:I746,I746,$A$2:A746,A746)&lt;=asetukset!$B$2,"",SUMIFS($M$2:M746,$I$2:I746,I746,$A$2:A746,A746)-asetukset!$B$2))</f>
        <v/>
      </c>
    </row>
    <row r="747">
      <c r="A747" s="43"/>
      <c r="B747" s="31"/>
      <c r="C747" s="31"/>
      <c r="D747" s="15">
        <f t="shared" si="2"/>
        <v>0</v>
      </c>
      <c r="E747" s="15">
        <f t="shared" si="3"/>
        <v>0</v>
      </c>
      <c r="F747" s="15">
        <f t="shared" si="4"/>
        <v>0</v>
      </c>
      <c r="G747" s="15">
        <f t="shared" si="5"/>
        <v>0</v>
      </c>
      <c r="H747" s="18" t="str">
        <f t="shared" si="6"/>
        <v/>
      </c>
      <c r="I747" s="18" t="str">
        <f t="shared" si="7"/>
        <v/>
      </c>
      <c r="J747" s="18" t="str">
        <f t="shared" si="8"/>
        <v>-</v>
      </c>
      <c r="K747" s="27" t="str">
        <f t="shared" ref="K747:L747" si="757">IF(A747="","",WEEKDAY(B747,2))</f>
        <v/>
      </c>
      <c r="L747" s="27" t="str">
        <f t="shared" si="757"/>
        <v/>
      </c>
      <c r="M747" s="19">
        <f t="shared" si="10"/>
        <v>0</v>
      </c>
      <c r="N747" s="20">
        <f t="shared" si="11"/>
        <v>0</v>
      </c>
      <c r="O747" s="21" t="str">
        <f>IF(A747="","",IF(G747&gt;=asetukset!$B$3,G747-asetukset!$B$3,IF(AND(G747-E747&lt;=asetukset!$B$4,E747&gt;=asetukset!$B$3),1-E747,IF(AND(G747-E747&lt;=asetukset!$B$4,E747&lt;=asetukset!$B$3),asetukset!$B$6,0))))</f>
        <v/>
      </c>
      <c r="P747" s="20">
        <f>IF(F747&gt;D747,G747-asetukset!$B$5,IF(AND(D747=F747,E747&lt;=asetukset!$B$6),G747-E747,0))</f>
        <v>0</v>
      </c>
      <c r="Q747" s="19" t="str">
        <f>IF(and(K747=6,E747&gt;asetukset!$B$7),"", IF(and(K747&lt;&gt;6,L747=6,G747&lt;asetukset!$B$7),G747,IF(K747=6,asetukset!$B$7-E747,IF(K747=6,asetukset!$B$7-E747,IF(K747=6,asetukset!$B$7-E747,"")))))</f>
        <v/>
      </c>
      <c r="R747" s="19" t="str">
        <f t="shared" si="12"/>
        <v/>
      </c>
      <c r="S747" s="19" t="str">
        <f t="shared" si="13"/>
        <v/>
      </c>
      <c r="T747" s="21" t="str">
        <f>IF(A747="","",IF(SUMIFS($M$2:M747,$I$2:I747,I747,$A$2:A747,A747)&lt;=asetukset!$B$2,"",SUMIFS($M$2:M747,$I$2:I747,I747,$A$2:A747,A747)-asetukset!$B$2))</f>
        <v/>
      </c>
    </row>
    <row r="748">
      <c r="A748" s="43"/>
      <c r="B748" s="31"/>
      <c r="C748" s="31"/>
      <c r="D748" s="15">
        <f t="shared" si="2"/>
        <v>0</v>
      </c>
      <c r="E748" s="15">
        <f t="shared" si="3"/>
        <v>0</v>
      </c>
      <c r="F748" s="15">
        <f t="shared" si="4"/>
        <v>0</v>
      </c>
      <c r="G748" s="15">
        <f t="shared" si="5"/>
        <v>0</v>
      </c>
      <c r="H748" s="18" t="str">
        <f t="shared" si="6"/>
        <v/>
      </c>
      <c r="I748" s="18" t="str">
        <f t="shared" si="7"/>
        <v/>
      </c>
      <c r="J748" s="18" t="str">
        <f t="shared" si="8"/>
        <v>-</v>
      </c>
      <c r="K748" s="27" t="str">
        <f t="shared" ref="K748:L748" si="758">IF(A748="","",WEEKDAY(B748,2))</f>
        <v/>
      </c>
      <c r="L748" s="27" t="str">
        <f t="shared" si="758"/>
        <v/>
      </c>
      <c r="M748" s="19">
        <f t="shared" si="10"/>
        <v>0</v>
      </c>
      <c r="N748" s="20">
        <f t="shared" si="11"/>
        <v>0</v>
      </c>
      <c r="O748" s="21" t="str">
        <f>IF(A748="","",IF(G748&gt;=asetukset!$B$3,G748-asetukset!$B$3,IF(AND(G748-E748&lt;=asetukset!$B$4,E748&gt;=asetukset!$B$3),1-E748,IF(AND(G748-E748&lt;=asetukset!$B$4,E748&lt;=asetukset!$B$3),asetukset!$B$6,0))))</f>
        <v/>
      </c>
      <c r="P748" s="20">
        <f>IF(F748&gt;D748,G748-asetukset!$B$5,IF(AND(D748=F748,E748&lt;=asetukset!$B$6),G748-E748,0))</f>
        <v>0</v>
      </c>
      <c r="Q748" s="19" t="str">
        <f>IF(and(K748=6,E748&gt;asetukset!$B$7),"", IF(and(K748&lt;&gt;6,L748=6,G748&lt;asetukset!$B$7),G748,IF(K748=6,asetukset!$B$7-E748,IF(K748=6,asetukset!$B$7-E748,IF(K748=6,asetukset!$B$7-E748,"")))))</f>
        <v/>
      </c>
      <c r="R748" s="19" t="str">
        <f t="shared" si="12"/>
        <v/>
      </c>
      <c r="S748" s="19" t="str">
        <f t="shared" si="13"/>
        <v/>
      </c>
      <c r="T748" s="21" t="str">
        <f>IF(A748="","",IF(SUMIFS($M$2:M748,$I$2:I748,I748,$A$2:A748,A748)&lt;=asetukset!$B$2,"",SUMIFS($M$2:M748,$I$2:I748,I748,$A$2:A748,A748)-asetukset!$B$2))</f>
        <v/>
      </c>
    </row>
    <row r="749">
      <c r="A749" s="43"/>
      <c r="B749" s="31"/>
      <c r="C749" s="31"/>
      <c r="D749" s="15">
        <f t="shared" si="2"/>
        <v>0</v>
      </c>
      <c r="E749" s="15">
        <f t="shared" si="3"/>
        <v>0</v>
      </c>
      <c r="F749" s="15">
        <f t="shared" si="4"/>
        <v>0</v>
      </c>
      <c r="G749" s="15">
        <f t="shared" si="5"/>
        <v>0</v>
      </c>
      <c r="H749" s="18" t="str">
        <f t="shared" si="6"/>
        <v/>
      </c>
      <c r="I749" s="18" t="str">
        <f t="shared" si="7"/>
        <v/>
      </c>
      <c r="J749" s="18" t="str">
        <f t="shared" si="8"/>
        <v>-</v>
      </c>
      <c r="K749" s="27" t="str">
        <f t="shared" ref="K749:L749" si="759">IF(A749="","",WEEKDAY(B749,2))</f>
        <v/>
      </c>
      <c r="L749" s="27" t="str">
        <f t="shared" si="759"/>
        <v/>
      </c>
      <c r="M749" s="19">
        <f t="shared" si="10"/>
        <v>0</v>
      </c>
      <c r="N749" s="20">
        <f t="shared" si="11"/>
        <v>0</v>
      </c>
      <c r="O749" s="21" t="str">
        <f>IF(A749="","",IF(G749&gt;=asetukset!$B$3,G749-asetukset!$B$3,IF(AND(G749-E749&lt;=asetukset!$B$4,E749&gt;=asetukset!$B$3),1-E749,IF(AND(G749-E749&lt;=asetukset!$B$4,E749&lt;=asetukset!$B$3),asetukset!$B$6,0))))</f>
        <v/>
      </c>
      <c r="P749" s="20">
        <f>IF(F749&gt;D749,G749-asetukset!$B$5,IF(AND(D749=F749,E749&lt;=asetukset!$B$6),G749-E749,0))</f>
        <v>0</v>
      </c>
      <c r="Q749" s="19" t="str">
        <f>IF(and(K749=6,E749&gt;asetukset!$B$7),"", IF(and(K749&lt;&gt;6,L749=6,G749&lt;asetukset!$B$7),G749,IF(K749=6,asetukset!$B$7-E749,IF(K749=6,asetukset!$B$7-E749,IF(K749=6,asetukset!$B$7-E749,"")))))</f>
        <v/>
      </c>
      <c r="R749" s="19" t="str">
        <f t="shared" si="12"/>
        <v/>
      </c>
      <c r="S749" s="19" t="str">
        <f t="shared" si="13"/>
        <v/>
      </c>
      <c r="T749" s="21" t="str">
        <f>IF(A749="","",IF(SUMIFS($M$2:M749,$I$2:I749,I749,$A$2:A749,A749)&lt;=asetukset!$B$2,"",SUMIFS($M$2:M749,$I$2:I749,I749,$A$2:A749,A749)-asetukset!$B$2))</f>
        <v/>
      </c>
    </row>
    <row r="750">
      <c r="A750" s="43"/>
      <c r="B750" s="31"/>
      <c r="C750" s="31"/>
      <c r="D750" s="15">
        <f t="shared" si="2"/>
        <v>0</v>
      </c>
      <c r="E750" s="15">
        <f t="shared" si="3"/>
        <v>0</v>
      </c>
      <c r="F750" s="15">
        <f t="shared" si="4"/>
        <v>0</v>
      </c>
      <c r="G750" s="15">
        <f t="shared" si="5"/>
        <v>0</v>
      </c>
      <c r="H750" s="18" t="str">
        <f t="shared" si="6"/>
        <v/>
      </c>
      <c r="I750" s="18" t="str">
        <f t="shared" si="7"/>
        <v/>
      </c>
      <c r="J750" s="18" t="str">
        <f t="shared" si="8"/>
        <v>-</v>
      </c>
      <c r="K750" s="27" t="str">
        <f t="shared" ref="K750:L750" si="760">IF(A750="","",WEEKDAY(B750,2))</f>
        <v/>
      </c>
      <c r="L750" s="27" t="str">
        <f t="shared" si="760"/>
        <v/>
      </c>
      <c r="M750" s="19">
        <f t="shared" si="10"/>
        <v>0</v>
      </c>
      <c r="N750" s="20">
        <f t="shared" si="11"/>
        <v>0</v>
      </c>
      <c r="O750" s="21" t="str">
        <f>IF(A750="","",IF(G750&gt;=asetukset!$B$3,G750-asetukset!$B$3,IF(AND(G750-E750&lt;=asetukset!$B$4,E750&gt;=asetukset!$B$3),1-E750,IF(AND(G750-E750&lt;=asetukset!$B$4,E750&lt;=asetukset!$B$3),asetukset!$B$6,0))))</f>
        <v/>
      </c>
      <c r="P750" s="20">
        <f>IF(F750&gt;D750,G750-asetukset!$B$5,IF(AND(D750=F750,E750&lt;=asetukset!$B$6),G750-E750,0))</f>
        <v>0</v>
      </c>
      <c r="Q750" s="19" t="str">
        <f>IF(and(K750=6,E750&gt;asetukset!$B$7),"", IF(and(K750&lt;&gt;6,L750=6,G750&lt;asetukset!$B$7),G750,IF(K750=6,asetukset!$B$7-E750,IF(K750=6,asetukset!$B$7-E750,IF(K750=6,asetukset!$B$7-E750,"")))))</f>
        <v/>
      </c>
      <c r="R750" s="19" t="str">
        <f t="shared" si="12"/>
        <v/>
      </c>
      <c r="S750" s="19" t="str">
        <f t="shared" si="13"/>
        <v/>
      </c>
      <c r="T750" s="21" t="str">
        <f>IF(A750="","",IF(SUMIFS($M$2:M750,$I$2:I750,I750,$A$2:A750,A750)&lt;=asetukset!$B$2,"",SUMIFS($M$2:M750,$I$2:I750,I750,$A$2:A750,A750)-asetukset!$B$2))</f>
        <v/>
      </c>
    </row>
    <row r="751">
      <c r="A751" s="43"/>
      <c r="B751" s="31"/>
      <c r="C751" s="31"/>
      <c r="D751" s="15">
        <f t="shared" si="2"/>
        <v>0</v>
      </c>
      <c r="E751" s="15">
        <f t="shared" si="3"/>
        <v>0</v>
      </c>
      <c r="F751" s="15">
        <f t="shared" si="4"/>
        <v>0</v>
      </c>
      <c r="G751" s="15">
        <f t="shared" si="5"/>
        <v>0</v>
      </c>
      <c r="H751" s="18" t="str">
        <f t="shared" si="6"/>
        <v/>
      </c>
      <c r="I751" s="18" t="str">
        <f t="shared" si="7"/>
        <v/>
      </c>
      <c r="J751" s="18" t="str">
        <f t="shared" si="8"/>
        <v>-</v>
      </c>
      <c r="K751" s="27" t="str">
        <f t="shared" ref="K751:L751" si="761">IF(A751="","",WEEKDAY(B751,2))</f>
        <v/>
      </c>
      <c r="L751" s="27" t="str">
        <f t="shared" si="761"/>
        <v/>
      </c>
      <c r="M751" s="19">
        <f t="shared" si="10"/>
        <v>0</v>
      </c>
      <c r="N751" s="20">
        <f t="shared" si="11"/>
        <v>0</v>
      </c>
      <c r="O751" s="21" t="str">
        <f>IF(A751="","",IF(G751&gt;=asetukset!$B$3,G751-asetukset!$B$3,IF(AND(G751-E751&lt;=asetukset!$B$4,E751&gt;=asetukset!$B$3),1-E751,IF(AND(G751-E751&lt;=asetukset!$B$4,E751&lt;=asetukset!$B$3),asetukset!$B$6,0))))</f>
        <v/>
      </c>
      <c r="P751" s="20">
        <f>IF(F751&gt;D751,G751-asetukset!$B$5,IF(AND(D751=F751,E751&lt;=asetukset!$B$6),G751-E751,0))</f>
        <v>0</v>
      </c>
      <c r="Q751" s="19" t="str">
        <f>IF(and(K751=6,E751&gt;asetukset!$B$7),"", IF(and(K751&lt;&gt;6,L751=6,G751&lt;asetukset!$B$7),G751,IF(K751=6,asetukset!$B$7-E751,IF(K751=6,asetukset!$B$7-E751,IF(K751=6,asetukset!$B$7-E751,"")))))</f>
        <v/>
      </c>
      <c r="R751" s="19" t="str">
        <f t="shared" si="12"/>
        <v/>
      </c>
      <c r="S751" s="19" t="str">
        <f t="shared" si="13"/>
        <v/>
      </c>
      <c r="T751" s="21" t="str">
        <f>IF(A751="","",IF(SUMIFS($M$2:M751,$I$2:I751,I751,$A$2:A751,A751)&lt;=asetukset!$B$2,"",SUMIFS($M$2:M751,$I$2:I751,I751,$A$2:A751,A751)-asetukset!$B$2))</f>
        <v/>
      </c>
    </row>
    <row r="752">
      <c r="A752" s="43"/>
      <c r="B752" s="31"/>
      <c r="C752" s="31"/>
      <c r="D752" s="15">
        <f t="shared" si="2"/>
        <v>0</v>
      </c>
      <c r="E752" s="15">
        <f t="shared" si="3"/>
        <v>0</v>
      </c>
      <c r="F752" s="15">
        <f t="shared" si="4"/>
        <v>0</v>
      </c>
      <c r="G752" s="15">
        <f t="shared" si="5"/>
        <v>0</v>
      </c>
      <c r="H752" s="18" t="str">
        <f t="shared" si="6"/>
        <v/>
      </c>
      <c r="I752" s="18" t="str">
        <f t="shared" si="7"/>
        <v/>
      </c>
      <c r="J752" s="18" t="str">
        <f t="shared" si="8"/>
        <v>-</v>
      </c>
      <c r="K752" s="27" t="str">
        <f t="shared" ref="K752:L752" si="762">IF(A752="","",WEEKDAY(B752,2))</f>
        <v/>
      </c>
      <c r="L752" s="27" t="str">
        <f t="shared" si="762"/>
        <v/>
      </c>
      <c r="M752" s="19">
        <f t="shared" si="10"/>
        <v>0</v>
      </c>
      <c r="N752" s="20">
        <f t="shared" si="11"/>
        <v>0</v>
      </c>
      <c r="O752" s="21" t="str">
        <f>IF(A752="","",IF(G752&gt;=asetukset!$B$3,G752-asetukset!$B$3,IF(AND(G752-E752&lt;=asetukset!$B$4,E752&gt;=asetukset!$B$3),1-E752,IF(AND(G752-E752&lt;=asetukset!$B$4,E752&lt;=asetukset!$B$3),asetukset!$B$6,0))))</f>
        <v/>
      </c>
      <c r="P752" s="20">
        <f>IF(F752&gt;D752,G752-asetukset!$B$5,IF(AND(D752=F752,E752&lt;=asetukset!$B$6),G752-E752,0))</f>
        <v>0</v>
      </c>
      <c r="Q752" s="19" t="str">
        <f>IF(and(K752=6,E752&gt;asetukset!$B$7),"", IF(and(K752&lt;&gt;6,L752=6,G752&lt;asetukset!$B$7),G752,IF(K752=6,asetukset!$B$7-E752,IF(K752=6,asetukset!$B$7-E752,IF(K752=6,asetukset!$B$7-E752,"")))))</f>
        <v/>
      </c>
      <c r="R752" s="19" t="str">
        <f t="shared" si="12"/>
        <v/>
      </c>
      <c r="S752" s="19" t="str">
        <f t="shared" si="13"/>
        <v/>
      </c>
      <c r="T752" s="21" t="str">
        <f>IF(A752="","",IF(SUMIFS($M$2:M752,$I$2:I752,I752,$A$2:A752,A752)&lt;=asetukset!$B$2,"",SUMIFS($M$2:M752,$I$2:I752,I752,$A$2:A752,A752)-asetukset!$B$2))</f>
        <v/>
      </c>
    </row>
    <row r="753">
      <c r="A753" s="43"/>
      <c r="B753" s="31"/>
      <c r="C753" s="31"/>
      <c r="D753" s="15">
        <f t="shared" si="2"/>
        <v>0</v>
      </c>
      <c r="E753" s="15">
        <f t="shared" si="3"/>
        <v>0</v>
      </c>
      <c r="F753" s="15">
        <f t="shared" si="4"/>
        <v>0</v>
      </c>
      <c r="G753" s="15">
        <f t="shared" si="5"/>
        <v>0</v>
      </c>
      <c r="H753" s="18" t="str">
        <f t="shared" si="6"/>
        <v/>
      </c>
      <c r="I753" s="18" t="str">
        <f t="shared" si="7"/>
        <v/>
      </c>
      <c r="J753" s="18" t="str">
        <f t="shared" si="8"/>
        <v>-</v>
      </c>
      <c r="K753" s="27" t="str">
        <f t="shared" ref="K753:L753" si="763">IF(A753="","",WEEKDAY(B753,2))</f>
        <v/>
      </c>
      <c r="L753" s="27" t="str">
        <f t="shared" si="763"/>
        <v/>
      </c>
      <c r="M753" s="19">
        <f t="shared" si="10"/>
        <v>0</v>
      </c>
      <c r="N753" s="20">
        <f t="shared" si="11"/>
        <v>0</v>
      </c>
      <c r="O753" s="21" t="str">
        <f>IF(A753="","",IF(G753&gt;=asetukset!$B$3,G753-asetukset!$B$3,IF(AND(G753-E753&lt;=asetukset!$B$4,E753&gt;=asetukset!$B$3),1-E753,IF(AND(G753-E753&lt;=asetukset!$B$4,E753&lt;=asetukset!$B$3),asetukset!$B$6,0))))</f>
        <v/>
      </c>
      <c r="P753" s="20">
        <f>IF(F753&gt;D753,G753-asetukset!$B$5,IF(AND(D753=F753,E753&lt;=asetukset!$B$6),G753-E753,0))</f>
        <v>0</v>
      </c>
      <c r="Q753" s="19" t="str">
        <f>IF(and(K753=6,E753&gt;asetukset!$B$7),"", IF(and(K753&lt;&gt;6,L753=6,G753&lt;asetukset!$B$7),G753,IF(K753=6,asetukset!$B$7-E753,IF(K753=6,asetukset!$B$7-E753,IF(K753=6,asetukset!$B$7-E753,"")))))</f>
        <v/>
      </c>
      <c r="R753" s="19" t="str">
        <f t="shared" si="12"/>
        <v/>
      </c>
      <c r="S753" s="19" t="str">
        <f t="shared" si="13"/>
        <v/>
      </c>
      <c r="T753" s="21" t="str">
        <f>IF(A753="","",IF(SUMIFS($M$2:M753,$I$2:I753,I753,$A$2:A753,A753)&lt;=asetukset!$B$2,"",SUMIFS($M$2:M753,$I$2:I753,I753,$A$2:A753,A753)-asetukset!$B$2))</f>
        <v/>
      </c>
    </row>
    <row r="754">
      <c r="A754" s="43"/>
      <c r="B754" s="31"/>
      <c r="C754" s="31"/>
      <c r="D754" s="15">
        <f t="shared" si="2"/>
        <v>0</v>
      </c>
      <c r="E754" s="15">
        <f t="shared" si="3"/>
        <v>0</v>
      </c>
      <c r="F754" s="15">
        <f t="shared" si="4"/>
        <v>0</v>
      </c>
      <c r="G754" s="15">
        <f t="shared" si="5"/>
        <v>0</v>
      </c>
      <c r="H754" s="18" t="str">
        <f t="shared" si="6"/>
        <v/>
      </c>
      <c r="I754" s="18" t="str">
        <f t="shared" si="7"/>
        <v/>
      </c>
      <c r="J754" s="18" t="str">
        <f t="shared" si="8"/>
        <v>-</v>
      </c>
      <c r="K754" s="27" t="str">
        <f t="shared" ref="K754:L754" si="764">IF(A754="","",WEEKDAY(B754,2))</f>
        <v/>
      </c>
      <c r="L754" s="27" t="str">
        <f t="shared" si="764"/>
        <v/>
      </c>
      <c r="M754" s="19">
        <f t="shared" si="10"/>
        <v>0</v>
      </c>
      <c r="N754" s="20">
        <f t="shared" si="11"/>
        <v>0</v>
      </c>
      <c r="O754" s="21" t="str">
        <f>IF(A754="","",IF(G754&gt;=asetukset!$B$3,G754-asetukset!$B$3,IF(AND(G754-E754&lt;=asetukset!$B$4,E754&gt;=asetukset!$B$3),1-E754,IF(AND(G754-E754&lt;=asetukset!$B$4,E754&lt;=asetukset!$B$3),asetukset!$B$6,0))))</f>
        <v/>
      </c>
      <c r="P754" s="20">
        <f>IF(F754&gt;D754,G754-asetukset!$B$5,IF(AND(D754=F754,E754&lt;=asetukset!$B$6),G754-E754,0))</f>
        <v>0</v>
      </c>
      <c r="Q754" s="19" t="str">
        <f>IF(and(K754=6,E754&gt;asetukset!$B$7),"", IF(and(K754&lt;&gt;6,L754=6,G754&lt;asetukset!$B$7),G754,IF(K754=6,asetukset!$B$7-E754,IF(K754=6,asetukset!$B$7-E754,IF(K754=6,asetukset!$B$7-E754,"")))))</f>
        <v/>
      </c>
      <c r="R754" s="19" t="str">
        <f t="shared" si="12"/>
        <v/>
      </c>
      <c r="S754" s="19" t="str">
        <f t="shared" si="13"/>
        <v/>
      </c>
      <c r="T754" s="21" t="str">
        <f>IF(A754="","",IF(SUMIFS($M$2:M754,$I$2:I754,I754,$A$2:A754,A754)&lt;=asetukset!$B$2,"",SUMIFS($M$2:M754,$I$2:I754,I754,$A$2:A754,A754)-asetukset!$B$2))</f>
        <v/>
      </c>
    </row>
    <row r="755">
      <c r="A755" s="43"/>
      <c r="B755" s="31"/>
      <c r="C755" s="31"/>
      <c r="D755" s="15">
        <f t="shared" si="2"/>
        <v>0</v>
      </c>
      <c r="E755" s="15">
        <f t="shared" si="3"/>
        <v>0</v>
      </c>
      <c r="F755" s="15">
        <f t="shared" si="4"/>
        <v>0</v>
      </c>
      <c r="G755" s="15">
        <f t="shared" si="5"/>
        <v>0</v>
      </c>
      <c r="H755" s="18" t="str">
        <f t="shared" si="6"/>
        <v/>
      </c>
      <c r="I755" s="18" t="str">
        <f t="shared" si="7"/>
        <v/>
      </c>
      <c r="J755" s="18" t="str">
        <f t="shared" si="8"/>
        <v>-</v>
      </c>
      <c r="K755" s="27" t="str">
        <f t="shared" ref="K755:L755" si="765">IF(A755="","",WEEKDAY(B755,2))</f>
        <v/>
      </c>
      <c r="L755" s="27" t="str">
        <f t="shared" si="765"/>
        <v/>
      </c>
      <c r="M755" s="19">
        <f t="shared" si="10"/>
        <v>0</v>
      </c>
      <c r="N755" s="20">
        <f t="shared" si="11"/>
        <v>0</v>
      </c>
      <c r="O755" s="21" t="str">
        <f>IF(A755="","",IF(G755&gt;=asetukset!$B$3,G755-asetukset!$B$3,IF(AND(G755-E755&lt;=asetukset!$B$4,E755&gt;=asetukset!$B$3),1-E755,IF(AND(G755-E755&lt;=asetukset!$B$4,E755&lt;=asetukset!$B$3),asetukset!$B$6,0))))</f>
        <v/>
      </c>
      <c r="P755" s="20">
        <f>IF(F755&gt;D755,G755-asetukset!$B$5,IF(AND(D755=F755,E755&lt;=asetukset!$B$6),G755-E755,0))</f>
        <v>0</v>
      </c>
      <c r="Q755" s="19" t="str">
        <f>IF(and(K755=6,E755&gt;asetukset!$B$7),"", IF(and(K755&lt;&gt;6,L755=6,G755&lt;asetukset!$B$7),G755,IF(K755=6,asetukset!$B$7-E755,IF(K755=6,asetukset!$B$7-E755,IF(K755=6,asetukset!$B$7-E755,"")))))</f>
        <v/>
      </c>
      <c r="R755" s="19" t="str">
        <f t="shared" si="12"/>
        <v/>
      </c>
      <c r="S755" s="19" t="str">
        <f t="shared" si="13"/>
        <v/>
      </c>
      <c r="T755" s="21" t="str">
        <f>IF(A755="","",IF(SUMIFS($M$2:M755,$I$2:I755,I755,$A$2:A755,A755)&lt;=asetukset!$B$2,"",SUMIFS($M$2:M755,$I$2:I755,I755,$A$2:A755,A755)-asetukset!$B$2))</f>
        <v/>
      </c>
    </row>
    <row r="756">
      <c r="A756" s="43"/>
      <c r="B756" s="31"/>
      <c r="C756" s="31"/>
      <c r="D756" s="15">
        <f t="shared" si="2"/>
        <v>0</v>
      </c>
      <c r="E756" s="15">
        <f t="shared" si="3"/>
        <v>0</v>
      </c>
      <c r="F756" s="15">
        <f t="shared" si="4"/>
        <v>0</v>
      </c>
      <c r="G756" s="15">
        <f t="shared" si="5"/>
        <v>0</v>
      </c>
      <c r="H756" s="18" t="str">
        <f t="shared" si="6"/>
        <v/>
      </c>
      <c r="I756" s="18" t="str">
        <f t="shared" si="7"/>
        <v/>
      </c>
      <c r="J756" s="18" t="str">
        <f t="shared" si="8"/>
        <v>-</v>
      </c>
      <c r="K756" s="27" t="str">
        <f t="shared" ref="K756:L756" si="766">IF(A756="","",WEEKDAY(B756,2))</f>
        <v/>
      </c>
      <c r="L756" s="27" t="str">
        <f t="shared" si="766"/>
        <v/>
      </c>
      <c r="M756" s="19">
        <f t="shared" si="10"/>
        <v>0</v>
      </c>
      <c r="N756" s="20">
        <f t="shared" si="11"/>
        <v>0</v>
      </c>
      <c r="O756" s="21" t="str">
        <f>IF(A756="","",IF(G756&gt;=asetukset!$B$3,G756-asetukset!$B$3,IF(AND(G756-E756&lt;=asetukset!$B$4,E756&gt;=asetukset!$B$3),1-E756,IF(AND(G756-E756&lt;=asetukset!$B$4,E756&lt;=asetukset!$B$3),asetukset!$B$6,0))))</f>
        <v/>
      </c>
      <c r="P756" s="20">
        <f>IF(F756&gt;D756,G756-asetukset!$B$5,IF(AND(D756=F756,E756&lt;=asetukset!$B$6),G756-E756,0))</f>
        <v>0</v>
      </c>
      <c r="Q756" s="19" t="str">
        <f>IF(and(K756=6,E756&gt;asetukset!$B$7),"", IF(and(K756&lt;&gt;6,L756=6,G756&lt;asetukset!$B$7),G756,IF(K756=6,asetukset!$B$7-E756,IF(K756=6,asetukset!$B$7-E756,IF(K756=6,asetukset!$B$7-E756,"")))))</f>
        <v/>
      </c>
      <c r="R756" s="19" t="str">
        <f t="shared" si="12"/>
        <v/>
      </c>
      <c r="S756" s="19" t="str">
        <f t="shared" si="13"/>
        <v/>
      </c>
      <c r="T756" s="21" t="str">
        <f>IF(A756="","",IF(SUMIFS($M$2:M756,$I$2:I756,I756,$A$2:A756,A756)&lt;=asetukset!$B$2,"",SUMIFS($M$2:M756,$I$2:I756,I756,$A$2:A756,A756)-asetukset!$B$2))</f>
        <v/>
      </c>
    </row>
    <row r="757">
      <c r="A757" s="43"/>
      <c r="B757" s="31"/>
      <c r="C757" s="31"/>
      <c r="D757" s="15">
        <f t="shared" si="2"/>
        <v>0</v>
      </c>
      <c r="E757" s="15">
        <f t="shared" si="3"/>
        <v>0</v>
      </c>
      <c r="F757" s="15">
        <f t="shared" si="4"/>
        <v>0</v>
      </c>
      <c r="G757" s="15">
        <f t="shared" si="5"/>
        <v>0</v>
      </c>
      <c r="H757" s="18" t="str">
        <f t="shared" si="6"/>
        <v/>
      </c>
      <c r="I757" s="18" t="str">
        <f t="shared" si="7"/>
        <v/>
      </c>
      <c r="J757" s="18" t="str">
        <f t="shared" si="8"/>
        <v>-</v>
      </c>
      <c r="K757" s="27" t="str">
        <f t="shared" ref="K757:L757" si="767">IF(A757="","",WEEKDAY(B757,2))</f>
        <v/>
      </c>
      <c r="L757" s="27" t="str">
        <f t="shared" si="767"/>
        <v/>
      </c>
      <c r="M757" s="19">
        <f t="shared" si="10"/>
        <v>0</v>
      </c>
      <c r="N757" s="20">
        <f t="shared" si="11"/>
        <v>0</v>
      </c>
      <c r="O757" s="21" t="str">
        <f>IF(A757="","",IF(G757&gt;=asetukset!$B$3,G757-asetukset!$B$3,IF(AND(G757-E757&lt;=asetukset!$B$4,E757&gt;=asetukset!$B$3),1-E757,IF(AND(G757-E757&lt;=asetukset!$B$4,E757&lt;=asetukset!$B$3),asetukset!$B$6,0))))</f>
        <v/>
      </c>
      <c r="P757" s="20">
        <f>IF(F757&gt;D757,G757-asetukset!$B$5,IF(AND(D757=F757,E757&lt;=asetukset!$B$6),G757-E757,0))</f>
        <v>0</v>
      </c>
      <c r="Q757" s="19" t="str">
        <f>IF(and(K757=6,E757&gt;asetukset!$B$7),"", IF(and(K757&lt;&gt;6,L757=6,G757&lt;asetukset!$B$7),G757,IF(K757=6,asetukset!$B$7-E757,IF(K757=6,asetukset!$B$7-E757,IF(K757=6,asetukset!$B$7-E757,"")))))</f>
        <v/>
      </c>
      <c r="R757" s="19" t="str">
        <f t="shared" si="12"/>
        <v/>
      </c>
      <c r="S757" s="19" t="str">
        <f t="shared" si="13"/>
        <v/>
      </c>
      <c r="T757" s="21" t="str">
        <f>IF(A757="","",IF(SUMIFS($M$2:M757,$I$2:I757,I757,$A$2:A757,A757)&lt;=asetukset!$B$2,"",SUMIFS($M$2:M757,$I$2:I757,I757,$A$2:A757,A757)-asetukset!$B$2))</f>
        <v/>
      </c>
    </row>
    <row r="758">
      <c r="A758" s="43"/>
      <c r="B758" s="31"/>
      <c r="C758" s="31"/>
      <c r="D758" s="15">
        <f t="shared" si="2"/>
        <v>0</v>
      </c>
      <c r="E758" s="15">
        <f t="shared" si="3"/>
        <v>0</v>
      </c>
      <c r="F758" s="15">
        <f t="shared" si="4"/>
        <v>0</v>
      </c>
      <c r="G758" s="15">
        <f t="shared" si="5"/>
        <v>0</v>
      </c>
      <c r="H758" s="18" t="str">
        <f t="shared" si="6"/>
        <v/>
      </c>
      <c r="I758" s="18" t="str">
        <f t="shared" si="7"/>
        <v/>
      </c>
      <c r="J758" s="18" t="str">
        <f t="shared" si="8"/>
        <v>-</v>
      </c>
      <c r="K758" s="27" t="str">
        <f t="shared" ref="K758:L758" si="768">IF(A758="","",WEEKDAY(B758,2))</f>
        <v/>
      </c>
      <c r="L758" s="27" t="str">
        <f t="shared" si="768"/>
        <v/>
      </c>
      <c r="M758" s="19">
        <f t="shared" si="10"/>
        <v>0</v>
      </c>
      <c r="N758" s="20">
        <f t="shared" si="11"/>
        <v>0</v>
      </c>
      <c r="O758" s="21" t="str">
        <f>IF(A758="","",IF(G758&gt;=asetukset!$B$3,G758-asetukset!$B$3,IF(AND(G758-E758&lt;=asetukset!$B$4,E758&gt;=asetukset!$B$3),1-E758,IF(AND(G758-E758&lt;=asetukset!$B$4,E758&lt;=asetukset!$B$3),asetukset!$B$6,0))))</f>
        <v/>
      </c>
      <c r="P758" s="20">
        <f>IF(F758&gt;D758,G758-asetukset!$B$5,IF(AND(D758=F758,E758&lt;=asetukset!$B$6),G758-E758,0))</f>
        <v>0</v>
      </c>
      <c r="Q758" s="19" t="str">
        <f>IF(and(K758=6,E758&gt;asetukset!$B$7),"", IF(and(K758&lt;&gt;6,L758=6,G758&lt;asetukset!$B$7),G758,IF(K758=6,asetukset!$B$7-E758,IF(K758=6,asetukset!$B$7-E758,IF(K758=6,asetukset!$B$7-E758,"")))))</f>
        <v/>
      </c>
      <c r="R758" s="19" t="str">
        <f t="shared" si="12"/>
        <v/>
      </c>
      <c r="S758" s="19" t="str">
        <f t="shared" si="13"/>
        <v/>
      </c>
      <c r="T758" s="21" t="str">
        <f>IF(A758="","",IF(SUMIFS($M$2:M758,$I$2:I758,I758,$A$2:A758,A758)&lt;=asetukset!$B$2,"",SUMIFS($M$2:M758,$I$2:I758,I758,$A$2:A758,A758)-asetukset!$B$2))</f>
        <v/>
      </c>
    </row>
    <row r="759">
      <c r="A759" s="43"/>
      <c r="B759" s="31"/>
      <c r="C759" s="31"/>
      <c r="D759" s="15">
        <f t="shared" si="2"/>
        <v>0</v>
      </c>
      <c r="E759" s="15">
        <f t="shared" si="3"/>
        <v>0</v>
      </c>
      <c r="F759" s="15">
        <f t="shared" si="4"/>
        <v>0</v>
      </c>
      <c r="G759" s="15">
        <f t="shared" si="5"/>
        <v>0</v>
      </c>
      <c r="H759" s="18" t="str">
        <f t="shared" si="6"/>
        <v/>
      </c>
      <c r="I759" s="18" t="str">
        <f t="shared" si="7"/>
        <v/>
      </c>
      <c r="J759" s="18" t="str">
        <f t="shared" si="8"/>
        <v>-</v>
      </c>
      <c r="K759" s="27" t="str">
        <f t="shared" ref="K759:L759" si="769">IF(A759="","",WEEKDAY(B759,2))</f>
        <v/>
      </c>
      <c r="L759" s="27" t="str">
        <f t="shared" si="769"/>
        <v/>
      </c>
      <c r="M759" s="19">
        <f t="shared" si="10"/>
        <v>0</v>
      </c>
      <c r="N759" s="20">
        <f t="shared" si="11"/>
        <v>0</v>
      </c>
      <c r="O759" s="21" t="str">
        <f>IF(A759="","",IF(G759&gt;=asetukset!$B$3,G759-asetukset!$B$3,IF(AND(G759-E759&lt;=asetukset!$B$4,E759&gt;=asetukset!$B$3),1-E759,IF(AND(G759-E759&lt;=asetukset!$B$4,E759&lt;=asetukset!$B$3),asetukset!$B$6,0))))</f>
        <v/>
      </c>
      <c r="P759" s="20">
        <f>IF(F759&gt;D759,G759-asetukset!$B$5,IF(AND(D759=F759,E759&lt;=asetukset!$B$6),G759-E759,0))</f>
        <v>0</v>
      </c>
      <c r="Q759" s="19" t="str">
        <f>IF(and(K759=6,E759&gt;asetukset!$B$7),"", IF(and(K759&lt;&gt;6,L759=6,G759&lt;asetukset!$B$7),G759,IF(K759=6,asetukset!$B$7-E759,IF(K759=6,asetukset!$B$7-E759,IF(K759=6,asetukset!$B$7-E759,"")))))</f>
        <v/>
      </c>
      <c r="R759" s="19" t="str">
        <f t="shared" si="12"/>
        <v/>
      </c>
      <c r="S759" s="19" t="str">
        <f t="shared" si="13"/>
        <v/>
      </c>
      <c r="T759" s="21" t="str">
        <f>IF(A759="","",IF(SUMIFS($M$2:M759,$I$2:I759,I759,$A$2:A759,A759)&lt;=asetukset!$B$2,"",SUMIFS($M$2:M759,$I$2:I759,I759,$A$2:A759,A759)-asetukset!$B$2))</f>
        <v/>
      </c>
    </row>
    <row r="760">
      <c r="A760" s="43"/>
      <c r="B760" s="31"/>
      <c r="C760" s="31"/>
      <c r="D760" s="15">
        <f t="shared" si="2"/>
        <v>0</v>
      </c>
      <c r="E760" s="15">
        <f t="shared" si="3"/>
        <v>0</v>
      </c>
      <c r="F760" s="15">
        <f t="shared" si="4"/>
        <v>0</v>
      </c>
      <c r="G760" s="15">
        <f t="shared" si="5"/>
        <v>0</v>
      </c>
      <c r="H760" s="18" t="str">
        <f t="shared" si="6"/>
        <v/>
      </c>
      <c r="I760" s="18" t="str">
        <f t="shared" si="7"/>
        <v/>
      </c>
      <c r="J760" s="18" t="str">
        <f t="shared" si="8"/>
        <v>-</v>
      </c>
      <c r="K760" s="27" t="str">
        <f t="shared" ref="K760:L760" si="770">IF(A760="","",WEEKDAY(B760,2))</f>
        <v/>
      </c>
      <c r="L760" s="27" t="str">
        <f t="shared" si="770"/>
        <v/>
      </c>
      <c r="M760" s="19">
        <f t="shared" si="10"/>
        <v>0</v>
      </c>
      <c r="N760" s="20">
        <f t="shared" si="11"/>
        <v>0</v>
      </c>
      <c r="O760" s="21" t="str">
        <f>IF(A760="","",IF(G760&gt;=asetukset!$B$3,G760-asetukset!$B$3,IF(AND(G760-E760&lt;=asetukset!$B$4,E760&gt;=asetukset!$B$3),1-E760,IF(AND(G760-E760&lt;=asetukset!$B$4,E760&lt;=asetukset!$B$3),asetukset!$B$6,0))))</f>
        <v/>
      </c>
      <c r="P760" s="20">
        <f>IF(F760&gt;D760,G760-asetukset!$B$5,IF(AND(D760=F760,E760&lt;=asetukset!$B$6),G760-E760,0))</f>
        <v>0</v>
      </c>
      <c r="Q760" s="19" t="str">
        <f>IF(and(K760=6,E760&gt;asetukset!$B$7),"", IF(and(K760&lt;&gt;6,L760=6,G760&lt;asetukset!$B$7),G760,IF(K760=6,asetukset!$B$7-E760,IF(K760=6,asetukset!$B$7-E760,IF(K760=6,asetukset!$B$7-E760,"")))))</f>
        <v/>
      </c>
      <c r="R760" s="19" t="str">
        <f t="shared" si="12"/>
        <v/>
      </c>
      <c r="S760" s="19" t="str">
        <f t="shared" si="13"/>
        <v/>
      </c>
      <c r="T760" s="21" t="str">
        <f>IF(A760="","",IF(SUMIFS($M$2:M760,$I$2:I760,I760,$A$2:A760,A760)&lt;=asetukset!$B$2,"",SUMIFS($M$2:M760,$I$2:I760,I760,$A$2:A760,A760)-asetukset!$B$2))</f>
        <v/>
      </c>
    </row>
    <row r="761">
      <c r="A761" s="43"/>
      <c r="B761" s="31"/>
      <c r="C761" s="31"/>
      <c r="D761" s="15">
        <f t="shared" si="2"/>
        <v>0</v>
      </c>
      <c r="E761" s="15">
        <f t="shared" si="3"/>
        <v>0</v>
      </c>
      <c r="F761" s="15">
        <f t="shared" si="4"/>
        <v>0</v>
      </c>
      <c r="G761" s="15">
        <f t="shared" si="5"/>
        <v>0</v>
      </c>
      <c r="H761" s="18" t="str">
        <f t="shared" si="6"/>
        <v/>
      </c>
      <c r="I761" s="18" t="str">
        <f t="shared" si="7"/>
        <v/>
      </c>
      <c r="J761" s="18" t="str">
        <f t="shared" si="8"/>
        <v>-</v>
      </c>
      <c r="K761" s="27" t="str">
        <f t="shared" ref="K761:L761" si="771">IF(A761="","",WEEKDAY(B761,2))</f>
        <v/>
      </c>
      <c r="L761" s="27" t="str">
        <f t="shared" si="771"/>
        <v/>
      </c>
      <c r="M761" s="19">
        <f t="shared" si="10"/>
        <v>0</v>
      </c>
      <c r="N761" s="20">
        <f t="shared" si="11"/>
        <v>0</v>
      </c>
      <c r="O761" s="21" t="str">
        <f>IF(A761="","",IF(G761&gt;=asetukset!$B$3,G761-asetukset!$B$3,IF(AND(G761-E761&lt;=asetukset!$B$4,E761&gt;=asetukset!$B$3),1-E761,IF(AND(G761-E761&lt;=asetukset!$B$4,E761&lt;=asetukset!$B$3),asetukset!$B$6,0))))</f>
        <v/>
      </c>
      <c r="P761" s="20">
        <f>IF(F761&gt;D761,G761-asetukset!$B$5,IF(AND(D761=F761,E761&lt;=asetukset!$B$6),G761-E761,0))</f>
        <v>0</v>
      </c>
      <c r="Q761" s="19" t="str">
        <f>IF(and(K761=6,E761&gt;asetukset!$B$7),"", IF(and(K761&lt;&gt;6,L761=6,G761&lt;asetukset!$B$7),G761,IF(K761=6,asetukset!$B$7-E761,IF(K761=6,asetukset!$B$7-E761,IF(K761=6,asetukset!$B$7-E761,"")))))</f>
        <v/>
      </c>
      <c r="R761" s="19" t="str">
        <f t="shared" si="12"/>
        <v/>
      </c>
      <c r="S761" s="19" t="str">
        <f t="shared" si="13"/>
        <v/>
      </c>
      <c r="T761" s="21" t="str">
        <f>IF(A761="","",IF(SUMIFS($M$2:M761,$I$2:I761,I761,$A$2:A761,A761)&lt;=asetukset!$B$2,"",SUMIFS($M$2:M761,$I$2:I761,I761,$A$2:A761,A761)-asetukset!$B$2))</f>
        <v/>
      </c>
    </row>
    <row r="762">
      <c r="A762" s="43"/>
      <c r="B762" s="31"/>
      <c r="C762" s="31"/>
      <c r="D762" s="15">
        <f t="shared" si="2"/>
        <v>0</v>
      </c>
      <c r="E762" s="15">
        <f t="shared" si="3"/>
        <v>0</v>
      </c>
      <c r="F762" s="15">
        <f t="shared" si="4"/>
        <v>0</v>
      </c>
      <c r="G762" s="15">
        <f t="shared" si="5"/>
        <v>0</v>
      </c>
      <c r="H762" s="18" t="str">
        <f t="shared" si="6"/>
        <v/>
      </c>
      <c r="I762" s="18" t="str">
        <f t="shared" si="7"/>
        <v/>
      </c>
      <c r="J762" s="18" t="str">
        <f t="shared" si="8"/>
        <v>-</v>
      </c>
      <c r="K762" s="27" t="str">
        <f t="shared" ref="K762:L762" si="772">IF(A762="","",WEEKDAY(B762,2))</f>
        <v/>
      </c>
      <c r="L762" s="27" t="str">
        <f t="shared" si="772"/>
        <v/>
      </c>
      <c r="M762" s="19">
        <f t="shared" si="10"/>
        <v>0</v>
      </c>
      <c r="N762" s="20">
        <f t="shared" si="11"/>
        <v>0</v>
      </c>
      <c r="O762" s="21" t="str">
        <f>IF(A762="","",IF(G762&gt;=asetukset!$B$3,G762-asetukset!$B$3,IF(AND(G762-E762&lt;=asetukset!$B$4,E762&gt;=asetukset!$B$3),1-E762,IF(AND(G762-E762&lt;=asetukset!$B$4,E762&lt;=asetukset!$B$3),asetukset!$B$6,0))))</f>
        <v/>
      </c>
      <c r="P762" s="20">
        <f>IF(F762&gt;D762,G762-asetukset!$B$5,IF(AND(D762=F762,E762&lt;=asetukset!$B$6),G762-E762,0))</f>
        <v>0</v>
      </c>
      <c r="Q762" s="19" t="str">
        <f>IF(and(K762=6,E762&gt;asetukset!$B$7),"", IF(and(K762&lt;&gt;6,L762=6,G762&lt;asetukset!$B$7),G762,IF(K762=6,asetukset!$B$7-E762,IF(K762=6,asetukset!$B$7-E762,IF(K762=6,asetukset!$B$7-E762,"")))))</f>
        <v/>
      </c>
      <c r="R762" s="19" t="str">
        <f t="shared" si="12"/>
        <v/>
      </c>
      <c r="S762" s="19" t="str">
        <f t="shared" si="13"/>
        <v/>
      </c>
      <c r="T762" s="21" t="str">
        <f>IF(A762="","",IF(SUMIFS($M$2:M762,$I$2:I762,I762,$A$2:A762,A762)&lt;=asetukset!$B$2,"",SUMIFS($M$2:M762,$I$2:I762,I762,$A$2:A762,A762)-asetukset!$B$2))</f>
        <v/>
      </c>
    </row>
    <row r="763">
      <c r="A763" s="43"/>
      <c r="B763" s="31"/>
      <c r="C763" s="31"/>
      <c r="D763" s="15">
        <f t="shared" si="2"/>
        <v>0</v>
      </c>
      <c r="E763" s="15">
        <f t="shared" si="3"/>
        <v>0</v>
      </c>
      <c r="F763" s="15">
        <f t="shared" si="4"/>
        <v>0</v>
      </c>
      <c r="G763" s="15">
        <f t="shared" si="5"/>
        <v>0</v>
      </c>
      <c r="H763" s="18" t="str">
        <f t="shared" si="6"/>
        <v/>
      </c>
      <c r="I763" s="18" t="str">
        <f t="shared" si="7"/>
        <v/>
      </c>
      <c r="J763" s="18" t="str">
        <f t="shared" si="8"/>
        <v>-</v>
      </c>
      <c r="K763" s="27" t="str">
        <f t="shared" ref="K763:L763" si="773">IF(A763="","",WEEKDAY(B763,2))</f>
        <v/>
      </c>
      <c r="L763" s="27" t="str">
        <f t="shared" si="773"/>
        <v/>
      </c>
      <c r="M763" s="19">
        <f t="shared" si="10"/>
        <v>0</v>
      </c>
      <c r="N763" s="20">
        <f t="shared" si="11"/>
        <v>0</v>
      </c>
      <c r="O763" s="21" t="str">
        <f>IF(A763="","",IF(G763&gt;=asetukset!$B$3,G763-asetukset!$B$3,IF(AND(G763-E763&lt;=asetukset!$B$4,E763&gt;=asetukset!$B$3),1-E763,IF(AND(G763-E763&lt;=asetukset!$B$4,E763&lt;=asetukset!$B$3),asetukset!$B$6,0))))</f>
        <v/>
      </c>
      <c r="P763" s="20">
        <f>IF(F763&gt;D763,G763-asetukset!$B$5,IF(AND(D763=F763,E763&lt;=asetukset!$B$6),G763-E763,0))</f>
        <v>0</v>
      </c>
      <c r="Q763" s="19" t="str">
        <f>IF(and(K763=6,E763&gt;asetukset!$B$7),"", IF(and(K763&lt;&gt;6,L763=6,G763&lt;asetukset!$B$7),G763,IF(K763=6,asetukset!$B$7-E763,IF(K763=6,asetukset!$B$7-E763,IF(K763=6,asetukset!$B$7-E763,"")))))</f>
        <v/>
      </c>
      <c r="R763" s="19" t="str">
        <f t="shared" si="12"/>
        <v/>
      </c>
      <c r="S763" s="19" t="str">
        <f t="shared" si="13"/>
        <v/>
      </c>
      <c r="T763" s="21" t="str">
        <f>IF(A763="","",IF(SUMIFS($M$2:M763,$I$2:I763,I763,$A$2:A763,A763)&lt;=asetukset!$B$2,"",SUMIFS($M$2:M763,$I$2:I763,I763,$A$2:A763,A763)-asetukset!$B$2))</f>
        <v/>
      </c>
    </row>
    <row r="764">
      <c r="A764" s="43"/>
      <c r="B764" s="31"/>
      <c r="C764" s="31"/>
      <c r="D764" s="15">
        <f t="shared" si="2"/>
        <v>0</v>
      </c>
      <c r="E764" s="15">
        <f t="shared" si="3"/>
        <v>0</v>
      </c>
      <c r="F764" s="15">
        <f t="shared" si="4"/>
        <v>0</v>
      </c>
      <c r="G764" s="15">
        <f t="shared" si="5"/>
        <v>0</v>
      </c>
      <c r="H764" s="18" t="str">
        <f t="shared" si="6"/>
        <v/>
      </c>
      <c r="I764" s="18" t="str">
        <f t="shared" si="7"/>
        <v/>
      </c>
      <c r="J764" s="18" t="str">
        <f t="shared" si="8"/>
        <v>-</v>
      </c>
      <c r="K764" s="27" t="str">
        <f t="shared" ref="K764:L764" si="774">IF(A764="","",WEEKDAY(B764,2))</f>
        <v/>
      </c>
      <c r="L764" s="27" t="str">
        <f t="shared" si="774"/>
        <v/>
      </c>
      <c r="M764" s="19">
        <f t="shared" si="10"/>
        <v>0</v>
      </c>
      <c r="N764" s="20">
        <f t="shared" si="11"/>
        <v>0</v>
      </c>
      <c r="O764" s="21" t="str">
        <f>IF(A764="","",IF(G764&gt;=asetukset!$B$3,G764-asetukset!$B$3,IF(AND(G764-E764&lt;=asetukset!$B$4,E764&gt;=asetukset!$B$3),1-E764,IF(AND(G764-E764&lt;=asetukset!$B$4,E764&lt;=asetukset!$B$3),asetukset!$B$6,0))))</f>
        <v/>
      </c>
      <c r="P764" s="20">
        <f>IF(F764&gt;D764,G764-asetukset!$B$5,IF(AND(D764=F764,E764&lt;=asetukset!$B$6),G764-E764,0))</f>
        <v>0</v>
      </c>
      <c r="Q764" s="19" t="str">
        <f>IF(and(K764=6,E764&gt;asetukset!$B$7),"", IF(and(K764&lt;&gt;6,L764=6,G764&lt;asetukset!$B$7),G764,IF(K764=6,asetukset!$B$7-E764,IF(K764=6,asetukset!$B$7-E764,IF(K764=6,asetukset!$B$7-E764,"")))))</f>
        <v/>
      </c>
      <c r="R764" s="19" t="str">
        <f t="shared" si="12"/>
        <v/>
      </c>
      <c r="S764" s="19" t="str">
        <f t="shared" si="13"/>
        <v/>
      </c>
      <c r="T764" s="21" t="str">
        <f>IF(A764="","",IF(SUMIFS($M$2:M764,$I$2:I764,I764,$A$2:A764,A764)&lt;=asetukset!$B$2,"",SUMIFS($M$2:M764,$I$2:I764,I764,$A$2:A764,A764)-asetukset!$B$2))</f>
        <v/>
      </c>
    </row>
    <row r="765">
      <c r="A765" s="43"/>
      <c r="B765" s="31"/>
      <c r="C765" s="31"/>
      <c r="D765" s="15">
        <f t="shared" si="2"/>
        <v>0</v>
      </c>
      <c r="E765" s="15">
        <f t="shared" si="3"/>
        <v>0</v>
      </c>
      <c r="F765" s="15">
        <f t="shared" si="4"/>
        <v>0</v>
      </c>
      <c r="G765" s="15">
        <f t="shared" si="5"/>
        <v>0</v>
      </c>
      <c r="H765" s="18" t="str">
        <f t="shared" si="6"/>
        <v/>
      </c>
      <c r="I765" s="18" t="str">
        <f t="shared" si="7"/>
        <v/>
      </c>
      <c r="J765" s="18" t="str">
        <f t="shared" si="8"/>
        <v>-</v>
      </c>
      <c r="K765" s="27" t="str">
        <f t="shared" ref="K765:L765" si="775">IF(A765="","",WEEKDAY(B765,2))</f>
        <v/>
      </c>
      <c r="L765" s="27" t="str">
        <f t="shared" si="775"/>
        <v/>
      </c>
      <c r="M765" s="19">
        <f t="shared" si="10"/>
        <v>0</v>
      </c>
      <c r="N765" s="20">
        <f t="shared" si="11"/>
        <v>0</v>
      </c>
      <c r="O765" s="21" t="str">
        <f>IF(A765="","",IF(G765&gt;=asetukset!$B$3,G765-asetukset!$B$3,IF(AND(G765-E765&lt;=asetukset!$B$4,E765&gt;=asetukset!$B$3),1-E765,IF(AND(G765-E765&lt;=asetukset!$B$4,E765&lt;=asetukset!$B$3),asetukset!$B$6,0))))</f>
        <v/>
      </c>
      <c r="P765" s="20">
        <f>IF(F765&gt;D765,G765-asetukset!$B$5,IF(AND(D765=F765,E765&lt;=asetukset!$B$6),G765-E765,0))</f>
        <v>0</v>
      </c>
      <c r="Q765" s="19" t="str">
        <f>IF(and(K765=6,E765&gt;asetukset!$B$7),"", IF(and(K765&lt;&gt;6,L765=6,G765&lt;asetukset!$B$7),G765,IF(K765=6,asetukset!$B$7-E765,IF(K765=6,asetukset!$B$7-E765,IF(K765=6,asetukset!$B$7-E765,"")))))</f>
        <v/>
      </c>
      <c r="R765" s="19" t="str">
        <f t="shared" si="12"/>
        <v/>
      </c>
      <c r="S765" s="19" t="str">
        <f t="shared" si="13"/>
        <v/>
      </c>
      <c r="T765" s="21" t="str">
        <f>IF(A765="","",IF(SUMIFS($M$2:M765,$I$2:I765,I765,$A$2:A765,A765)&lt;=asetukset!$B$2,"",SUMIFS($M$2:M765,$I$2:I765,I765,$A$2:A765,A765)-asetukset!$B$2))</f>
        <v/>
      </c>
    </row>
    <row r="766">
      <c r="A766" s="43"/>
      <c r="B766" s="31"/>
      <c r="C766" s="31"/>
      <c r="D766" s="15">
        <f t="shared" si="2"/>
        <v>0</v>
      </c>
      <c r="E766" s="15">
        <f t="shared" si="3"/>
        <v>0</v>
      </c>
      <c r="F766" s="15">
        <f t="shared" si="4"/>
        <v>0</v>
      </c>
      <c r="G766" s="15">
        <f t="shared" si="5"/>
        <v>0</v>
      </c>
      <c r="H766" s="18" t="str">
        <f t="shared" si="6"/>
        <v/>
      </c>
      <c r="I766" s="18" t="str">
        <f t="shared" si="7"/>
        <v/>
      </c>
      <c r="J766" s="18" t="str">
        <f t="shared" si="8"/>
        <v>-</v>
      </c>
      <c r="K766" s="27" t="str">
        <f t="shared" ref="K766:L766" si="776">IF(A766="","",WEEKDAY(B766,2))</f>
        <v/>
      </c>
      <c r="L766" s="27" t="str">
        <f t="shared" si="776"/>
        <v/>
      </c>
      <c r="M766" s="19">
        <f t="shared" si="10"/>
        <v>0</v>
      </c>
      <c r="N766" s="20">
        <f t="shared" si="11"/>
        <v>0</v>
      </c>
      <c r="O766" s="21" t="str">
        <f>IF(A766="","",IF(G766&gt;=asetukset!$B$3,G766-asetukset!$B$3,IF(AND(G766-E766&lt;=asetukset!$B$4,E766&gt;=asetukset!$B$3),1-E766,IF(AND(G766-E766&lt;=asetukset!$B$4,E766&lt;=asetukset!$B$3),asetukset!$B$6,0))))</f>
        <v/>
      </c>
      <c r="P766" s="20">
        <f>IF(F766&gt;D766,G766-asetukset!$B$5,IF(AND(D766=F766,E766&lt;=asetukset!$B$6),G766-E766,0))</f>
        <v>0</v>
      </c>
      <c r="Q766" s="19" t="str">
        <f>IF(and(K766=6,E766&gt;asetukset!$B$7),"", IF(and(K766&lt;&gt;6,L766=6,G766&lt;asetukset!$B$7),G766,IF(K766=6,asetukset!$B$7-E766,IF(K766=6,asetukset!$B$7-E766,IF(K766=6,asetukset!$B$7-E766,"")))))</f>
        <v/>
      </c>
      <c r="R766" s="19" t="str">
        <f t="shared" si="12"/>
        <v/>
      </c>
      <c r="S766" s="19" t="str">
        <f t="shared" si="13"/>
        <v/>
      </c>
      <c r="T766" s="21" t="str">
        <f>IF(A766="","",IF(SUMIFS($M$2:M766,$I$2:I766,I766,$A$2:A766,A766)&lt;=asetukset!$B$2,"",SUMIFS($M$2:M766,$I$2:I766,I766,$A$2:A766,A766)-asetukset!$B$2))</f>
        <v/>
      </c>
    </row>
    <row r="767">
      <c r="A767" s="43"/>
      <c r="B767" s="31"/>
      <c r="C767" s="31"/>
      <c r="D767" s="15">
        <f t="shared" si="2"/>
        <v>0</v>
      </c>
      <c r="E767" s="15">
        <f t="shared" si="3"/>
        <v>0</v>
      </c>
      <c r="F767" s="15">
        <f t="shared" si="4"/>
        <v>0</v>
      </c>
      <c r="G767" s="15">
        <f t="shared" si="5"/>
        <v>0</v>
      </c>
      <c r="H767" s="18" t="str">
        <f t="shared" si="6"/>
        <v/>
      </c>
      <c r="I767" s="18" t="str">
        <f t="shared" si="7"/>
        <v/>
      </c>
      <c r="J767" s="18" t="str">
        <f t="shared" si="8"/>
        <v>-</v>
      </c>
      <c r="K767" s="27" t="str">
        <f t="shared" ref="K767:L767" si="777">IF(A767="","",WEEKDAY(B767,2))</f>
        <v/>
      </c>
      <c r="L767" s="27" t="str">
        <f t="shared" si="777"/>
        <v/>
      </c>
      <c r="M767" s="19">
        <f t="shared" si="10"/>
        <v>0</v>
      </c>
      <c r="N767" s="20">
        <f t="shared" si="11"/>
        <v>0</v>
      </c>
      <c r="O767" s="21" t="str">
        <f>IF(A767="","",IF(G767&gt;=asetukset!$B$3,G767-asetukset!$B$3,IF(AND(G767-E767&lt;=asetukset!$B$4,E767&gt;=asetukset!$B$3),1-E767,IF(AND(G767-E767&lt;=asetukset!$B$4,E767&lt;=asetukset!$B$3),asetukset!$B$6,0))))</f>
        <v/>
      </c>
      <c r="P767" s="20">
        <f>IF(F767&gt;D767,G767-asetukset!$B$5,IF(AND(D767=F767,E767&lt;=asetukset!$B$6),G767-E767,0))</f>
        <v>0</v>
      </c>
      <c r="Q767" s="19" t="str">
        <f>IF(and(K767=6,E767&gt;asetukset!$B$7),"", IF(and(K767&lt;&gt;6,L767=6,G767&lt;asetukset!$B$7),G767,IF(K767=6,asetukset!$B$7-E767,IF(K767=6,asetukset!$B$7-E767,IF(K767=6,asetukset!$B$7-E767,"")))))</f>
        <v/>
      </c>
      <c r="R767" s="19" t="str">
        <f t="shared" si="12"/>
        <v/>
      </c>
      <c r="S767" s="19" t="str">
        <f t="shared" si="13"/>
        <v/>
      </c>
      <c r="T767" s="21" t="str">
        <f>IF(A767="","",IF(SUMIFS($M$2:M767,$I$2:I767,I767,$A$2:A767,A767)&lt;=asetukset!$B$2,"",SUMIFS($M$2:M767,$I$2:I767,I767,$A$2:A767,A767)-asetukset!$B$2))</f>
        <v/>
      </c>
    </row>
    <row r="768">
      <c r="A768" s="43"/>
      <c r="B768" s="31"/>
      <c r="C768" s="31"/>
      <c r="D768" s="15">
        <f t="shared" si="2"/>
        <v>0</v>
      </c>
      <c r="E768" s="15">
        <f t="shared" si="3"/>
        <v>0</v>
      </c>
      <c r="F768" s="15">
        <f t="shared" si="4"/>
        <v>0</v>
      </c>
      <c r="G768" s="15">
        <f t="shared" si="5"/>
        <v>0</v>
      </c>
      <c r="H768" s="18" t="str">
        <f t="shared" si="6"/>
        <v/>
      </c>
      <c r="I768" s="18" t="str">
        <f t="shared" si="7"/>
        <v/>
      </c>
      <c r="J768" s="18" t="str">
        <f t="shared" si="8"/>
        <v>-</v>
      </c>
      <c r="K768" s="27" t="str">
        <f t="shared" ref="K768:L768" si="778">IF(A768="","",WEEKDAY(B768,2))</f>
        <v/>
      </c>
      <c r="L768" s="27" t="str">
        <f t="shared" si="778"/>
        <v/>
      </c>
      <c r="M768" s="19">
        <f t="shared" si="10"/>
        <v>0</v>
      </c>
      <c r="N768" s="20">
        <f t="shared" si="11"/>
        <v>0</v>
      </c>
      <c r="O768" s="21" t="str">
        <f>IF(A768="","",IF(G768&gt;=asetukset!$B$3,G768-asetukset!$B$3,IF(AND(G768-E768&lt;=asetukset!$B$4,E768&gt;=asetukset!$B$3),1-E768,IF(AND(G768-E768&lt;=asetukset!$B$4,E768&lt;=asetukset!$B$3),asetukset!$B$6,0))))</f>
        <v/>
      </c>
      <c r="P768" s="20">
        <f>IF(F768&gt;D768,G768-asetukset!$B$5,IF(AND(D768=F768,E768&lt;=asetukset!$B$6),G768-E768,0))</f>
        <v>0</v>
      </c>
      <c r="Q768" s="19" t="str">
        <f>IF(and(K768=6,E768&gt;asetukset!$B$7),"", IF(and(K768&lt;&gt;6,L768=6,G768&lt;asetukset!$B$7),G768,IF(K768=6,asetukset!$B$7-E768,IF(K768=6,asetukset!$B$7-E768,IF(K768=6,asetukset!$B$7-E768,"")))))</f>
        <v/>
      </c>
      <c r="R768" s="19" t="str">
        <f t="shared" si="12"/>
        <v/>
      </c>
      <c r="S768" s="19" t="str">
        <f t="shared" si="13"/>
        <v/>
      </c>
      <c r="T768" s="21" t="str">
        <f>IF(A768="","",IF(SUMIFS($M$2:M768,$I$2:I768,I768,$A$2:A768,A768)&lt;=asetukset!$B$2,"",SUMIFS($M$2:M768,$I$2:I768,I768,$A$2:A768,A768)-asetukset!$B$2))</f>
        <v/>
      </c>
    </row>
    <row r="769">
      <c r="A769" s="43"/>
      <c r="B769" s="31"/>
      <c r="C769" s="31"/>
      <c r="D769" s="15">
        <f t="shared" si="2"/>
        <v>0</v>
      </c>
      <c r="E769" s="15">
        <f t="shared" si="3"/>
        <v>0</v>
      </c>
      <c r="F769" s="15">
        <f t="shared" si="4"/>
        <v>0</v>
      </c>
      <c r="G769" s="15">
        <f t="shared" si="5"/>
        <v>0</v>
      </c>
      <c r="H769" s="18" t="str">
        <f t="shared" si="6"/>
        <v/>
      </c>
      <c r="I769" s="18" t="str">
        <f t="shared" si="7"/>
        <v/>
      </c>
      <c r="J769" s="18" t="str">
        <f t="shared" si="8"/>
        <v>-</v>
      </c>
      <c r="K769" s="27" t="str">
        <f t="shared" ref="K769:L769" si="779">IF(A769="","",WEEKDAY(B769,2))</f>
        <v/>
      </c>
      <c r="L769" s="27" t="str">
        <f t="shared" si="779"/>
        <v/>
      </c>
      <c r="M769" s="19">
        <f t="shared" si="10"/>
        <v>0</v>
      </c>
      <c r="N769" s="20">
        <f t="shared" si="11"/>
        <v>0</v>
      </c>
      <c r="O769" s="21" t="str">
        <f>IF(A769="","",IF(G769&gt;=asetukset!$B$3,G769-asetukset!$B$3,IF(AND(G769-E769&lt;=asetukset!$B$4,E769&gt;=asetukset!$B$3),1-E769,IF(AND(G769-E769&lt;=asetukset!$B$4,E769&lt;=asetukset!$B$3),asetukset!$B$6,0))))</f>
        <v/>
      </c>
      <c r="P769" s="20">
        <f>IF(F769&gt;D769,G769-asetukset!$B$5,IF(AND(D769=F769,E769&lt;=asetukset!$B$6),G769-E769,0))</f>
        <v>0</v>
      </c>
      <c r="Q769" s="19" t="str">
        <f>IF(and(K769=6,E769&gt;asetukset!$B$7),"", IF(and(K769&lt;&gt;6,L769=6,G769&lt;asetukset!$B$7),G769,IF(K769=6,asetukset!$B$7-E769,IF(K769=6,asetukset!$B$7-E769,IF(K769=6,asetukset!$B$7-E769,"")))))</f>
        <v/>
      </c>
      <c r="R769" s="19" t="str">
        <f t="shared" si="12"/>
        <v/>
      </c>
      <c r="S769" s="19" t="str">
        <f t="shared" si="13"/>
        <v/>
      </c>
      <c r="T769" s="21" t="str">
        <f>IF(A769="","",IF(SUMIFS($M$2:M769,$I$2:I769,I769,$A$2:A769,A769)&lt;=asetukset!$B$2,"",SUMIFS($M$2:M769,$I$2:I769,I769,$A$2:A769,A769)-asetukset!$B$2))</f>
        <v/>
      </c>
    </row>
    <row r="770">
      <c r="A770" s="43"/>
      <c r="B770" s="31"/>
      <c r="C770" s="31"/>
      <c r="D770" s="15">
        <f t="shared" si="2"/>
        <v>0</v>
      </c>
      <c r="E770" s="15">
        <f t="shared" si="3"/>
        <v>0</v>
      </c>
      <c r="F770" s="15">
        <f t="shared" si="4"/>
        <v>0</v>
      </c>
      <c r="G770" s="15">
        <f t="shared" si="5"/>
        <v>0</v>
      </c>
      <c r="H770" s="18" t="str">
        <f t="shared" si="6"/>
        <v/>
      </c>
      <c r="I770" s="18" t="str">
        <f t="shared" si="7"/>
        <v/>
      </c>
      <c r="J770" s="18" t="str">
        <f t="shared" si="8"/>
        <v>-</v>
      </c>
      <c r="K770" s="27" t="str">
        <f t="shared" ref="K770:L770" si="780">IF(A770="","",WEEKDAY(B770,2))</f>
        <v/>
      </c>
      <c r="L770" s="27" t="str">
        <f t="shared" si="780"/>
        <v/>
      </c>
      <c r="M770" s="19">
        <f t="shared" si="10"/>
        <v>0</v>
      </c>
      <c r="N770" s="20">
        <f t="shared" si="11"/>
        <v>0</v>
      </c>
      <c r="O770" s="21" t="str">
        <f>IF(A770="","",IF(G770&gt;=asetukset!$B$3,G770-asetukset!$B$3,IF(AND(G770-E770&lt;=asetukset!$B$4,E770&gt;=asetukset!$B$3),1-E770,IF(AND(G770-E770&lt;=asetukset!$B$4,E770&lt;=asetukset!$B$3),asetukset!$B$6,0))))</f>
        <v/>
      </c>
      <c r="P770" s="20">
        <f>IF(F770&gt;D770,G770-asetukset!$B$5,IF(AND(D770=F770,E770&lt;=asetukset!$B$6),G770-E770,0))</f>
        <v>0</v>
      </c>
      <c r="Q770" s="19" t="str">
        <f>IF(and(K770=6,E770&gt;asetukset!$B$7),"", IF(and(K770&lt;&gt;6,L770=6,G770&lt;asetukset!$B$7),G770,IF(K770=6,asetukset!$B$7-E770,IF(K770=6,asetukset!$B$7-E770,IF(K770=6,asetukset!$B$7-E770,"")))))</f>
        <v/>
      </c>
      <c r="R770" s="19" t="str">
        <f t="shared" si="12"/>
        <v/>
      </c>
      <c r="S770" s="19" t="str">
        <f t="shared" si="13"/>
        <v/>
      </c>
      <c r="T770" s="21" t="str">
        <f>IF(A770="","",IF(SUMIFS($M$2:M770,$I$2:I770,I770,$A$2:A770,A770)&lt;=asetukset!$B$2,"",SUMIFS($M$2:M770,$I$2:I770,I770,$A$2:A770,A770)-asetukset!$B$2))</f>
        <v/>
      </c>
    </row>
    <row r="771">
      <c r="A771" s="43"/>
      <c r="B771" s="31"/>
      <c r="C771" s="31"/>
      <c r="D771" s="15">
        <f t="shared" si="2"/>
        <v>0</v>
      </c>
      <c r="E771" s="15">
        <f t="shared" si="3"/>
        <v>0</v>
      </c>
      <c r="F771" s="15">
        <f t="shared" si="4"/>
        <v>0</v>
      </c>
      <c r="G771" s="15">
        <f t="shared" si="5"/>
        <v>0</v>
      </c>
      <c r="H771" s="18" t="str">
        <f t="shared" si="6"/>
        <v/>
      </c>
      <c r="I771" s="18" t="str">
        <f t="shared" si="7"/>
        <v/>
      </c>
      <c r="J771" s="18" t="str">
        <f t="shared" si="8"/>
        <v>-</v>
      </c>
      <c r="K771" s="27" t="str">
        <f t="shared" ref="K771:L771" si="781">IF(A771="","",WEEKDAY(B771,2))</f>
        <v/>
      </c>
      <c r="L771" s="27" t="str">
        <f t="shared" si="781"/>
        <v/>
      </c>
      <c r="M771" s="19">
        <f t="shared" si="10"/>
        <v>0</v>
      </c>
      <c r="N771" s="20">
        <f t="shared" si="11"/>
        <v>0</v>
      </c>
      <c r="O771" s="21" t="str">
        <f>IF(A771="","",IF(G771&gt;=asetukset!$B$3,G771-asetukset!$B$3,IF(AND(G771-E771&lt;=asetukset!$B$4,E771&gt;=asetukset!$B$3),1-E771,IF(AND(G771-E771&lt;=asetukset!$B$4,E771&lt;=asetukset!$B$3),asetukset!$B$6,0))))</f>
        <v/>
      </c>
      <c r="P771" s="20">
        <f>IF(F771&gt;D771,G771-asetukset!$B$5,IF(AND(D771=F771,E771&lt;=asetukset!$B$6),G771-E771,0))</f>
        <v>0</v>
      </c>
      <c r="Q771" s="19" t="str">
        <f>IF(and(K771=6,E771&gt;asetukset!$B$7),"", IF(and(K771&lt;&gt;6,L771=6,G771&lt;asetukset!$B$7),G771,IF(K771=6,asetukset!$B$7-E771,IF(K771=6,asetukset!$B$7-E771,IF(K771=6,asetukset!$B$7-E771,"")))))</f>
        <v/>
      </c>
      <c r="R771" s="19" t="str">
        <f t="shared" si="12"/>
        <v/>
      </c>
      <c r="S771" s="19" t="str">
        <f t="shared" si="13"/>
        <v/>
      </c>
      <c r="T771" s="21" t="str">
        <f>IF(A771="","",IF(SUMIFS($M$2:M771,$I$2:I771,I771,$A$2:A771,A771)&lt;=asetukset!$B$2,"",SUMIFS($M$2:M771,$I$2:I771,I771,$A$2:A771,A771)-asetukset!$B$2))</f>
        <v/>
      </c>
    </row>
    <row r="772">
      <c r="A772" s="43"/>
      <c r="B772" s="31"/>
      <c r="C772" s="31"/>
      <c r="D772" s="15">
        <f t="shared" si="2"/>
        <v>0</v>
      </c>
      <c r="E772" s="15">
        <f t="shared" si="3"/>
        <v>0</v>
      </c>
      <c r="F772" s="15">
        <f t="shared" si="4"/>
        <v>0</v>
      </c>
      <c r="G772" s="15">
        <f t="shared" si="5"/>
        <v>0</v>
      </c>
      <c r="H772" s="18" t="str">
        <f t="shared" si="6"/>
        <v/>
      </c>
      <c r="I772" s="18" t="str">
        <f t="shared" si="7"/>
        <v/>
      </c>
      <c r="J772" s="18" t="str">
        <f t="shared" si="8"/>
        <v>-</v>
      </c>
      <c r="K772" s="27" t="str">
        <f t="shared" ref="K772:L772" si="782">IF(A772="","",WEEKDAY(B772,2))</f>
        <v/>
      </c>
      <c r="L772" s="27" t="str">
        <f t="shared" si="782"/>
        <v/>
      </c>
      <c r="M772" s="19">
        <f t="shared" si="10"/>
        <v>0</v>
      </c>
      <c r="N772" s="20">
        <f t="shared" si="11"/>
        <v>0</v>
      </c>
      <c r="O772" s="21" t="str">
        <f>IF(A772="","",IF(G772&gt;=asetukset!$B$3,G772-asetukset!$B$3,IF(AND(G772-E772&lt;=asetukset!$B$4,E772&gt;=asetukset!$B$3),1-E772,IF(AND(G772-E772&lt;=asetukset!$B$4,E772&lt;=asetukset!$B$3),asetukset!$B$6,0))))</f>
        <v/>
      </c>
      <c r="P772" s="20">
        <f>IF(F772&gt;D772,G772-asetukset!$B$5,IF(AND(D772=F772,E772&lt;=asetukset!$B$6),G772-E772,0))</f>
        <v>0</v>
      </c>
      <c r="Q772" s="19" t="str">
        <f>IF(and(K772=6,E772&gt;asetukset!$B$7),"", IF(and(K772&lt;&gt;6,L772=6,G772&lt;asetukset!$B$7),G772,IF(K772=6,asetukset!$B$7-E772,IF(K772=6,asetukset!$B$7-E772,IF(K772=6,asetukset!$B$7-E772,"")))))</f>
        <v/>
      </c>
      <c r="R772" s="19" t="str">
        <f t="shared" si="12"/>
        <v/>
      </c>
      <c r="S772" s="19" t="str">
        <f t="shared" si="13"/>
        <v/>
      </c>
      <c r="T772" s="21" t="str">
        <f>IF(A772="","",IF(SUMIFS($M$2:M772,$I$2:I772,I772,$A$2:A772,A772)&lt;=asetukset!$B$2,"",SUMIFS($M$2:M772,$I$2:I772,I772,$A$2:A772,A772)-asetukset!$B$2))</f>
        <v/>
      </c>
    </row>
    <row r="773">
      <c r="A773" s="43"/>
      <c r="B773" s="31"/>
      <c r="C773" s="31"/>
      <c r="D773" s="15">
        <f t="shared" si="2"/>
        <v>0</v>
      </c>
      <c r="E773" s="15">
        <f t="shared" si="3"/>
        <v>0</v>
      </c>
      <c r="F773" s="15">
        <f t="shared" si="4"/>
        <v>0</v>
      </c>
      <c r="G773" s="15">
        <f t="shared" si="5"/>
        <v>0</v>
      </c>
      <c r="H773" s="18" t="str">
        <f t="shared" si="6"/>
        <v/>
      </c>
      <c r="I773" s="18" t="str">
        <f t="shared" si="7"/>
        <v/>
      </c>
      <c r="J773" s="18" t="str">
        <f t="shared" si="8"/>
        <v>-</v>
      </c>
      <c r="K773" s="27" t="str">
        <f t="shared" ref="K773:L773" si="783">IF(A773="","",WEEKDAY(B773,2))</f>
        <v/>
      </c>
      <c r="L773" s="27" t="str">
        <f t="shared" si="783"/>
        <v/>
      </c>
      <c r="M773" s="19">
        <f t="shared" si="10"/>
        <v>0</v>
      </c>
      <c r="N773" s="20">
        <f t="shared" si="11"/>
        <v>0</v>
      </c>
      <c r="O773" s="21" t="str">
        <f>IF(A773="","",IF(G773&gt;=asetukset!$B$3,G773-asetukset!$B$3,IF(AND(G773-E773&lt;=asetukset!$B$4,E773&gt;=asetukset!$B$3),1-E773,IF(AND(G773-E773&lt;=asetukset!$B$4,E773&lt;=asetukset!$B$3),asetukset!$B$6,0))))</f>
        <v/>
      </c>
      <c r="P773" s="20">
        <f>IF(F773&gt;D773,G773-asetukset!$B$5,IF(AND(D773=F773,E773&lt;=asetukset!$B$6),G773-E773,0))</f>
        <v>0</v>
      </c>
      <c r="Q773" s="19" t="str">
        <f>IF(and(K773=6,E773&gt;asetukset!$B$7),"", IF(and(K773&lt;&gt;6,L773=6,G773&lt;asetukset!$B$7),G773,IF(K773=6,asetukset!$B$7-E773,IF(K773=6,asetukset!$B$7-E773,IF(K773=6,asetukset!$B$7-E773,"")))))</f>
        <v/>
      </c>
      <c r="R773" s="19" t="str">
        <f t="shared" si="12"/>
        <v/>
      </c>
      <c r="S773" s="19" t="str">
        <f t="shared" si="13"/>
        <v/>
      </c>
      <c r="T773" s="21" t="str">
        <f>IF(A773="","",IF(SUMIFS($M$2:M773,$I$2:I773,I773,$A$2:A773,A773)&lt;=asetukset!$B$2,"",SUMIFS($M$2:M773,$I$2:I773,I773,$A$2:A773,A773)-asetukset!$B$2))</f>
        <v/>
      </c>
    </row>
    <row r="774">
      <c r="A774" s="43"/>
      <c r="B774" s="31"/>
      <c r="C774" s="31"/>
      <c r="D774" s="15">
        <f t="shared" si="2"/>
        <v>0</v>
      </c>
      <c r="E774" s="15">
        <f t="shared" si="3"/>
        <v>0</v>
      </c>
      <c r="F774" s="15">
        <f t="shared" si="4"/>
        <v>0</v>
      </c>
      <c r="G774" s="15">
        <f t="shared" si="5"/>
        <v>0</v>
      </c>
      <c r="H774" s="18" t="str">
        <f t="shared" si="6"/>
        <v/>
      </c>
      <c r="I774" s="18" t="str">
        <f t="shared" si="7"/>
        <v/>
      </c>
      <c r="J774" s="18" t="str">
        <f t="shared" si="8"/>
        <v>-</v>
      </c>
      <c r="K774" s="27" t="str">
        <f t="shared" ref="K774:L774" si="784">IF(A774="","",WEEKDAY(B774,2))</f>
        <v/>
      </c>
      <c r="L774" s="27" t="str">
        <f t="shared" si="784"/>
        <v/>
      </c>
      <c r="M774" s="19">
        <f t="shared" si="10"/>
        <v>0</v>
      </c>
      <c r="N774" s="20">
        <f t="shared" si="11"/>
        <v>0</v>
      </c>
      <c r="O774" s="21" t="str">
        <f>IF(A774="","",IF(G774&gt;=asetukset!$B$3,G774-asetukset!$B$3,IF(AND(G774-E774&lt;=asetukset!$B$4,E774&gt;=asetukset!$B$3),1-E774,IF(AND(G774-E774&lt;=asetukset!$B$4,E774&lt;=asetukset!$B$3),asetukset!$B$6,0))))</f>
        <v/>
      </c>
      <c r="P774" s="20">
        <f>IF(F774&gt;D774,G774-asetukset!$B$5,IF(AND(D774=F774,E774&lt;=asetukset!$B$6),G774-E774,0))</f>
        <v>0</v>
      </c>
      <c r="Q774" s="19" t="str">
        <f>IF(and(K774=6,E774&gt;asetukset!$B$7),"", IF(and(K774&lt;&gt;6,L774=6,G774&lt;asetukset!$B$7),G774,IF(K774=6,asetukset!$B$7-E774,IF(K774=6,asetukset!$B$7-E774,IF(K774=6,asetukset!$B$7-E774,"")))))</f>
        <v/>
      </c>
      <c r="R774" s="19" t="str">
        <f t="shared" si="12"/>
        <v/>
      </c>
      <c r="S774" s="19" t="str">
        <f t="shared" si="13"/>
        <v/>
      </c>
      <c r="T774" s="21" t="str">
        <f>IF(A774="","",IF(SUMIFS($M$2:M774,$I$2:I774,I774,$A$2:A774,A774)&lt;=asetukset!$B$2,"",SUMIFS($M$2:M774,$I$2:I774,I774,$A$2:A774,A774)-asetukset!$B$2))</f>
        <v/>
      </c>
    </row>
    <row r="775">
      <c r="A775" s="43"/>
      <c r="B775" s="31"/>
      <c r="C775" s="31"/>
      <c r="D775" s="15">
        <f t="shared" si="2"/>
        <v>0</v>
      </c>
      <c r="E775" s="15">
        <f t="shared" si="3"/>
        <v>0</v>
      </c>
      <c r="F775" s="15">
        <f t="shared" si="4"/>
        <v>0</v>
      </c>
      <c r="G775" s="15">
        <f t="shared" si="5"/>
        <v>0</v>
      </c>
      <c r="H775" s="18" t="str">
        <f t="shared" si="6"/>
        <v/>
      </c>
      <c r="I775" s="18" t="str">
        <f t="shared" si="7"/>
        <v/>
      </c>
      <c r="J775" s="18" t="str">
        <f t="shared" si="8"/>
        <v>-</v>
      </c>
      <c r="K775" s="27" t="str">
        <f t="shared" ref="K775:L775" si="785">IF(A775="","",WEEKDAY(B775,2))</f>
        <v/>
      </c>
      <c r="L775" s="27" t="str">
        <f t="shared" si="785"/>
        <v/>
      </c>
      <c r="M775" s="19">
        <f t="shared" si="10"/>
        <v>0</v>
      </c>
      <c r="N775" s="20">
        <f t="shared" si="11"/>
        <v>0</v>
      </c>
      <c r="O775" s="21" t="str">
        <f>IF(A775="","",IF(G775&gt;=asetukset!$B$3,G775-asetukset!$B$3,IF(AND(G775-E775&lt;=asetukset!$B$4,E775&gt;=asetukset!$B$3),1-E775,IF(AND(G775-E775&lt;=asetukset!$B$4,E775&lt;=asetukset!$B$3),asetukset!$B$6,0))))</f>
        <v/>
      </c>
      <c r="P775" s="20">
        <f>IF(F775&gt;D775,G775-asetukset!$B$5,IF(AND(D775=F775,E775&lt;=asetukset!$B$6),G775-E775,0))</f>
        <v>0</v>
      </c>
      <c r="Q775" s="19" t="str">
        <f>IF(and(K775=6,E775&gt;asetukset!$B$7),"", IF(and(K775&lt;&gt;6,L775=6,G775&lt;asetukset!$B$7),G775,IF(K775=6,asetukset!$B$7-E775,IF(K775=6,asetukset!$B$7-E775,IF(K775=6,asetukset!$B$7-E775,"")))))</f>
        <v/>
      </c>
      <c r="R775" s="19" t="str">
        <f t="shared" si="12"/>
        <v/>
      </c>
      <c r="S775" s="19" t="str">
        <f t="shared" si="13"/>
        <v/>
      </c>
      <c r="T775" s="21" t="str">
        <f>IF(A775="","",IF(SUMIFS($M$2:M775,$I$2:I775,I775,$A$2:A775,A775)&lt;=asetukset!$B$2,"",SUMIFS($M$2:M775,$I$2:I775,I775,$A$2:A775,A775)-asetukset!$B$2))</f>
        <v/>
      </c>
    </row>
    <row r="776">
      <c r="A776" s="43"/>
      <c r="B776" s="31"/>
      <c r="C776" s="31"/>
      <c r="D776" s="15">
        <f t="shared" si="2"/>
        <v>0</v>
      </c>
      <c r="E776" s="15">
        <f t="shared" si="3"/>
        <v>0</v>
      </c>
      <c r="F776" s="15">
        <f t="shared" si="4"/>
        <v>0</v>
      </c>
      <c r="G776" s="15">
        <f t="shared" si="5"/>
        <v>0</v>
      </c>
      <c r="H776" s="18" t="str">
        <f t="shared" si="6"/>
        <v/>
      </c>
      <c r="I776" s="18" t="str">
        <f t="shared" si="7"/>
        <v/>
      </c>
      <c r="J776" s="18" t="str">
        <f t="shared" si="8"/>
        <v>-</v>
      </c>
      <c r="K776" s="27" t="str">
        <f t="shared" ref="K776:L776" si="786">IF(A776="","",WEEKDAY(B776,2))</f>
        <v/>
      </c>
      <c r="L776" s="27" t="str">
        <f t="shared" si="786"/>
        <v/>
      </c>
      <c r="M776" s="19">
        <f t="shared" si="10"/>
        <v>0</v>
      </c>
      <c r="N776" s="20">
        <f t="shared" si="11"/>
        <v>0</v>
      </c>
      <c r="O776" s="21" t="str">
        <f>IF(A776="","",IF(G776&gt;=asetukset!$B$3,G776-asetukset!$B$3,IF(AND(G776-E776&lt;=asetukset!$B$4,E776&gt;=asetukset!$B$3),1-E776,IF(AND(G776-E776&lt;=asetukset!$B$4,E776&lt;=asetukset!$B$3),asetukset!$B$6,0))))</f>
        <v/>
      </c>
      <c r="P776" s="20">
        <f>IF(F776&gt;D776,G776-asetukset!$B$5,IF(AND(D776=F776,E776&lt;=asetukset!$B$6),G776-E776,0))</f>
        <v>0</v>
      </c>
      <c r="Q776" s="19" t="str">
        <f>IF(and(K776=6,E776&gt;asetukset!$B$7),"", IF(and(K776&lt;&gt;6,L776=6,G776&lt;asetukset!$B$7),G776,IF(K776=6,asetukset!$B$7-E776,IF(K776=6,asetukset!$B$7-E776,IF(K776=6,asetukset!$B$7-E776,"")))))</f>
        <v/>
      </c>
      <c r="R776" s="19" t="str">
        <f t="shared" si="12"/>
        <v/>
      </c>
      <c r="S776" s="19" t="str">
        <f t="shared" si="13"/>
        <v/>
      </c>
      <c r="T776" s="21" t="str">
        <f>IF(A776="","",IF(SUMIFS($M$2:M776,$I$2:I776,I776,$A$2:A776,A776)&lt;=asetukset!$B$2,"",SUMIFS($M$2:M776,$I$2:I776,I776,$A$2:A776,A776)-asetukset!$B$2))</f>
        <v/>
      </c>
    </row>
    <row r="777">
      <c r="A777" s="43"/>
      <c r="B777" s="31"/>
      <c r="C777" s="31"/>
      <c r="D777" s="15">
        <f t="shared" si="2"/>
        <v>0</v>
      </c>
      <c r="E777" s="15">
        <f t="shared" si="3"/>
        <v>0</v>
      </c>
      <c r="F777" s="15">
        <f t="shared" si="4"/>
        <v>0</v>
      </c>
      <c r="G777" s="15">
        <f t="shared" si="5"/>
        <v>0</v>
      </c>
      <c r="H777" s="18" t="str">
        <f t="shared" si="6"/>
        <v/>
      </c>
      <c r="I777" s="18" t="str">
        <f t="shared" si="7"/>
        <v/>
      </c>
      <c r="J777" s="18" t="str">
        <f t="shared" si="8"/>
        <v>-</v>
      </c>
      <c r="K777" s="27" t="str">
        <f t="shared" ref="K777:L777" si="787">IF(A777="","",WEEKDAY(B777,2))</f>
        <v/>
      </c>
      <c r="L777" s="27" t="str">
        <f t="shared" si="787"/>
        <v/>
      </c>
      <c r="M777" s="19">
        <f t="shared" si="10"/>
        <v>0</v>
      </c>
      <c r="N777" s="20">
        <f t="shared" si="11"/>
        <v>0</v>
      </c>
      <c r="O777" s="21" t="str">
        <f>IF(A777="","",IF(G777&gt;=asetukset!$B$3,G777-asetukset!$B$3,IF(AND(G777-E777&lt;=asetukset!$B$4,E777&gt;=asetukset!$B$3),1-E777,IF(AND(G777-E777&lt;=asetukset!$B$4,E777&lt;=asetukset!$B$3),asetukset!$B$6,0))))</f>
        <v/>
      </c>
      <c r="P777" s="20">
        <f>IF(F777&gt;D777,G777-asetukset!$B$5,IF(AND(D777=F777,E777&lt;=asetukset!$B$6),G777-E777,0))</f>
        <v>0</v>
      </c>
      <c r="Q777" s="19" t="str">
        <f>IF(and(K777=6,E777&gt;asetukset!$B$7),"", IF(and(K777&lt;&gt;6,L777=6,G777&lt;asetukset!$B$7),G777,IF(K777=6,asetukset!$B$7-E777,IF(K777=6,asetukset!$B$7-E777,IF(K777=6,asetukset!$B$7-E777,"")))))</f>
        <v/>
      </c>
      <c r="R777" s="19" t="str">
        <f t="shared" si="12"/>
        <v/>
      </c>
      <c r="S777" s="19" t="str">
        <f t="shared" si="13"/>
        <v/>
      </c>
      <c r="T777" s="21" t="str">
        <f>IF(A777="","",IF(SUMIFS($M$2:M777,$I$2:I777,I777,$A$2:A777,A777)&lt;=asetukset!$B$2,"",SUMIFS($M$2:M777,$I$2:I777,I777,$A$2:A777,A777)-asetukset!$B$2))</f>
        <v/>
      </c>
    </row>
    <row r="778">
      <c r="A778" s="43"/>
      <c r="B778" s="31"/>
      <c r="C778" s="31"/>
      <c r="D778" s="15">
        <f t="shared" si="2"/>
        <v>0</v>
      </c>
      <c r="E778" s="15">
        <f t="shared" si="3"/>
        <v>0</v>
      </c>
      <c r="F778" s="15">
        <f t="shared" si="4"/>
        <v>0</v>
      </c>
      <c r="G778" s="15">
        <f t="shared" si="5"/>
        <v>0</v>
      </c>
      <c r="H778" s="18" t="str">
        <f t="shared" si="6"/>
        <v/>
      </c>
      <c r="I778" s="18" t="str">
        <f t="shared" si="7"/>
        <v/>
      </c>
      <c r="J778" s="18" t="str">
        <f t="shared" si="8"/>
        <v>-</v>
      </c>
      <c r="K778" s="27" t="str">
        <f t="shared" ref="K778:L778" si="788">IF(A778="","",WEEKDAY(B778,2))</f>
        <v/>
      </c>
      <c r="L778" s="27" t="str">
        <f t="shared" si="788"/>
        <v/>
      </c>
      <c r="M778" s="19">
        <f t="shared" si="10"/>
        <v>0</v>
      </c>
      <c r="N778" s="20">
        <f t="shared" si="11"/>
        <v>0</v>
      </c>
      <c r="O778" s="21" t="str">
        <f>IF(A778="","",IF(G778&gt;=asetukset!$B$3,G778-asetukset!$B$3,IF(AND(G778-E778&lt;=asetukset!$B$4,E778&gt;=asetukset!$B$3),1-E778,IF(AND(G778-E778&lt;=asetukset!$B$4,E778&lt;=asetukset!$B$3),asetukset!$B$6,0))))</f>
        <v/>
      </c>
      <c r="P778" s="20">
        <f>IF(F778&gt;D778,G778-asetukset!$B$5,IF(AND(D778=F778,E778&lt;=asetukset!$B$6),G778-E778,0))</f>
        <v>0</v>
      </c>
      <c r="Q778" s="19" t="str">
        <f>IF(and(K778=6,E778&gt;asetukset!$B$7),"", IF(and(K778&lt;&gt;6,L778=6,G778&lt;asetukset!$B$7),G778,IF(K778=6,asetukset!$B$7-E778,IF(K778=6,asetukset!$B$7-E778,IF(K778=6,asetukset!$B$7-E778,"")))))</f>
        <v/>
      </c>
      <c r="R778" s="19" t="str">
        <f t="shared" si="12"/>
        <v/>
      </c>
      <c r="S778" s="19" t="str">
        <f t="shared" si="13"/>
        <v/>
      </c>
      <c r="T778" s="21" t="str">
        <f>IF(A778="","",IF(SUMIFS($M$2:M778,$I$2:I778,I778,$A$2:A778,A778)&lt;=asetukset!$B$2,"",SUMIFS($M$2:M778,$I$2:I778,I778,$A$2:A778,A778)-asetukset!$B$2))</f>
        <v/>
      </c>
    </row>
    <row r="779">
      <c r="A779" s="43"/>
      <c r="B779" s="31"/>
      <c r="C779" s="31"/>
      <c r="D779" s="15">
        <f t="shared" si="2"/>
        <v>0</v>
      </c>
      <c r="E779" s="15">
        <f t="shared" si="3"/>
        <v>0</v>
      </c>
      <c r="F779" s="15">
        <f t="shared" si="4"/>
        <v>0</v>
      </c>
      <c r="G779" s="15">
        <f t="shared" si="5"/>
        <v>0</v>
      </c>
      <c r="H779" s="18" t="str">
        <f t="shared" si="6"/>
        <v/>
      </c>
      <c r="I779" s="18" t="str">
        <f t="shared" si="7"/>
        <v/>
      </c>
      <c r="J779" s="18" t="str">
        <f t="shared" si="8"/>
        <v>-</v>
      </c>
      <c r="K779" s="27" t="str">
        <f t="shared" ref="K779:L779" si="789">IF(A779="","",WEEKDAY(B779,2))</f>
        <v/>
      </c>
      <c r="L779" s="27" t="str">
        <f t="shared" si="789"/>
        <v/>
      </c>
      <c r="M779" s="19">
        <f t="shared" si="10"/>
        <v>0</v>
      </c>
      <c r="N779" s="20">
        <f t="shared" si="11"/>
        <v>0</v>
      </c>
      <c r="O779" s="21" t="str">
        <f>IF(A779="","",IF(G779&gt;=asetukset!$B$3,G779-asetukset!$B$3,IF(AND(G779-E779&lt;=asetukset!$B$4,E779&gt;=asetukset!$B$3),1-E779,IF(AND(G779-E779&lt;=asetukset!$B$4,E779&lt;=asetukset!$B$3),asetukset!$B$6,0))))</f>
        <v/>
      </c>
      <c r="P779" s="20">
        <f>IF(F779&gt;D779,G779-asetukset!$B$5,IF(AND(D779=F779,E779&lt;=asetukset!$B$6),G779-E779,0))</f>
        <v>0</v>
      </c>
      <c r="Q779" s="19" t="str">
        <f>IF(and(K779=6,E779&gt;asetukset!$B$7),"", IF(and(K779&lt;&gt;6,L779=6,G779&lt;asetukset!$B$7),G779,IF(K779=6,asetukset!$B$7-E779,IF(K779=6,asetukset!$B$7-E779,IF(K779=6,asetukset!$B$7-E779,"")))))</f>
        <v/>
      </c>
      <c r="R779" s="19" t="str">
        <f t="shared" si="12"/>
        <v/>
      </c>
      <c r="S779" s="19" t="str">
        <f t="shared" si="13"/>
        <v/>
      </c>
      <c r="T779" s="21" t="str">
        <f>IF(A779="","",IF(SUMIFS($M$2:M779,$I$2:I779,I779,$A$2:A779,A779)&lt;=asetukset!$B$2,"",SUMIFS($M$2:M779,$I$2:I779,I779,$A$2:A779,A779)-asetukset!$B$2))</f>
        <v/>
      </c>
    </row>
    <row r="780">
      <c r="A780" s="43"/>
      <c r="B780" s="31"/>
      <c r="C780" s="31"/>
      <c r="D780" s="15">
        <f t="shared" si="2"/>
        <v>0</v>
      </c>
      <c r="E780" s="15">
        <f t="shared" si="3"/>
        <v>0</v>
      </c>
      <c r="F780" s="15">
        <f t="shared" si="4"/>
        <v>0</v>
      </c>
      <c r="G780" s="15">
        <f t="shared" si="5"/>
        <v>0</v>
      </c>
      <c r="H780" s="18" t="str">
        <f t="shared" si="6"/>
        <v/>
      </c>
      <c r="I780" s="18" t="str">
        <f t="shared" si="7"/>
        <v/>
      </c>
      <c r="J780" s="18" t="str">
        <f t="shared" si="8"/>
        <v>-</v>
      </c>
      <c r="K780" s="27" t="str">
        <f t="shared" ref="K780:L780" si="790">IF(A780="","",WEEKDAY(B780,2))</f>
        <v/>
      </c>
      <c r="L780" s="27" t="str">
        <f t="shared" si="790"/>
        <v/>
      </c>
      <c r="M780" s="19">
        <f t="shared" si="10"/>
        <v>0</v>
      </c>
      <c r="N780" s="20">
        <f t="shared" si="11"/>
        <v>0</v>
      </c>
      <c r="O780" s="21" t="str">
        <f>IF(A780="","",IF(G780&gt;=asetukset!$B$3,G780-asetukset!$B$3,IF(AND(G780-E780&lt;=asetukset!$B$4,E780&gt;=asetukset!$B$3),1-E780,IF(AND(G780-E780&lt;=asetukset!$B$4,E780&lt;=asetukset!$B$3),asetukset!$B$6,0))))</f>
        <v/>
      </c>
      <c r="P780" s="20">
        <f>IF(F780&gt;D780,G780-asetukset!$B$5,IF(AND(D780=F780,E780&lt;=asetukset!$B$6),G780-E780,0))</f>
        <v>0</v>
      </c>
      <c r="Q780" s="19" t="str">
        <f>IF(and(K780=6,E780&gt;asetukset!$B$7),"", IF(and(K780&lt;&gt;6,L780=6,G780&lt;asetukset!$B$7),G780,IF(K780=6,asetukset!$B$7-E780,IF(K780=6,asetukset!$B$7-E780,IF(K780=6,asetukset!$B$7-E780,"")))))</f>
        <v/>
      </c>
      <c r="R780" s="19" t="str">
        <f t="shared" si="12"/>
        <v/>
      </c>
      <c r="S780" s="19" t="str">
        <f t="shared" si="13"/>
        <v/>
      </c>
      <c r="T780" s="21" t="str">
        <f>IF(A780="","",IF(SUMIFS($M$2:M780,$I$2:I780,I780,$A$2:A780,A780)&lt;=asetukset!$B$2,"",SUMIFS($M$2:M780,$I$2:I780,I780,$A$2:A780,A780)-asetukset!$B$2))</f>
        <v/>
      </c>
    </row>
    <row r="781">
      <c r="A781" s="43"/>
      <c r="B781" s="31"/>
      <c r="C781" s="31"/>
      <c r="D781" s="15">
        <f t="shared" si="2"/>
        <v>0</v>
      </c>
      <c r="E781" s="15">
        <f t="shared" si="3"/>
        <v>0</v>
      </c>
      <c r="F781" s="15">
        <f t="shared" si="4"/>
        <v>0</v>
      </c>
      <c r="G781" s="15">
        <f t="shared" si="5"/>
        <v>0</v>
      </c>
      <c r="H781" s="18" t="str">
        <f t="shared" si="6"/>
        <v/>
      </c>
      <c r="I781" s="18" t="str">
        <f t="shared" si="7"/>
        <v/>
      </c>
      <c r="J781" s="18" t="str">
        <f t="shared" si="8"/>
        <v>-</v>
      </c>
      <c r="K781" s="27" t="str">
        <f t="shared" ref="K781:L781" si="791">IF(A781="","",WEEKDAY(B781,2))</f>
        <v/>
      </c>
      <c r="L781" s="27" t="str">
        <f t="shared" si="791"/>
        <v/>
      </c>
      <c r="M781" s="19">
        <f t="shared" si="10"/>
        <v>0</v>
      </c>
      <c r="N781" s="20">
        <f t="shared" si="11"/>
        <v>0</v>
      </c>
      <c r="O781" s="21" t="str">
        <f>IF(A781="","",IF(G781&gt;=asetukset!$B$3,G781-asetukset!$B$3,IF(AND(G781-E781&lt;=asetukset!$B$4,E781&gt;=asetukset!$B$3),1-E781,IF(AND(G781-E781&lt;=asetukset!$B$4,E781&lt;=asetukset!$B$3),asetukset!$B$6,0))))</f>
        <v/>
      </c>
      <c r="P781" s="20">
        <f>IF(F781&gt;D781,G781-asetukset!$B$5,IF(AND(D781=F781,E781&lt;=asetukset!$B$6),G781-E781,0))</f>
        <v>0</v>
      </c>
      <c r="Q781" s="19" t="str">
        <f>IF(and(K781=6,E781&gt;asetukset!$B$7),"", IF(and(K781&lt;&gt;6,L781=6,G781&lt;asetukset!$B$7),G781,IF(K781=6,asetukset!$B$7-E781,IF(K781=6,asetukset!$B$7-E781,IF(K781=6,asetukset!$B$7-E781,"")))))</f>
        <v/>
      </c>
      <c r="R781" s="19" t="str">
        <f t="shared" si="12"/>
        <v/>
      </c>
      <c r="S781" s="19" t="str">
        <f t="shared" si="13"/>
        <v/>
      </c>
      <c r="T781" s="21" t="str">
        <f>IF(A781="","",IF(SUMIFS($M$2:M781,$I$2:I781,I781,$A$2:A781,A781)&lt;=asetukset!$B$2,"",SUMIFS($M$2:M781,$I$2:I781,I781,$A$2:A781,A781)-asetukset!$B$2))</f>
        <v/>
      </c>
    </row>
    <row r="782">
      <c r="A782" s="43"/>
      <c r="B782" s="31"/>
      <c r="C782" s="31"/>
      <c r="D782" s="15">
        <f t="shared" si="2"/>
        <v>0</v>
      </c>
      <c r="E782" s="15">
        <f t="shared" si="3"/>
        <v>0</v>
      </c>
      <c r="F782" s="15">
        <f t="shared" si="4"/>
        <v>0</v>
      </c>
      <c r="G782" s="15">
        <f t="shared" si="5"/>
        <v>0</v>
      </c>
      <c r="H782" s="18" t="str">
        <f t="shared" si="6"/>
        <v/>
      </c>
      <c r="I782" s="18" t="str">
        <f t="shared" si="7"/>
        <v/>
      </c>
      <c r="J782" s="18" t="str">
        <f t="shared" si="8"/>
        <v>-</v>
      </c>
      <c r="K782" s="27" t="str">
        <f t="shared" ref="K782:L782" si="792">IF(A782="","",WEEKDAY(B782,2))</f>
        <v/>
      </c>
      <c r="L782" s="27" t="str">
        <f t="shared" si="792"/>
        <v/>
      </c>
      <c r="M782" s="19">
        <f t="shared" si="10"/>
        <v>0</v>
      </c>
      <c r="N782" s="20">
        <f t="shared" si="11"/>
        <v>0</v>
      </c>
      <c r="O782" s="21" t="str">
        <f>IF(A782="","",IF(G782&gt;=asetukset!$B$3,G782-asetukset!$B$3,IF(AND(G782-E782&lt;=asetukset!$B$4,E782&gt;=asetukset!$B$3),1-E782,IF(AND(G782-E782&lt;=asetukset!$B$4,E782&lt;=asetukset!$B$3),asetukset!$B$6,0))))</f>
        <v/>
      </c>
      <c r="P782" s="20">
        <f>IF(F782&gt;D782,G782-asetukset!$B$5,IF(AND(D782=F782,E782&lt;=asetukset!$B$6),G782-E782,0))</f>
        <v>0</v>
      </c>
      <c r="Q782" s="19" t="str">
        <f>IF(and(K782=6,E782&gt;asetukset!$B$7),"", IF(and(K782&lt;&gt;6,L782=6,G782&lt;asetukset!$B$7),G782,IF(K782=6,asetukset!$B$7-E782,IF(K782=6,asetukset!$B$7-E782,IF(K782=6,asetukset!$B$7-E782,"")))))</f>
        <v/>
      </c>
      <c r="R782" s="19" t="str">
        <f t="shared" si="12"/>
        <v/>
      </c>
      <c r="S782" s="19" t="str">
        <f t="shared" si="13"/>
        <v/>
      </c>
      <c r="T782" s="21" t="str">
        <f>IF(A782="","",IF(SUMIFS($M$2:M782,$I$2:I782,I782,$A$2:A782,A782)&lt;=asetukset!$B$2,"",SUMIFS($M$2:M782,$I$2:I782,I782,$A$2:A782,A782)-asetukset!$B$2))</f>
        <v/>
      </c>
    </row>
    <row r="783">
      <c r="A783" s="43"/>
      <c r="B783" s="31"/>
      <c r="C783" s="31"/>
      <c r="D783" s="15">
        <f t="shared" si="2"/>
        <v>0</v>
      </c>
      <c r="E783" s="15">
        <f t="shared" si="3"/>
        <v>0</v>
      </c>
      <c r="F783" s="15">
        <f t="shared" si="4"/>
        <v>0</v>
      </c>
      <c r="G783" s="15">
        <f t="shared" si="5"/>
        <v>0</v>
      </c>
      <c r="H783" s="18" t="str">
        <f t="shared" si="6"/>
        <v/>
      </c>
      <c r="I783" s="18" t="str">
        <f t="shared" si="7"/>
        <v/>
      </c>
      <c r="J783" s="18" t="str">
        <f t="shared" si="8"/>
        <v>-</v>
      </c>
      <c r="K783" s="27" t="str">
        <f t="shared" ref="K783:L783" si="793">IF(A783="","",WEEKDAY(B783,2))</f>
        <v/>
      </c>
      <c r="L783" s="27" t="str">
        <f t="shared" si="793"/>
        <v/>
      </c>
      <c r="M783" s="19">
        <f t="shared" si="10"/>
        <v>0</v>
      </c>
      <c r="N783" s="20">
        <f t="shared" si="11"/>
        <v>0</v>
      </c>
      <c r="O783" s="21" t="str">
        <f>IF(A783="","",IF(G783&gt;=asetukset!$B$3,G783-asetukset!$B$3,IF(AND(G783-E783&lt;=asetukset!$B$4,E783&gt;=asetukset!$B$3),1-E783,IF(AND(G783-E783&lt;=asetukset!$B$4,E783&lt;=asetukset!$B$3),asetukset!$B$6,0))))</f>
        <v/>
      </c>
      <c r="P783" s="20">
        <f>IF(F783&gt;D783,G783-asetukset!$B$5,IF(AND(D783=F783,E783&lt;=asetukset!$B$6),G783-E783,0))</f>
        <v>0</v>
      </c>
      <c r="Q783" s="19" t="str">
        <f>IF(and(K783=6,E783&gt;asetukset!$B$7),"", IF(and(K783&lt;&gt;6,L783=6,G783&lt;asetukset!$B$7),G783,IF(K783=6,asetukset!$B$7-E783,IF(K783=6,asetukset!$B$7-E783,IF(K783=6,asetukset!$B$7-E783,"")))))</f>
        <v/>
      </c>
      <c r="R783" s="19" t="str">
        <f t="shared" si="12"/>
        <v/>
      </c>
      <c r="S783" s="19" t="str">
        <f t="shared" si="13"/>
        <v/>
      </c>
      <c r="T783" s="21" t="str">
        <f>IF(A783="","",IF(SUMIFS($M$2:M783,$I$2:I783,I783,$A$2:A783,A783)&lt;=asetukset!$B$2,"",SUMIFS($M$2:M783,$I$2:I783,I783,$A$2:A783,A783)-asetukset!$B$2))</f>
        <v/>
      </c>
    </row>
    <row r="784">
      <c r="A784" s="43"/>
      <c r="B784" s="31"/>
      <c r="C784" s="31"/>
      <c r="D784" s="15">
        <f t="shared" si="2"/>
        <v>0</v>
      </c>
      <c r="E784" s="15">
        <f t="shared" si="3"/>
        <v>0</v>
      </c>
      <c r="F784" s="15">
        <f t="shared" si="4"/>
        <v>0</v>
      </c>
      <c r="G784" s="15">
        <f t="shared" si="5"/>
        <v>0</v>
      </c>
      <c r="H784" s="18" t="str">
        <f t="shared" si="6"/>
        <v/>
      </c>
      <c r="I784" s="18" t="str">
        <f t="shared" si="7"/>
        <v/>
      </c>
      <c r="J784" s="18" t="str">
        <f t="shared" si="8"/>
        <v>-</v>
      </c>
      <c r="K784" s="27" t="str">
        <f t="shared" ref="K784:L784" si="794">IF(A784="","",WEEKDAY(B784,2))</f>
        <v/>
      </c>
      <c r="L784" s="27" t="str">
        <f t="shared" si="794"/>
        <v/>
      </c>
      <c r="M784" s="19">
        <f t="shared" si="10"/>
        <v>0</v>
      </c>
      <c r="N784" s="20">
        <f t="shared" si="11"/>
        <v>0</v>
      </c>
      <c r="O784" s="21" t="str">
        <f>IF(A784="","",IF(G784&gt;=asetukset!$B$3,G784-asetukset!$B$3,IF(AND(G784-E784&lt;=asetukset!$B$4,E784&gt;=asetukset!$B$3),1-E784,IF(AND(G784-E784&lt;=asetukset!$B$4,E784&lt;=asetukset!$B$3),asetukset!$B$6,0))))</f>
        <v/>
      </c>
      <c r="P784" s="20">
        <f>IF(F784&gt;D784,G784-asetukset!$B$5,IF(AND(D784=F784,E784&lt;=asetukset!$B$6),G784-E784,0))</f>
        <v>0</v>
      </c>
      <c r="Q784" s="19" t="str">
        <f>IF(and(K784=6,E784&gt;asetukset!$B$7),"", IF(and(K784&lt;&gt;6,L784=6,G784&lt;asetukset!$B$7),G784,IF(K784=6,asetukset!$B$7-E784,IF(K784=6,asetukset!$B$7-E784,IF(K784=6,asetukset!$B$7-E784,"")))))</f>
        <v/>
      </c>
      <c r="R784" s="19" t="str">
        <f t="shared" si="12"/>
        <v/>
      </c>
      <c r="S784" s="19" t="str">
        <f t="shared" si="13"/>
        <v/>
      </c>
      <c r="T784" s="21" t="str">
        <f>IF(A784="","",IF(SUMIFS($M$2:M784,$I$2:I784,I784,$A$2:A784,A784)&lt;=asetukset!$B$2,"",SUMIFS($M$2:M784,$I$2:I784,I784,$A$2:A784,A784)-asetukset!$B$2))</f>
        <v/>
      </c>
    </row>
    <row r="785">
      <c r="A785" s="43"/>
      <c r="B785" s="31"/>
      <c r="C785" s="31"/>
      <c r="D785" s="15">
        <f t="shared" si="2"/>
        <v>0</v>
      </c>
      <c r="E785" s="15">
        <f t="shared" si="3"/>
        <v>0</v>
      </c>
      <c r="F785" s="15">
        <f t="shared" si="4"/>
        <v>0</v>
      </c>
      <c r="G785" s="15">
        <f t="shared" si="5"/>
        <v>0</v>
      </c>
      <c r="H785" s="18" t="str">
        <f t="shared" si="6"/>
        <v/>
      </c>
      <c r="I785" s="18" t="str">
        <f t="shared" si="7"/>
        <v/>
      </c>
      <c r="J785" s="18" t="str">
        <f t="shared" si="8"/>
        <v>-</v>
      </c>
      <c r="K785" s="27" t="str">
        <f t="shared" ref="K785:L785" si="795">IF(A785="","",WEEKDAY(B785,2))</f>
        <v/>
      </c>
      <c r="L785" s="27" t="str">
        <f t="shared" si="795"/>
        <v/>
      </c>
      <c r="M785" s="19">
        <f t="shared" si="10"/>
        <v>0</v>
      </c>
      <c r="N785" s="20">
        <f t="shared" si="11"/>
        <v>0</v>
      </c>
      <c r="O785" s="21" t="str">
        <f>IF(A785="","",IF(G785&gt;=asetukset!$B$3,G785-asetukset!$B$3,IF(AND(G785-E785&lt;=asetukset!$B$4,E785&gt;=asetukset!$B$3),1-E785,IF(AND(G785-E785&lt;=asetukset!$B$4,E785&lt;=asetukset!$B$3),asetukset!$B$6,0))))</f>
        <v/>
      </c>
      <c r="P785" s="20">
        <f>IF(F785&gt;D785,G785-asetukset!$B$5,IF(AND(D785=F785,E785&lt;=asetukset!$B$6),G785-E785,0))</f>
        <v>0</v>
      </c>
      <c r="Q785" s="19" t="str">
        <f>IF(and(K785=6,E785&gt;asetukset!$B$7),"", IF(and(K785&lt;&gt;6,L785=6,G785&lt;asetukset!$B$7),G785,IF(K785=6,asetukset!$B$7-E785,IF(K785=6,asetukset!$B$7-E785,IF(K785=6,asetukset!$B$7-E785,"")))))</f>
        <v/>
      </c>
      <c r="R785" s="19" t="str">
        <f t="shared" si="12"/>
        <v/>
      </c>
      <c r="S785" s="19" t="str">
        <f t="shared" si="13"/>
        <v/>
      </c>
      <c r="T785" s="21" t="str">
        <f>IF(A785="","",IF(SUMIFS($M$2:M785,$I$2:I785,I785,$A$2:A785,A785)&lt;=asetukset!$B$2,"",SUMIFS($M$2:M785,$I$2:I785,I785,$A$2:A785,A785)-asetukset!$B$2))</f>
        <v/>
      </c>
    </row>
    <row r="786">
      <c r="A786" s="43"/>
      <c r="B786" s="31"/>
      <c r="C786" s="31"/>
      <c r="D786" s="15">
        <f t="shared" si="2"/>
        <v>0</v>
      </c>
      <c r="E786" s="15">
        <f t="shared" si="3"/>
        <v>0</v>
      </c>
      <c r="F786" s="15">
        <f t="shared" si="4"/>
        <v>0</v>
      </c>
      <c r="G786" s="15">
        <f t="shared" si="5"/>
        <v>0</v>
      </c>
      <c r="H786" s="18" t="str">
        <f t="shared" si="6"/>
        <v/>
      </c>
      <c r="I786" s="18" t="str">
        <f t="shared" si="7"/>
        <v/>
      </c>
      <c r="J786" s="18" t="str">
        <f t="shared" si="8"/>
        <v>-</v>
      </c>
      <c r="K786" s="27" t="str">
        <f t="shared" ref="K786:L786" si="796">IF(A786="","",WEEKDAY(B786,2))</f>
        <v/>
      </c>
      <c r="L786" s="27" t="str">
        <f t="shared" si="796"/>
        <v/>
      </c>
      <c r="M786" s="19">
        <f t="shared" si="10"/>
        <v>0</v>
      </c>
      <c r="N786" s="20">
        <f t="shared" si="11"/>
        <v>0</v>
      </c>
      <c r="O786" s="21" t="str">
        <f>IF(A786="","",IF(G786&gt;=asetukset!$B$3,G786-asetukset!$B$3,IF(AND(G786-E786&lt;=asetukset!$B$4,E786&gt;=asetukset!$B$3),1-E786,IF(AND(G786-E786&lt;=asetukset!$B$4,E786&lt;=asetukset!$B$3),asetukset!$B$6,0))))</f>
        <v/>
      </c>
      <c r="P786" s="20">
        <f>IF(F786&gt;D786,G786-asetukset!$B$5,IF(AND(D786=F786,E786&lt;=asetukset!$B$6),G786-E786,0))</f>
        <v>0</v>
      </c>
      <c r="Q786" s="19" t="str">
        <f>IF(and(K786=6,E786&gt;asetukset!$B$7),"", IF(and(K786&lt;&gt;6,L786=6,G786&lt;asetukset!$B$7),G786,IF(K786=6,asetukset!$B$7-E786,IF(K786=6,asetukset!$B$7-E786,IF(K786=6,asetukset!$B$7-E786,"")))))</f>
        <v/>
      </c>
      <c r="R786" s="19" t="str">
        <f t="shared" si="12"/>
        <v/>
      </c>
      <c r="S786" s="19" t="str">
        <f t="shared" si="13"/>
        <v/>
      </c>
      <c r="T786" s="21" t="str">
        <f>IF(A786="","",IF(SUMIFS($M$2:M786,$I$2:I786,I786,$A$2:A786,A786)&lt;=asetukset!$B$2,"",SUMIFS($M$2:M786,$I$2:I786,I786,$A$2:A786,A786)-asetukset!$B$2))</f>
        <v/>
      </c>
    </row>
    <row r="787">
      <c r="A787" s="43"/>
      <c r="B787" s="31"/>
      <c r="C787" s="31"/>
      <c r="D787" s="15">
        <f t="shared" si="2"/>
        <v>0</v>
      </c>
      <c r="E787" s="15">
        <f t="shared" si="3"/>
        <v>0</v>
      </c>
      <c r="F787" s="15">
        <f t="shared" si="4"/>
        <v>0</v>
      </c>
      <c r="G787" s="15">
        <f t="shared" si="5"/>
        <v>0</v>
      </c>
      <c r="H787" s="18" t="str">
        <f t="shared" si="6"/>
        <v/>
      </c>
      <c r="I787" s="18" t="str">
        <f t="shared" si="7"/>
        <v/>
      </c>
      <c r="J787" s="18" t="str">
        <f t="shared" si="8"/>
        <v>-</v>
      </c>
      <c r="K787" s="27" t="str">
        <f t="shared" ref="K787:L787" si="797">IF(A787="","",WEEKDAY(B787,2))</f>
        <v/>
      </c>
      <c r="L787" s="27" t="str">
        <f t="shared" si="797"/>
        <v/>
      </c>
      <c r="M787" s="19">
        <f t="shared" si="10"/>
        <v>0</v>
      </c>
      <c r="N787" s="20">
        <f t="shared" si="11"/>
        <v>0</v>
      </c>
      <c r="O787" s="21" t="str">
        <f>IF(A787="","",IF(G787&gt;=asetukset!$B$3,G787-asetukset!$B$3,IF(AND(G787-E787&lt;=asetukset!$B$4,E787&gt;=asetukset!$B$3),1-E787,IF(AND(G787-E787&lt;=asetukset!$B$4,E787&lt;=asetukset!$B$3),asetukset!$B$6,0))))</f>
        <v/>
      </c>
      <c r="P787" s="20">
        <f>IF(F787&gt;D787,G787-asetukset!$B$5,IF(AND(D787=F787,E787&lt;=asetukset!$B$6),G787-E787,0))</f>
        <v>0</v>
      </c>
      <c r="Q787" s="19" t="str">
        <f>IF(and(K787=6,E787&gt;asetukset!$B$7),"", IF(and(K787&lt;&gt;6,L787=6,G787&lt;asetukset!$B$7),G787,IF(K787=6,asetukset!$B$7-E787,IF(K787=6,asetukset!$B$7-E787,IF(K787=6,asetukset!$B$7-E787,"")))))</f>
        <v/>
      </c>
      <c r="R787" s="19" t="str">
        <f t="shared" si="12"/>
        <v/>
      </c>
      <c r="S787" s="19" t="str">
        <f t="shared" si="13"/>
        <v/>
      </c>
      <c r="T787" s="21" t="str">
        <f>IF(A787="","",IF(SUMIFS($M$2:M787,$I$2:I787,I787,$A$2:A787,A787)&lt;=asetukset!$B$2,"",SUMIFS($M$2:M787,$I$2:I787,I787,$A$2:A787,A787)-asetukset!$B$2))</f>
        <v/>
      </c>
    </row>
    <row r="788">
      <c r="A788" s="43"/>
      <c r="B788" s="31"/>
      <c r="C788" s="31"/>
      <c r="D788" s="15">
        <f t="shared" si="2"/>
        <v>0</v>
      </c>
      <c r="E788" s="15">
        <f t="shared" si="3"/>
        <v>0</v>
      </c>
      <c r="F788" s="15">
        <f t="shared" si="4"/>
        <v>0</v>
      </c>
      <c r="G788" s="15">
        <f t="shared" si="5"/>
        <v>0</v>
      </c>
      <c r="H788" s="18" t="str">
        <f t="shared" si="6"/>
        <v/>
      </c>
      <c r="I788" s="18" t="str">
        <f t="shared" si="7"/>
        <v/>
      </c>
      <c r="J788" s="18" t="str">
        <f t="shared" si="8"/>
        <v>-</v>
      </c>
      <c r="K788" s="27" t="str">
        <f t="shared" ref="K788:L788" si="798">IF(A788="","",WEEKDAY(B788,2))</f>
        <v/>
      </c>
      <c r="L788" s="27" t="str">
        <f t="shared" si="798"/>
        <v/>
      </c>
      <c r="M788" s="19">
        <f t="shared" si="10"/>
        <v>0</v>
      </c>
      <c r="N788" s="20">
        <f t="shared" si="11"/>
        <v>0</v>
      </c>
      <c r="O788" s="21" t="str">
        <f>IF(A788="","",IF(G788&gt;=asetukset!$B$3,G788-asetukset!$B$3,IF(AND(G788-E788&lt;=asetukset!$B$4,E788&gt;=asetukset!$B$3),1-E788,IF(AND(G788-E788&lt;=asetukset!$B$4,E788&lt;=asetukset!$B$3),asetukset!$B$6,0))))</f>
        <v/>
      </c>
      <c r="P788" s="20">
        <f>IF(F788&gt;D788,G788-asetukset!$B$5,IF(AND(D788=F788,E788&lt;=asetukset!$B$6),G788-E788,0))</f>
        <v>0</v>
      </c>
      <c r="Q788" s="19" t="str">
        <f>IF(and(K788=6,E788&gt;asetukset!$B$7),"", IF(and(K788&lt;&gt;6,L788=6,G788&lt;asetukset!$B$7),G788,IF(K788=6,asetukset!$B$7-E788,IF(K788=6,asetukset!$B$7-E788,IF(K788=6,asetukset!$B$7-E788,"")))))</f>
        <v/>
      </c>
      <c r="R788" s="19" t="str">
        <f t="shared" si="12"/>
        <v/>
      </c>
      <c r="S788" s="19" t="str">
        <f t="shared" si="13"/>
        <v/>
      </c>
      <c r="T788" s="21" t="str">
        <f>IF(A788="","",IF(SUMIFS($M$2:M788,$I$2:I788,I788,$A$2:A788,A788)&lt;=asetukset!$B$2,"",SUMIFS($M$2:M788,$I$2:I788,I788,$A$2:A788,A788)-asetukset!$B$2))</f>
        <v/>
      </c>
    </row>
    <row r="789">
      <c r="A789" s="43"/>
      <c r="B789" s="31"/>
      <c r="C789" s="31"/>
      <c r="D789" s="15">
        <f t="shared" si="2"/>
        <v>0</v>
      </c>
      <c r="E789" s="15">
        <f t="shared" si="3"/>
        <v>0</v>
      </c>
      <c r="F789" s="15">
        <f t="shared" si="4"/>
        <v>0</v>
      </c>
      <c r="G789" s="15">
        <f t="shared" si="5"/>
        <v>0</v>
      </c>
      <c r="H789" s="18" t="str">
        <f t="shared" si="6"/>
        <v/>
      </c>
      <c r="I789" s="18" t="str">
        <f t="shared" si="7"/>
        <v/>
      </c>
      <c r="J789" s="18" t="str">
        <f t="shared" si="8"/>
        <v>-</v>
      </c>
      <c r="K789" s="27" t="str">
        <f t="shared" ref="K789:L789" si="799">IF(A789="","",WEEKDAY(B789,2))</f>
        <v/>
      </c>
      <c r="L789" s="27" t="str">
        <f t="shared" si="799"/>
        <v/>
      </c>
      <c r="M789" s="19">
        <f t="shared" si="10"/>
        <v>0</v>
      </c>
      <c r="N789" s="20">
        <f t="shared" si="11"/>
        <v>0</v>
      </c>
      <c r="O789" s="21" t="str">
        <f>IF(A789="","",IF(G789&gt;=asetukset!$B$3,G789-asetukset!$B$3,IF(AND(G789-E789&lt;=asetukset!$B$4,E789&gt;=asetukset!$B$3),1-E789,IF(AND(G789-E789&lt;=asetukset!$B$4,E789&lt;=asetukset!$B$3),asetukset!$B$6,0))))</f>
        <v/>
      </c>
      <c r="P789" s="20">
        <f>IF(F789&gt;D789,G789-asetukset!$B$5,IF(AND(D789=F789,E789&lt;=asetukset!$B$6),G789-E789,0))</f>
        <v>0</v>
      </c>
      <c r="Q789" s="19" t="str">
        <f>IF(and(K789=6,E789&gt;asetukset!$B$7),"", IF(and(K789&lt;&gt;6,L789=6,G789&lt;asetukset!$B$7),G789,IF(K789=6,asetukset!$B$7-E789,IF(K789=6,asetukset!$B$7-E789,IF(K789=6,asetukset!$B$7-E789,"")))))</f>
        <v/>
      </c>
      <c r="R789" s="19" t="str">
        <f t="shared" si="12"/>
        <v/>
      </c>
      <c r="S789" s="19" t="str">
        <f t="shared" si="13"/>
        <v/>
      </c>
      <c r="T789" s="21" t="str">
        <f>IF(A789="","",IF(SUMIFS($M$2:M789,$I$2:I789,I789,$A$2:A789,A789)&lt;=asetukset!$B$2,"",SUMIFS($M$2:M789,$I$2:I789,I789,$A$2:A789,A789)-asetukset!$B$2))</f>
        <v/>
      </c>
    </row>
    <row r="790">
      <c r="A790" s="43"/>
      <c r="B790" s="31"/>
      <c r="C790" s="31"/>
      <c r="D790" s="15">
        <f t="shared" si="2"/>
        <v>0</v>
      </c>
      <c r="E790" s="15">
        <f t="shared" si="3"/>
        <v>0</v>
      </c>
      <c r="F790" s="15">
        <f t="shared" si="4"/>
        <v>0</v>
      </c>
      <c r="G790" s="15">
        <f t="shared" si="5"/>
        <v>0</v>
      </c>
      <c r="H790" s="18" t="str">
        <f t="shared" si="6"/>
        <v/>
      </c>
      <c r="I790" s="18" t="str">
        <f t="shared" si="7"/>
        <v/>
      </c>
      <c r="J790" s="18" t="str">
        <f t="shared" si="8"/>
        <v>-</v>
      </c>
      <c r="K790" s="27" t="str">
        <f t="shared" ref="K790:L790" si="800">IF(A790="","",WEEKDAY(B790,2))</f>
        <v/>
      </c>
      <c r="L790" s="27" t="str">
        <f t="shared" si="800"/>
        <v/>
      </c>
      <c r="M790" s="19">
        <f t="shared" si="10"/>
        <v>0</v>
      </c>
      <c r="N790" s="20">
        <f t="shared" si="11"/>
        <v>0</v>
      </c>
      <c r="O790" s="21" t="str">
        <f>IF(A790="","",IF(G790&gt;=asetukset!$B$3,G790-asetukset!$B$3,IF(AND(G790-E790&lt;=asetukset!$B$4,E790&gt;=asetukset!$B$3),1-E790,IF(AND(G790-E790&lt;=asetukset!$B$4,E790&lt;=asetukset!$B$3),asetukset!$B$6,0))))</f>
        <v/>
      </c>
      <c r="P790" s="20">
        <f>IF(F790&gt;D790,G790-asetukset!$B$5,IF(AND(D790=F790,E790&lt;=asetukset!$B$6),G790-E790,0))</f>
        <v>0</v>
      </c>
      <c r="Q790" s="19" t="str">
        <f>IF(and(K790=6,E790&gt;asetukset!$B$7),"", IF(and(K790&lt;&gt;6,L790=6,G790&lt;asetukset!$B$7),G790,IF(K790=6,asetukset!$B$7-E790,IF(K790=6,asetukset!$B$7-E790,IF(K790=6,asetukset!$B$7-E790,"")))))</f>
        <v/>
      </c>
      <c r="R790" s="19" t="str">
        <f t="shared" si="12"/>
        <v/>
      </c>
      <c r="S790" s="19" t="str">
        <f t="shared" si="13"/>
        <v/>
      </c>
      <c r="T790" s="21" t="str">
        <f>IF(A790="","",IF(SUMIFS($M$2:M790,$I$2:I790,I790,$A$2:A790,A790)&lt;=asetukset!$B$2,"",SUMIFS($M$2:M790,$I$2:I790,I790,$A$2:A790,A790)-asetukset!$B$2))</f>
        <v/>
      </c>
    </row>
    <row r="791">
      <c r="A791" s="43"/>
      <c r="B791" s="31"/>
      <c r="C791" s="31"/>
      <c r="D791" s="15">
        <f t="shared" si="2"/>
        <v>0</v>
      </c>
      <c r="E791" s="15">
        <f t="shared" si="3"/>
        <v>0</v>
      </c>
      <c r="F791" s="15">
        <f t="shared" si="4"/>
        <v>0</v>
      </c>
      <c r="G791" s="15">
        <f t="shared" si="5"/>
        <v>0</v>
      </c>
      <c r="H791" s="18" t="str">
        <f t="shared" si="6"/>
        <v/>
      </c>
      <c r="I791" s="18" t="str">
        <f t="shared" si="7"/>
        <v/>
      </c>
      <c r="J791" s="18" t="str">
        <f t="shared" si="8"/>
        <v>-</v>
      </c>
      <c r="K791" s="27" t="str">
        <f t="shared" ref="K791:L791" si="801">IF(A791="","",WEEKDAY(B791,2))</f>
        <v/>
      </c>
      <c r="L791" s="27" t="str">
        <f t="shared" si="801"/>
        <v/>
      </c>
      <c r="M791" s="19">
        <f t="shared" si="10"/>
        <v>0</v>
      </c>
      <c r="N791" s="20">
        <f t="shared" si="11"/>
        <v>0</v>
      </c>
      <c r="O791" s="21" t="str">
        <f>IF(A791="","",IF(G791&gt;=asetukset!$B$3,G791-asetukset!$B$3,IF(AND(G791-E791&lt;=asetukset!$B$4,E791&gt;=asetukset!$B$3),1-E791,IF(AND(G791-E791&lt;=asetukset!$B$4,E791&lt;=asetukset!$B$3),asetukset!$B$6,0))))</f>
        <v/>
      </c>
      <c r="P791" s="20">
        <f>IF(F791&gt;D791,G791-asetukset!$B$5,IF(AND(D791=F791,E791&lt;=asetukset!$B$6),G791-E791,0))</f>
        <v>0</v>
      </c>
      <c r="Q791" s="19" t="str">
        <f>IF(and(K791=6,E791&gt;asetukset!$B$7),"", IF(and(K791&lt;&gt;6,L791=6,G791&lt;asetukset!$B$7),G791,IF(K791=6,asetukset!$B$7-E791,IF(K791=6,asetukset!$B$7-E791,IF(K791=6,asetukset!$B$7-E791,"")))))</f>
        <v/>
      </c>
      <c r="R791" s="19" t="str">
        <f t="shared" si="12"/>
        <v/>
      </c>
      <c r="S791" s="19" t="str">
        <f t="shared" si="13"/>
        <v/>
      </c>
      <c r="T791" s="21" t="str">
        <f>IF(A791="","",IF(SUMIFS($M$2:M791,$I$2:I791,I791,$A$2:A791,A791)&lt;=asetukset!$B$2,"",SUMIFS($M$2:M791,$I$2:I791,I791,$A$2:A791,A791)-asetukset!$B$2))</f>
        <v/>
      </c>
    </row>
    <row r="792">
      <c r="A792" s="43"/>
      <c r="B792" s="31"/>
      <c r="C792" s="31"/>
      <c r="D792" s="15">
        <f t="shared" si="2"/>
        <v>0</v>
      </c>
      <c r="E792" s="15">
        <f t="shared" si="3"/>
        <v>0</v>
      </c>
      <c r="F792" s="15">
        <f t="shared" si="4"/>
        <v>0</v>
      </c>
      <c r="G792" s="15">
        <f t="shared" si="5"/>
        <v>0</v>
      </c>
      <c r="H792" s="18" t="str">
        <f t="shared" si="6"/>
        <v/>
      </c>
      <c r="I792" s="18" t="str">
        <f t="shared" si="7"/>
        <v/>
      </c>
      <c r="J792" s="18" t="str">
        <f t="shared" si="8"/>
        <v>-</v>
      </c>
      <c r="K792" s="27" t="str">
        <f t="shared" ref="K792:L792" si="802">IF(A792="","",WEEKDAY(B792,2))</f>
        <v/>
      </c>
      <c r="L792" s="27" t="str">
        <f t="shared" si="802"/>
        <v/>
      </c>
      <c r="M792" s="19">
        <f t="shared" si="10"/>
        <v>0</v>
      </c>
      <c r="N792" s="20">
        <f t="shared" si="11"/>
        <v>0</v>
      </c>
      <c r="O792" s="21" t="str">
        <f>IF(A792="","",IF(G792&gt;=asetukset!$B$3,G792-asetukset!$B$3,IF(AND(G792-E792&lt;=asetukset!$B$4,E792&gt;=asetukset!$B$3),1-E792,IF(AND(G792-E792&lt;=asetukset!$B$4,E792&lt;=asetukset!$B$3),asetukset!$B$6,0))))</f>
        <v/>
      </c>
      <c r="P792" s="20">
        <f>IF(F792&gt;D792,G792-asetukset!$B$5,IF(AND(D792=F792,E792&lt;=asetukset!$B$6),G792-E792,0))</f>
        <v>0</v>
      </c>
      <c r="Q792" s="19" t="str">
        <f>IF(and(K792=6,E792&gt;asetukset!$B$7),"", IF(and(K792&lt;&gt;6,L792=6,G792&lt;asetukset!$B$7),G792,IF(K792=6,asetukset!$B$7-E792,IF(K792=6,asetukset!$B$7-E792,IF(K792=6,asetukset!$B$7-E792,"")))))</f>
        <v/>
      </c>
      <c r="R792" s="19" t="str">
        <f t="shared" si="12"/>
        <v/>
      </c>
      <c r="S792" s="19" t="str">
        <f t="shared" si="13"/>
        <v/>
      </c>
      <c r="T792" s="21" t="str">
        <f>IF(A792="","",IF(SUMIFS($M$2:M792,$I$2:I792,I792,$A$2:A792,A792)&lt;=asetukset!$B$2,"",SUMIFS($M$2:M792,$I$2:I792,I792,$A$2:A792,A792)-asetukset!$B$2))</f>
        <v/>
      </c>
    </row>
    <row r="793">
      <c r="A793" s="43"/>
      <c r="B793" s="31"/>
      <c r="C793" s="31"/>
      <c r="D793" s="15">
        <f t="shared" si="2"/>
        <v>0</v>
      </c>
      <c r="E793" s="15">
        <f t="shared" si="3"/>
        <v>0</v>
      </c>
      <c r="F793" s="15">
        <f t="shared" si="4"/>
        <v>0</v>
      </c>
      <c r="G793" s="15">
        <f t="shared" si="5"/>
        <v>0</v>
      </c>
      <c r="H793" s="18" t="str">
        <f t="shared" si="6"/>
        <v/>
      </c>
      <c r="I793" s="18" t="str">
        <f t="shared" si="7"/>
        <v/>
      </c>
      <c r="J793" s="18" t="str">
        <f t="shared" si="8"/>
        <v>-</v>
      </c>
      <c r="K793" s="27" t="str">
        <f t="shared" ref="K793:L793" si="803">IF(A793="","",WEEKDAY(B793,2))</f>
        <v/>
      </c>
      <c r="L793" s="27" t="str">
        <f t="shared" si="803"/>
        <v/>
      </c>
      <c r="M793" s="19">
        <f t="shared" si="10"/>
        <v>0</v>
      </c>
      <c r="N793" s="20">
        <f t="shared" si="11"/>
        <v>0</v>
      </c>
      <c r="O793" s="21" t="str">
        <f>IF(A793="","",IF(G793&gt;=asetukset!$B$3,G793-asetukset!$B$3,IF(AND(G793-E793&lt;=asetukset!$B$4,E793&gt;=asetukset!$B$3),1-E793,IF(AND(G793-E793&lt;=asetukset!$B$4,E793&lt;=asetukset!$B$3),asetukset!$B$6,0))))</f>
        <v/>
      </c>
      <c r="P793" s="20">
        <f>IF(F793&gt;D793,G793-asetukset!$B$5,IF(AND(D793=F793,E793&lt;=asetukset!$B$6),G793-E793,0))</f>
        <v>0</v>
      </c>
      <c r="Q793" s="19" t="str">
        <f>IF(and(K793=6,E793&gt;asetukset!$B$7),"", IF(and(K793&lt;&gt;6,L793=6,G793&lt;asetukset!$B$7),G793,IF(K793=6,asetukset!$B$7-E793,IF(K793=6,asetukset!$B$7-E793,IF(K793=6,asetukset!$B$7-E793,"")))))</f>
        <v/>
      </c>
      <c r="R793" s="19" t="str">
        <f t="shared" si="12"/>
        <v/>
      </c>
      <c r="S793" s="19" t="str">
        <f t="shared" si="13"/>
        <v/>
      </c>
      <c r="T793" s="21" t="str">
        <f>IF(A793="","",IF(SUMIFS($M$2:M793,$I$2:I793,I793,$A$2:A793,A793)&lt;=asetukset!$B$2,"",SUMIFS($M$2:M793,$I$2:I793,I793,$A$2:A793,A793)-asetukset!$B$2))</f>
        <v/>
      </c>
    </row>
    <row r="794">
      <c r="A794" s="43"/>
      <c r="B794" s="31"/>
      <c r="C794" s="31"/>
      <c r="D794" s="15">
        <f t="shared" si="2"/>
        <v>0</v>
      </c>
      <c r="E794" s="15">
        <f t="shared" si="3"/>
        <v>0</v>
      </c>
      <c r="F794" s="15">
        <f t="shared" si="4"/>
        <v>0</v>
      </c>
      <c r="G794" s="15">
        <f t="shared" si="5"/>
        <v>0</v>
      </c>
      <c r="H794" s="18" t="str">
        <f t="shared" si="6"/>
        <v/>
      </c>
      <c r="I794" s="18" t="str">
        <f t="shared" si="7"/>
        <v/>
      </c>
      <c r="J794" s="18" t="str">
        <f t="shared" si="8"/>
        <v>-</v>
      </c>
      <c r="K794" s="27" t="str">
        <f t="shared" ref="K794:L794" si="804">IF(A794="","",WEEKDAY(B794,2))</f>
        <v/>
      </c>
      <c r="L794" s="27" t="str">
        <f t="shared" si="804"/>
        <v/>
      </c>
      <c r="M794" s="19">
        <f t="shared" si="10"/>
        <v>0</v>
      </c>
      <c r="N794" s="20">
        <f t="shared" si="11"/>
        <v>0</v>
      </c>
      <c r="O794" s="21" t="str">
        <f>IF(A794="","",IF(G794&gt;=asetukset!$B$3,G794-asetukset!$B$3,IF(AND(G794-E794&lt;=asetukset!$B$4,E794&gt;=asetukset!$B$3),1-E794,IF(AND(G794-E794&lt;=asetukset!$B$4,E794&lt;=asetukset!$B$3),asetukset!$B$6,0))))</f>
        <v/>
      </c>
      <c r="P794" s="20">
        <f>IF(F794&gt;D794,G794-asetukset!$B$5,IF(AND(D794=F794,E794&lt;=asetukset!$B$6),G794-E794,0))</f>
        <v>0</v>
      </c>
      <c r="Q794" s="19" t="str">
        <f>IF(and(K794=6,E794&gt;asetukset!$B$7),"", IF(and(K794&lt;&gt;6,L794=6,G794&lt;asetukset!$B$7),G794,IF(K794=6,asetukset!$B$7-E794,IF(K794=6,asetukset!$B$7-E794,IF(K794=6,asetukset!$B$7-E794,"")))))</f>
        <v/>
      </c>
      <c r="R794" s="19" t="str">
        <f t="shared" si="12"/>
        <v/>
      </c>
      <c r="S794" s="19" t="str">
        <f t="shared" si="13"/>
        <v/>
      </c>
      <c r="T794" s="21" t="str">
        <f>IF(A794="","",IF(SUMIFS($M$2:M794,$I$2:I794,I794,$A$2:A794,A794)&lt;=asetukset!$B$2,"",SUMIFS($M$2:M794,$I$2:I794,I794,$A$2:A794,A794)-asetukset!$B$2))</f>
        <v/>
      </c>
    </row>
    <row r="795">
      <c r="A795" s="43"/>
      <c r="B795" s="31"/>
      <c r="C795" s="31"/>
      <c r="D795" s="15">
        <f t="shared" si="2"/>
        <v>0</v>
      </c>
      <c r="E795" s="15">
        <f t="shared" si="3"/>
        <v>0</v>
      </c>
      <c r="F795" s="15">
        <f t="shared" si="4"/>
        <v>0</v>
      </c>
      <c r="G795" s="15">
        <f t="shared" si="5"/>
        <v>0</v>
      </c>
      <c r="H795" s="18" t="str">
        <f t="shared" si="6"/>
        <v/>
      </c>
      <c r="I795" s="18" t="str">
        <f t="shared" si="7"/>
        <v/>
      </c>
      <c r="J795" s="18" t="str">
        <f t="shared" si="8"/>
        <v>-</v>
      </c>
      <c r="K795" s="27" t="str">
        <f t="shared" ref="K795:L795" si="805">IF(A795="","",WEEKDAY(B795,2))</f>
        <v/>
      </c>
      <c r="L795" s="27" t="str">
        <f t="shared" si="805"/>
        <v/>
      </c>
      <c r="M795" s="19">
        <f t="shared" si="10"/>
        <v>0</v>
      </c>
      <c r="N795" s="20">
        <f t="shared" si="11"/>
        <v>0</v>
      </c>
      <c r="O795" s="21" t="str">
        <f>IF(A795="","",IF(G795&gt;=asetukset!$B$3,G795-asetukset!$B$3,IF(AND(G795-E795&lt;=asetukset!$B$4,E795&gt;=asetukset!$B$3),1-E795,IF(AND(G795-E795&lt;=asetukset!$B$4,E795&lt;=asetukset!$B$3),asetukset!$B$6,0))))</f>
        <v/>
      </c>
      <c r="P795" s="20">
        <f>IF(F795&gt;D795,G795-asetukset!$B$5,IF(AND(D795=F795,E795&lt;=asetukset!$B$6),G795-E795,0))</f>
        <v>0</v>
      </c>
      <c r="Q795" s="19" t="str">
        <f>IF(and(K795=6,E795&gt;asetukset!$B$7),"", IF(and(K795&lt;&gt;6,L795=6,G795&lt;asetukset!$B$7),G795,IF(K795=6,asetukset!$B$7-E795,IF(K795=6,asetukset!$B$7-E795,IF(K795=6,asetukset!$B$7-E795,"")))))</f>
        <v/>
      </c>
      <c r="R795" s="19" t="str">
        <f t="shared" si="12"/>
        <v/>
      </c>
      <c r="S795" s="19" t="str">
        <f t="shared" si="13"/>
        <v/>
      </c>
      <c r="T795" s="21" t="str">
        <f>IF(A795="","",IF(SUMIFS($M$2:M795,$I$2:I795,I795,$A$2:A795,A795)&lt;=asetukset!$B$2,"",SUMIFS($M$2:M795,$I$2:I795,I795,$A$2:A795,A795)-asetukset!$B$2))</f>
        <v/>
      </c>
    </row>
    <row r="796">
      <c r="A796" s="43"/>
      <c r="B796" s="31"/>
      <c r="C796" s="31"/>
      <c r="D796" s="15">
        <f t="shared" si="2"/>
        <v>0</v>
      </c>
      <c r="E796" s="15">
        <f t="shared" si="3"/>
        <v>0</v>
      </c>
      <c r="F796" s="15">
        <f t="shared" si="4"/>
        <v>0</v>
      </c>
      <c r="G796" s="15">
        <f t="shared" si="5"/>
        <v>0</v>
      </c>
      <c r="H796" s="18" t="str">
        <f t="shared" si="6"/>
        <v/>
      </c>
      <c r="I796" s="18" t="str">
        <f t="shared" si="7"/>
        <v/>
      </c>
      <c r="J796" s="18" t="str">
        <f t="shared" si="8"/>
        <v>-</v>
      </c>
      <c r="K796" s="27" t="str">
        <f t="shared" ref="K796:L796" si="806">IF(A796="","",WEEKDAY(B796,2))</f>
        <v/>
      </c>
      <c r="L796" s="27" t="str">
        <f t="shared" si="806"/>
        <v/>
      </c>
      <c r="M796" s="19">
        <f t="shared" si="10"/>
        <v>0</v>
      </c>
      <c r="N796" s="20">
        <f t="shared" si="11"/>
        <v>0</v>
      </c>
      <c r="O796" s="21" t="str">
        <f>IF(A796="","",IF(G796&gt;=asetukset!$B$3,G796-asetukset!$B$3,IF(AND(G796-E796&lt;=asetukset!$B$4,E796&gt;=asetukset!$B$3),1-E796,IF(AND(G796-E796&lt;=asetukset!$B$4,E796&lt;=asetukset!$B$3),asetukset!$B$6,0))))</f>
        <v/>
      </c>
      <c r="P796" s="20">
        <f>IF(F796&gt;D796,G796-asetukset!$B$5,IF(AND(D796=F796,E796&lt;=asetukset!$B$6),G796-E796,0))</f>
        <v>0</v>
      </c>
      <c r="Q796" s="19" t="str">
        <f>IF(and(K796=6,E796&gt;asetukset!$B$7),"", IF(and(K796&lt;&gt;6,L796=6,G796&lt;asetukset!$B$7),G796,IF(K796=6,asetukset!$B$7-E796,IF(K796=6,asetukset!$B$7-E796,IF(K796=6,asetukset!$B$7-E796,"")))))</f>
        <v/>
      </c>
      <c r="R796" s="19" t="str">
        <f t="shared" si="12"/>
        <v/>
      </c>
      <c r="S796" s="19" t="str">
        <f t="shared" si="13"/>
        <v/>
      </c>
      <c r="T796" s="21" t="str">
        <f>IF(A796="","",IF(SUMIFS($M$2:M796,$I$2:I796,I796,$A$2:A796,A796)&lt;=asetukset!$B$2,"",SUMIFS($M$2:M796,$I$2:I796,I796,$A$2:A796,A796)-asetukset!$B$2))</f>
        <v/>
      </c>
    </row>
    <row r="797">
      <c r="A797" s="43"/>
      <c r="B797" s="31"/>
      <c r="C797" s="31"/>
      <c r="D797" s="15">
        <f t="shared" si="2"/>
        <v>0</v>
      </c>
      <c r="E797" s="15">
        <f t="shared" si="3"/>
        <v>0</v>
      </c>
      <c r="F797" s="15">
        <f t="shared" si="4"/>
        <v>0</v>
      </c>
      <c r="G797" s="15">
        <f t="shared" si="5"/>
        <v>0</v>
      </c>
      <c r="H797" s="18" t="str">
        <f t="shared" si="6"/>
        <v/>
      </c>
      <c r="I797" s="18" t="str">
        <f t="shared" si="7"/>
        <v/>
      </c>
      <c r="J797" s="18" t="str">
        <f t="shared" si="8"/>
        <v>-</v>
      </c>
      <c r="K797" s="27" t="str">
        <f t="shared" ref="K797:L797" si="807">IF(A797="","",WEEKDAY(B797,2))</f>
        <v/>
      </c>
      <c r="L797" s="27" t="str">
        <f t="shared" si="807"/>
        <v/>
      </c>
      <c r="M797" s="19">
        <f t="shared" si="10"/>
        <v>0</v>
      </c>
      <c r="N797" s="20">
        <f t="shared" si="11"/>
        <v>0</v>
      </c>
      <c r="O797" s="21" t="str">
        <f>IF(A797="","",IF(G797&gt;=asetukset!$B$3,G797-asetukset!$B$3,IF(AND(G797-E797&lt;=asetukset!$B$4,E797&gt;=asetukset!$B$3),1-E797,IF(AND(G797-E797&lt;=asetukset!$B$4,E797&lt;=asetukset!$B$3),asetukset!$B$6,0))))</f>
        <v/>
      </c>
      <c r="P797" s="20">
        <f>IF(F797&gt;D797,G797-asetukset!$B$5,IF(AND(D797=F797,E797&lt;=asetukset!$B$6),G797-E797,0))</f>
        <v>0</v>
      </c>
      <c r="Q797" s="19" t="str">
        <f>IF(and(K797=6,E797&gt;asetukset!$B$7),"", IF(and(K797&lt;&gt;6,L797=6,G797&lt;asetukset!$B$7),G797,IF(K797=6,asetukset!$B$7-E797,IF(K797=6,asetukset!$B$7-E797,IF(K797=6,asetukset!$B$7-E797,"")))))</f>
        <v/>
      </c>
      <c r="R797" s="19" t="str">
        <f t="shared" si="12"/>
        <v/>
      </c>
      <c r="S797" s="19" t="str">
        <f t="shared" si="13"/>
        <v/>
      </c>
      <c r="T797" s="21" t="str">
        <f>IF(A797="","",IF(SUMIFS($M$2:M797,$I$2:I797,I797,$A$2:A797,A797)&lt;=asetukset!$B$2,"",SUMIFS($M$2:M797,$I$2:I797,I797,$A$2:A797,A797)-asetukset!$B$2))</f>
        <v/>
      </c>
    </row>
    <row r="798">
      <c r="A798" s="43"/>
      <c r="B798" s="31"/>
      <c r="C798" s="31"/>
      <c r="D798" s="15">
        <f t="shared" si="2"/>
        <v>0</v>
      </c>
      <c r="E798" s="15">
        <f t="shared" si="3"/>
        <v>0</v>
      </c>
      <c r="F798" s="15">
        <f t="shared" si="4"/>
        <v>0</v>
      </c>
      <c r="G798" s="15">
        <f t="shared" si="5"/>
        <v>0</v>
      </c>
      <c r="H798" s="18" t="str">
        <f t="shared" si="6"/>
        <v/>
      </c>
      <c r="I798" s="18" t="str">
        <f t="shared" si="7"/>
        <v/>
      </c>
      <c r="J798" s="18" t="str">
        <f t="shared" si="8"/>
        <v>-</v>
      </c>
      <c r="K798" s="27" t="str">
        <f t="shared" ref="K798:L798" si="808">IF(A798="","",WEEKDAY(B798,2))</f>
        <v/>
      </c>
      <c r="L798" s="27" t="str">
        <f t="shared" si="808"/>
        <v/>
      </c>
      <c r="M798" s="19">
        <f t="shared" si="10"/>
        <v>0</v>
      </c>
      <c r="N798" s="20">
        <f t="shared" si="11"/>
        <v>0</v>
      </c>
      <c r="O798" s="21" t="str">
        <f>IF(A798="","",IF(G798&gt;=asetukset!$B$3,G798-asetukset!$B$3,IF(AND(G798-E798&lt;=asetukset!$B$4,E798&gt;=asetukset!$B$3),1-E798,IF(AND(G798-E798&lt;=asetukset!$B$4,E798&lt;=asetukset!$B$3),asetukset!$B$6,0))))</f>
        <v/>
      </c>
      <c r="P798" s="20">
        <f>IF(F798&gt;D798,G798-asetukset!$B$5,IF(AND(D798=F798,E798&lt;=asetukset!$B$6),G798-E798,0))</f>
        <v>0</v>
      </c>
      <c r="Q798" s="19" t="str">
        <f>IF(and(K798=6,E798&gt;asetukset!$B$7),"", IF(and(K798&lt;&gt;6,L798=6,G798&lt;asetukset!$B$7),G798,IF(K798=6,asetukset!$B$7-E798,IF(K798=6,asetukset!$B$7-E798,IF(K798=6,asetukset!$B$7-E798,"")))))</f>
        <v/>
      </c>
      <c r="R798" s="19" t="str">
        <f t="shared" si="12"/>
        <v/>
      </c>
      <c r="S798" s="19" t="str">
        <f t="shared" si="13"/>
        <v/>
      </c>
      <c r="T798" s="21" t="str">
        <f>IF(A798="","",IF(SUMIFS($M$2:M798,$I$2:I798,I798,$A$2:A798,A798)&lt;=asetukset!$B$2,"",SUMIFS($M$2:M798,$I$2:I798,I798,$A$2:A798,A798)-asetukset!$B$2))</f>
        <v/>
      </c>
    </row>
    <row r="799">
      <c r="A799" s="43"/>
      <c r="B799" s="31"/>
      <c r="C799" s="31"/>
      <c r="D799" s="15">
        <f t="shared" si="2"/>
        <v>0</v>
      </c>
      <c r="E799" s="15">
        <f t="shared" si="3"/>
        <v>0</v>
      </c>
      <c r="F799" s="15">
        <f t="shared" si="4"/>
        <v>0</v>
      </c>
      <c r="G799" s="15">
        <f t="shared" si="5"/>
        <v>0</v>
      </c>
      <c r="H799" s="18" t="str">
        <f t="shared" si="6"/>
        <v/>
      </c>
      <c r="I799" s="18" t="str">
        <f t="shared" si="7"/>
        <v/>
      </c>
      <c r="J799" s="18" t="str">
        <f t="shared" si="8"/>
        <v>-</v>
      </c>
      <c r="K799" s="27" t="str">
        <f t="shared" ref="K799:L799" si="809">IF(A799="","",WEEKDAY(B799,2))</f>
        <v/>
      </c>
      <c r="L799" s="27" t="str">
        <f t="shared" si="809"/>
        <v/>
      </c>
      <c r="M799" s="19">
        <f t="shared" si="10"/>
        <v>0</v>
      </c>
      <c r="N799" s="20">
        <f t="shared" si="11"/>
        <v>0</v>
      </c>
      <c r="O799" s="21" t="str">
        <f>IF(A799="","",IF(G799&gt;=asetukset!$B$3,G799-asetukset!$B$3,IF(AND(G799-E799&lt;=asetukset!$B$4,E799&gt;=asetukset!$B$3),1-E799,IF(AND(G799-E799&lt;=asetukset!$B$4,E799&lt;=asetukset!$B$3),asetukset!$B$6,0))))</f>
        <v/>
      </c>
      <c r="P799" s="20">
        <f>IF(F799&gt;D799,G799-asetukset!$B$5,IF(AND(D799=F799,E799&lt;=asetukset!$B$6),G799-E799,0))</f>
        <v>0</v>
      </c>
      <c r="Q799" s="19" t="str">
        <f>IF(and(K799=6,E799&gt;asetukset!$B$7),"", IF(and(K799&lt;&gt;6,L799=6,G799&lt;asetukset!$B$7),G799,IF(K799=6,asetukset!$B$7-E799,IF(K799=6,asetukset!$B$7-E799,IF(K799=6,asetukset!$B$7-E799,"")))))</f>
        <v/>
      </c>
      <c r="R799" s="19" t="str">
        <f t="shared" si="12"/>
        <v/>
      </c>
      <c r="S799" s="19" t="str">
        <f t="shared" si="13"/>
        <v/>
      </c>
      <c r="T799" s="21" t="str">
        <f>IF(A799="","",IF(SUMIFS($M$2:M799,$I$2:I799,I799,$A$2:A799,A799)&lt;=asetukset!$B$2,"",SUMIFS($M$2:M799,$I$2:I799,I799,$A$2:A799,A799)-asetukset!$B$2))</f>
        <v/>
      </c>
    </row>
    <row r="800">
      <c r="A800" s="43"/>
      <c r="B800" s="31"/>
      <c r="C800" s="31"/>
      <c r="D800" s="15">
        <f t="shared" si="2"/>
        <v>0</v>
      </c>
      <c r="E800" s="15">
        <f t="shared" si="3"/>
        <v>0</v>
      </c>
      <c r="F800" s="15">
        <f t="shared" si="4"/>
        <v>0</v>
      </c>
      <c r="G800" s="15">
        <f t="shared" si="5"/>
        <v>0</v>
      </c>
      <c r="H800" s="18" t="str">
        <f t="shared" si="6"/>
        <v/>
      </c>
      <c r="I800" s="18" t="str">
        <f t="shared" si="7"/>
        <v/>
      </c>
      <c r="J800" s="18" t="str">
        <f t="shared" si="8"/>
        <v>-</v>
      </c>
      <c r="K800" s="27" t="str">
        <f t="shared" ref="K800:L800" si="810">IF(A800="","",WEEKDAY(B800,2))</f>
        <v/>
      </c>
      <c r="L800" s="27" t="str">
        <f t="shared" si="810"/>
        <v/>
      </c>
      <c r="M800" s="19">
        <f t="shared" si="10"/>
        <v>0</v>
      </c>
      <c r="N800" s="20">
        <f t="shared" si="11"/>
        <v>0</v>
      </c>
      <c r="O800" s="21" t="str">
        <f>IF(A800="","",IF(G800&gt;=asetukset!$B$3,G800-asetukset!$B$3,IF(AND(G800-E800&lt;=asetukset!$B$4,E800&gt;=asetukset!$B$3),1-E800,IF(AND(G800-E800&lt;=asetukset!$B$4,E800&lt;=asetukset!$B$3),asetukset!$B$6,0))))</f>
        <v/>
      </c>
      <c r="P800" s="20">
        <f>IF(F800&gt;D800,G800-asetukset!$B$5,IF(AND(D800=F800,E800&lt;=asetukset!$B$6),G800-E800,0))</f>
        <v>0</v>
      </c>
      <c r="Q800" s="19" t="str">
        <f>IF(and(K800=6,E800&gt;asetukset!$B$7),"", IF(and(K800&lt;&gt;6,L800=6,G800&lt;asetukset!$B$7),G800,IF(K800=6,asetukset!$B$7-E800,IF(K800=6,asetukset!$B$7-E800,IF(K800=6,asetukset!$B$7-E800,"")))))</f>
        <v/>
      </c>
      <c r="R800" s="19" t="str">
        <f t="shared" si="12"/>
        <v/>
      </c>
      <c r="S800" s="19" t="str">
        <f t="shared" si="13"/>
        <v/>
      </c>
      <c r="T800" s="21" t="str">
        <f>IF(A800="","",IF(SUMIFS($M$2:M800,$I$2:I800,I800,$A$2:A800,A800)&lt;=asetukset!$B$2,"",SUMIFS($M$2:M800,$I$2:I800,I800,$A$2:A800,A800)-asetukset!$B$2))</f>
        <v/>
      </c>
    </row>
    <row r="801">
      <c r="A801" s="43"/>
      <c r="B801" s="31"/>
      <c r="C801" s="31"/>
      <c r="D801" s="15">
        <f t="shared" si="2"/>
        <v>0</v>
      </c>
      <c r="E801" s="15">
        <f t="shared" si="3"/>
        <v>0</v>
      </c>
      <c r="F801" s="15">
        <f t="shared" si="4"/>
        <v>0</v>
      </c>
      <c r="G801" s="15">
        <f t="shared" si="5"/>
        <v>0</v>
      </c>
      <c r="H801" s="18" t="str">
        <f t="shared" si="6"/>
        <v/>
      </c>
      <c r="I801" s="18" t="str">
        <f t="shared" si="7"/>
        <v/>
      </c>
      <c r="J801" s="18" t="str">
        <f t="shared" si="8"/>
        <v>-</v>
      </c>
      <c r="K801" s="27" t="str">
        <f t="shared" ref="K801:L801" si="811">IF(A801="","",WEEKDAY(B801,2))</f>
        <v/>
      </c>
      <c r="L801" s="27" t="str">
        <f t="shared" si="811"/>
        <v/>
      </c>
      <c r="M801" s="19">
        <f t="shared" si="10"/>
        <v>0</v>
      </c>
      <c r="N801" s="20">
        <f t="shared" si="11"/>
        <v>0</v>
      </c>
      <c r="O801" s="21" t="str">
        <f>IF(A801="","",IF(G801&gt;=asetukset!$B$3,G801-asetukset!$B$3,IF(AND(G801-E801&lt;=asetukset!$B$4,E801&gt;=asetukset!$B$3),1-E801,IF(AND(G801-E801&lt;=asetukset!$B$4,E801&lt;=asetukset!$B$3),asetukset!$B$6,0))))</f>
        <v/>
      </c>
      <c r="P801" s="20">
        <f>IF(F801&gt;D801,G801-asetukset!$B$5,IF(AND(D801=F801,E801&lt;=asetukset!$B$6),G801-E801,0))</f>
        <v>0</v>
      </c>
      <c r="Q801" s="19" t="str">
        <f>IF(and(K801=6,E801&gt;asetukset!$B$7),"", IF(and(K801&lt;&gt;6,L801=6,G801&lt;asetukset!$B$7),G801,IF(K801=6,asetukset!$B$7-E801,IF(K801=6,asetukset!$B$7-E801,IF(K801=6,asetukset!$B$7-E801,"")))))</f>
        <v/>
      </c>
      <c r="R801" s="19" t="str">
        <f t="shared" si="12"/>
        <v/>
      </c>
      <c r="S801" s="19" t="str">
        <f t="shared" si="13"/>
        <v/>
      </c>
      <c r="T801" s="21" t="str">
        <f>IF(A801="","",IF(SUMIFS($M$2:M801,$I$2:I801,I801,$A$2:A801,A801)&lt;=asetukset!$B$2,"",SUMIFS($M$2:M801,$I$2:I801,I801,$A$2:A801,A801)-asetukset!$B$2))</f>
        <v/>
      </c>
    </row>
    <row r="802">
      <c r="A802" s="43"/>
      <c r="B802" s="31"/>
      <c r="C802" s="31"/>
      <c r="D802" s="15">
        <f t="shared" si="2"/>
        <v>0</v>
      </c>
      <c r="E802" s="15">
        <f t="shared" si="3"/>
        <v>0</v>
      </c>
      <c r="F802" s="15">
        <f t="shared" si="4"/>
        <v>0</v>
      </c>
      <c r="G802" s="15">
        <f t="shared" si="5"/>
        <v>0</v>
      </c>
      <c r="H802" s="18" t="str">
        <f t="shared" si="6"/>
        <v/>
      </c>
      <c r="I802" s="18" t="str">
        <f t="shared" si="7"/>
        <v/>
      </c>
      <c r="J802" s="18" t="str">
        <f t="shared" si="8"/>
        <v>-</v>
      </c>
      <c r="K802" s="27" t="str">
        <f t="shared" ref="K802:L802" si="812">IF(A802="","",WEEKDAY(B802,2))</f>
        <v/>
      </c>
      <c r="L802" s="27" t="str">
        <f t="shared" si="812"/>
        <v/>
      </c>
      <c r="M802" s="19">
        <f t="shared" si="10"/>
        <v>0</v>
      </c>
      <c r="N802" s="20">
        <f t="shared" si="11"/>
        <v>0</v>
      </c>
      <c r="O802" s="21" t="str">
        <f>IF(A802="","",IF(G802&gt;=asetukset!$B$3,G802-asetukset!$B$3,IF(AND(G802-E802&lt;=asetukset!$B$4,E802&gt;=asetukset!$B$3),1-E802,IF(AND(G802-E802&lt;=asetukset!$B$4,E802&lt;=asetukset!$B$3),asetukset!$B$6,0))))</f>
        <v/>
      </c>
      <c r="P802" s="20">
        <f>IF(F802&gt;D802,G802-asetukset!$B$5,IF(AND(D802=F802,E802&lt;=asetukset!$B$6),G802-E802,0))</f>
        <v>0</v>
      </c>
      <c r="Q802" s="19" t="str">
        <f>IF(and(K802=6,E802&gt;asetukset!$B$7),"", IF(and(K802&lt;&gt;6,L802=6,G802&lt;asetukset!$B$7),G802,IF(K802=6,asetukset!$B$7-E802,IF(K802=6,asetukset!$B$7-E802,IF(K802=6,asetukset!$B$7-E802,"")))))</f>
        <v/>
      </c>
      <c r="R802" s="19" t="str">
        <f t="shared" si="12"/>
        <v/>
      </c>
      <c r="S802" s="19" t="str">
        <f t="shared" si="13"/>
        <v/>
      </c>
      <c r="T802" s="21" t="str">
        <f>IF(A802="","",IF(SUMIFS($M$2:M802,$I$2:I802,I802,$A$2:A802,A802)&lt;=asetukset!$B$2,"",SUMIFS($M$2:M802,$I$2:I802,I802,$A$2:A802,A802)-asetukset!$B$2))</f>
        <v/>
      </c>
    </row>
    <row r="803">
      <c r="A803" s="43"/>
      <c r="B803" s="31"/>
      <c r="C803" s="31"/>
      <c r="D803" s="15">
        <f t="shared" si="2"/>
        <v>0</v>
      </c>
      <c r="E803" s="15">
        <f t="shared" si="3"/>
        <v>0</v>
      </c>
      <c r="F803" s="15">
        <f t="shared" si="4"/>
        <v>0</v>
      </c>
      <c r="G803" s="15">
        <f t="shared" si="5"/>
        <v>0</v>
      </c>
      <c r="H803" s="18" t="str">
        <f t="shared" si="6"/>
        <v/>
      </c>
      <c r="I803" s="18" t="str">
        <f t="shared" si="7"/>
        <v/>
      </c>
      <c r="J803" s="18" t="str">
        <f t="shared" si="8"/>
        <v>-</v>
      </c>
      <c r="K803" s="27" t="str">
        <f t="shared" ref="K803:L803" si="813">IF(A803="","",WEEKDAY(B803,2))</f>
        <v/>
      </c>
      <c r="L803" s="27" t="str">
        <f t="shared" si="813"/>
        <v/>
      </c>
      <c r="M803" s="19">
        <f t="shared" si="10"/>
        <v>0</v>
      </c>
      <c r="N803" s="20">
        <f t="shared" si="11"/>
        <v>0</v>
      </c>
      <c r="O803" s="21" t="str">
        <f>IF(A803="","",IF(G803&gt;=asetukset!$B$3,G803-asetukset!$B$3,IF(AND(G803-E803&lt;=asetukset!$B$4,E803&gt;=asetukset!$B$3),1-E803,IF(AND(G803-E803&lt;=asetukset!$B$4,E803&lt;=asetukset!$B$3),asetukset!$B$6,0))))</f>
        <v/>
      </c>
      <c r="P803" s="20">
        <f>IF(F803&gt;D803,G803-asetukset!$B$5,IF(AND(D803=F803,E803&lt;=asetukset!$B$6),G803-E803,0))</f>
        <v>0</v>
      </c>
      <c r="Q803" s="19" t="str">
        <f>IF(and(K803=6,E803&gt;asetukset!$B$7),"", IF(and(K803&lt;&gt;6,L803=6,G803&lt;asetukset!$B$7),G803,IF(K803=6,asetukset!$B$7-E803,IF(K803=6,asetukset!$B$7-E803,IF(K803=6,asetukset!$B$7-E803,"")))))</f>
        <v/>
      </c>
      <c r="R803" s="19" t="str">
        <f t="shared" si="12"/>
        <v/>
      </c>
      <c r="S803" s="19" t="str">
        <f t="shared" si="13"/>
        <v/>
      </c>
      <c r="T803" s="21" t="str">
        <f>IF(A803="","",IF(SUMIFS($M$2:M803,$I$2:I803,I803,$A$2:A803,A803)&lt;=asetukset!$B$2,"",SUMIFS($M$2:M803,$I$2:I803,I803,$A$2:A803,A803)-asetukset!$B$2))</f>
        <v/>
      </c>
    </row>
    <row r="804">
      <c r="A804" s="43"/>
      <c r="B804" s="31"/>
      <c r="C804" s="31"/>
      <c r="D804" s="15">
        <f t="shared" si="2"/>
        <v>0</v>
      </c>
      <c r="E804" s="15">
        <f t="shared" si="3"/>
        <v>0</v>
      </c>
      <c r="F804" s="15">
        <f t="shared" si="4"/>
        <v>0</v>
      </c>
      <c r="G804" s="15">
        <f t="shared" si="5"/>
        <v>0</v>
      </c>
      <c r="H804" s="18" t="str">
        <f t="shared" si="6"/>
        <v/>
      </c>
      <c r="I804" s="18" t="str">
        <f t="shared" si="7"/>
        <v/>
      </c>
      <c r="J804" s="18" t="str">
        <f t="shared" si="8"/>
        <v>-</v>
      </c>
      <c r="K804" s="27" t="str">
        <f t="shared" ref="K804:L804" si="814">IF(A804="","",WEEKDAY(B804,2))</f>
        <v/>
      </c>
      <c r="L804" s="27" t="str">
        <f t="shared" si="814"/>
        <v/>
      </c>
      <c r="M804" s="19">
        <f t="shared" si="10"/>
        <v>0</v>
      </c>
      <c r="N804" s="20">
        <f t="shared" si="11"/>
        <v>0</v>
      </c>
      <c r="O804" s="21" t="str">
        <f>IF(A804="","",IF(G804&gt;=asetukset!$B$3,G804-asetukset!$B$3,IF(AND(G804-E804&lt;=asetukset!$B$4,E804&gt;=asetukset!$B$3),1-E804,IF(AND(G804-E804&lt;=asetukset!$B$4,E804&lt;=asetukset!$B$3),asetukset!$B$6,0))))</f>
        <v/>
      </c>
      <c r="P804" s="20">
        <f>IF(F804&gt;D804,G804-asetukset!$B$5,IF(AND(D804=F804,E804&lt;=asetukset!$B$6),G804-E804,0))</f>
        <v>0</v>
      </c>
      <c r="Q804" s="19" t="str">
        <f>IF(and(K804=6,E804&gt;asetukset!$B$7),"", IF(and(K804&lt;&gt;6,L804=6,G804&lt;asetukset!$B$7),G804,IF(K804=6,asetukset!$B$7-E804,IF(K804=6,asetukset!$B$7-E804,IF(K804=6,asetukset!$B$7-E804,"")))))</f>
        <v/>
      </c>
      <c r="R804" s="19" t="str">
        <f t="shared" si="12"/>
        <v/>
      </c>
      <c r="S804" s="19" t="str">
        <f t="shared" si="13"/>
        <v/>
      </c>
      <c r="T804" s="21" t="str">
        <f>IF(A804="","",IF(SUMIFS($M$2:M804,$I$2:I804,I804,$A$2:A804,A804)&lt;=asetukset!$B$2,"",SUMIFS($M$2:M804,$I$2:I804,I804,$A$2:A804,A804)-asetukset!$B$2))</f>
        <v/>
      </c>
    </row>
    <row r="805">
      <c r="A805" s="43"/>
      <c r="B805" s="31"/>
      <c r="C805" s="31"/>
      <c r="D805" s="15">
        <f t="shared" si="2"/>
        <v>0</v>
      </c>
      <c r="E805" s="15">
        <f t="shared" si="3"/>
        <v>0</v>
      </c>
      <c r="F805" s="15">
        <f t="shared" si="4"/>
        <v>0</v>
      </c>
      <c r="G805" s="15">
        <f t="shared" si="5"/>
        <v>0</v>
      </c>
      <c r="H805" s="18" t="str">
        <f t="shared" si="6"/>
        <v/>
      </c>
      <c r="I805" s="18" t="str">
        <f t="shared" si="7"/>
        <v/>
      </c>
      <c r="J805" s="18" t="str">
        <f t="shared" si="8"/>
        <v>-</v>
      </c>
      <c r="K805" s="27" t="str">
        <f t="shared" ref="K805:L805" si="815">IF(A805="","",WEEKDAY(B805,2))</f>
        <v/>
      </c>
      <c r="L805" s="27" t="str">
        <f t="shared" si="815"/>
        <v/>
      </c>
      <c r="M805" s="19">
        <f t="shared" si="10"/>
        <v>0</v>
      </c>
      <c r="N805" s="20">
        <f t="shared" si="11"/>
        <v>0</v>
      </c>
      <c r="O805" s="21" t="str">
        <f>IF(A805="","",IF(G805&gt;=asetukset!$B$3,G805-asetukset!$B$3,IF(AND(G805-E805&lt;=asetukset!$B$4,E805&gt;=asetukset!$B$3),1-E805,IF(AND(G805-E805&lt;=asetukset!$B$4,E805&lt;=asetukset!$B$3),asetukset!$B$6,0))))</f>
        <v/>
      </c>
      <c r="P805" s="20">
        <f>IF(F805&gt;D805,G805-asetukset!$B$5,IF(AND(D805=F805,E805&lt;=asetukset!$B$6),G805-E805,0))</f>
        <v>0</v>
      </c>
      <c r="Q805" s="19" t="str">
        <f>IF(and(K805=6,E805&gt;asetukset!$B$7),"", IF(and(K805&lt;&gt;6,L805=6,G805&lt;asetukset!$B$7),G805,IF(K805=6,asetukset!$B$7-E805,IF(K805=6,asetukset!$B$7-E805,IF(K805=6,asetukset!$B$7-E805,"")))))</f>
        <v/>
      </c>
      <c r="R805" s="19" t="str">
        <f t="shared" si="12"/>
        <v/>
      </c>
      <c r="S805" s="19" t="str">
        <f t="shared" si="13"/>
        <v/>
      </c>
      <c r="T805" s="21" t="str">
        <f>IF(A805="","",IF(SUMIFS($M$2:M805,$I$2:I805,I805,$A$2:A805,A805)&lt;=asetukset!$B$2,"",SUMIFS($M$2:M805,$I$2:I805,I805,$A$2:A805,A805)-asetukset!$B$2))</f>
        <v/>
      </c>
    </row>
    <row r="806">
      <c r="A806" s="43"/>
      <c r="B806" s="31"/>
      <c r="C806" s="31"/>
      <c r="D806" s="15">
        <f t="shared" si="2"/>
        <v>0</v>
      </c>
      <c r="E806" s="15">
        <f t="shared" si="3"/>
        <v>0</v>
      </c>
      <c r="F806" s="15">
        <f t="shared" si="4"/>
        <v>0</v>
      </c>
      <c r="G806" s="15">
        <f t="shared" si="5"/>
        <v>0</v>
      </c>
      <c r="H806" s="18" t="str">
        <f t="shared" si="6"/>
        <v/>
      </c>
      <c r="I806" s="18" t="str">
        <f t="shared" si="7"/>
        <v/>
      </c>
      <c r="J806" s="18" t="str">
        <f t="shared" si="8"/>
        <v>-</v>
      </c>
      <c r="K806" s="27" t="str">
        <f t="shared" ref="K806:L806" si="816">IF(A806="","",WEEKDAY(B806,2))</f>
        <v/>
      </c>
      <c r="L806" s="27" t="str">
        <f t="shared" si="816"/>
        <v/>
      </c>
      <c r="M806" s="19">
        <f t="shared" si="10"/>
        <v>0</v>
      </c>
      <c r="N806" s="20">
        <f t="shared" si="11"/>
        <v>0</v>
      </c>
      <c r="O806" s="21" t="str">
        <f>IF(A806="","",IF(G806&gt;=asetukset!$B$3,G806-asetukset!$B$3,IF(AND(G806-E806&lt;=asetukset!$B$4,E806&gt;=asetukset!$B$3),1-E806,IF(AND(G806-E806&lt;=asetukset!$B$4,E806&lt;=asetukset!$B$3),asetukset!$B$6,0))))</f>
        <v/>
      </c>
      <c r="P806" s="20">
        <f>IF(F806&gt;D806,G806-asetukset!$B$5,IF(AND(D806=F806,E806&lt;=asetukset!$B$6),G806-E806,0))</f>
        <v>0</v>
      </c>
      <c r="Q806" s="19" t="str">
        <f>IF(and(K806=6,E806&gt;asetukset!$B$7),"", IF(and(K806&lt;&gt;6,L806=6,G806&lt;asetukset!$B$7),G806,IF(K806=6,asetukset!$B$7-E806,IF(K806=6,asetukset!$B$7-E806,IF(K806=6,asetukset!$B$7-E806,"")))))</f>
        <v/>
      </c>
      <c r="R806" s="19" t="str">
        <f t="shared" si="12"/>
        <v/>
      </c>
      <c r="S806" s="19" t="str">
        <f t="shared" si="13"/>
        <v/>
      </c>
      <c r="T806" s="21" t="str">
        <f>IF(A806="","",IF(SUMIFS($M$2:M806,$I$2:I806,I806,$A$2:A806,A806)&lt;=asetukset!$B$2,"",SUMIFS($M$2:M806,$I$2:I806,I806,$A$2:A806,A806)-asetukset!$B$2))</f>
        <v/>
      </c>
    </row>
    <row r="807">
      <c r="A807" s="43"/>
      <c r="B807" s="31"/>
      <c r="C807" s="31"/>
      <c r="D807" s="15">
        <f t="shared" si="2"/>
        <v>0</v>
      </c>
      <c r="E807" s="15">
        <f t="shared" si="3"/>
        <v>0</v>
      </c>
      <c r="F807" s="15">
        <f t="shared" si="4"/>
        <v>0</v>
      </c>
      <c r="G807" s="15">
        <f t="shared" si="5"/>
        <v>0</v>
      </c>
      <c r="H807" s="18" t="str">
        <f t="shared" si="6"/>
        <v/>
      </c>
      <c r="I807" s="18" t="str">
        <f t="shared" si="7"/>
        <v/>
      </c>
      <c r="J807" s="18" t="str">
        <f t="shared" si="8"/>
        <v>-</v>
      </c>
      <c r="K807" s="27" t="str">
        <f t="shared" ref="K807:L807" si="817">IF(A807="","",WEEKDAY(B807,2))</f>
        <v/>
      </c>
      <c r="L807" s="27" t="str">
        <f t="shared" si="817"/>
        <v/>
      </c>
      <c r="M807" s="19">
        <f t="shared" si="10"/>
        <v>0</v>
      </c>
      <c r="N807" s="20">
        <f t="shared" si="11"/>
        <v>0</v>
      </c>
      <c r="O807" s="21" t="str">
        <f>IF(A807="","",IF(G807&gt;=asetukset!$B$3,G807-asetukset!$B$3,IF(AND(G807-E807&lt;=asetukset!$B$4,E807&gt;=asetukset!$B$3),1-E807,IF(AND(G807-E807&lt;=asetukset!$B$4,E807&lt;=asetukset!$B$3),asetukset!$B$6,0))))</f>
        <v/>
      </c>
      <c r="P807" s="20">
        <f>IF(F807&gt;D807,G807-asetukset!$B$5,IF(AND(D807=F807,E807&lt;=asetukset!$B$6),G807-E807,0))</f>
        <v>0</v>
      </c>
      <c r="Q807" s="19" t="str">
        <f>IF(and(K807=6,E807&gt;asetukset!$B$7),"", IF(and(K807&lt;&gt;6,L807=6,G807&lt;asetukset!$B$7),G807,IF(K807=6,asetukset!$B$7-E807,IF(K807=6,asetukset!$B$7-E807,IF(K807=6,asetukset!$B$7-E807,"")))))</f>
        <v/>
      </c>
      <c r="R807" s="19" t="str">
        <f t="shared" si="12"/>
        <v/>
      </c>
      <c r="S807" s="19" t="str">
        <f t="shared" si="13"/>
        <v/>
      </c>
      <c r="T807" s="21" t="str">
        <f>IF(A807="","",IF(SUMIFS($M$2:M807,$I$2:I807,I807,$A$2:A807,A807)&lt;=asetukset!$B$2,"",SUMIFS($M$2:M807,$I$2:I807,I807,$A$2:A807,A807)-asetukset!$B$2))</f>
        <v/>
      </c>
    </row>
    <row r="808">
      <c r="A808" s="43"/>
      <c r="B808" s="31"/>
      <c r="C808" s="31"/>
      <c r="D808" s="15">
        <f t="shared" si="2"/>
        <v>0</v>
      </c>
      <c r="E808" s="15">
        <f t="shared" si="3"/>
        <v>0</v>
      </c>
      <c r="F808" s="15">
        <f t="shared" si="4"/>
        <v>0</v>
      </c>
      <c r="G808" s="15">
        <f t="shared" si="5"/>
        <v>0</v>
      </c>
      <c r="H808" s="18" t="str">
        <f t="shared" si="6"/>
        <v/>
      </c>
      <c r="I808" s="18" t="str">
        <f t="shared" si="7"/>
        <v/>
      </c>
      <c r="J808" s="18" t="str">
        <f t="shared" si="8"/>
        <v>-</v>
      </c>
      <c r="K808" s="27" t="str">
        <f t="shared" ref="K808:L808" si="818">IF(A808="","",WEEKDAY(B808,2))</f>
        <v/>
      </c>
      <c r="L808" s="27" t="str">
        <f t="shared" si="818"/>
        <v/>
      </c>
      <c r="M808" s="19">
        <f t="shared" si="10"/>
        <v>0</v>
      </c>
      <c r="N808" s="20">
        <f t="shared" si="11"/>
        <v>0</v>
      </c>
      <c r="O808" s="21" t="str">
        <f>IF(A808="","",IF(G808&gt;=asetukset!$B$3,G808-asetukset!$B$3,IF(AND(G808-E808&lt;=asetukset!$B$4,E808&gt;=asetukset!$B$3),1-E808,IF(AND(G808-E808&lt;=asetukset!$B$4,E808&lt;=asetukset!$B$3),asetukset!$B$6,0))))</f>
        <v/>
      </c>
      <c r="P808" s="20">
        <f>IF(F808&gt;D808,G808-asetukset!$B$5,IF(AND(D808=F808,E808&lt;=asetukset!$B$6),G808-E808,0))</f>
        <v>0</v>
      </c>
      <c r="Q808" s="19" t="str">
        <f>IF(and(K808=6,E808&gt;asetukset!$B$7),"", IF(and(K808&lt;&gt;6,L808=6,G808&lt;asetukset!$B$7),G808,IF(K808=6,asetukset!$B$7-E808,IF(K808=6,asetukset!$B$7-E808,IF(K808=6,asetukset!$B$7-E808,"")))))</f>
        <v/>
      </c>
      <c r="R808" s="19" t="str">
        <f t="shared" si="12"/>
        <v/>
      </c>
      <c r="S808" s="19" t="str">
        <f t="shared" si="13"/>
        <v/>
      </c>
      <c r="T808" s="21" t="str">
        <f>IF(A808="","",IF(SUMIFS($M$2:M808,$I$2:I808,I808,$A$2:A808,A808)&lt;=asetukset!$B$2,"",SUMIFS($M$2:M808,$I$2:I808,I808,$A$2:A808,A808)-asetukset!$B$2))</f>
        <v/>
      </c>
    </row>
    <row r="809">
      <c r="A809" s="43"/>
      <c r="B809" s="31"/>
      <c r="C809" s="31"/>
      <c r="D809" s="15">
        <f t="shared" si="2"/>
        <v>0</v>
      </c>
      <c r="E809" s="15">
        <f t="shared" si="3"/>
        <v>0</v>
      </c>
      <c r="F809" s="15">
        <f t="shared" si="4"/>
        <v>0</v>
      </c>
      <c r="G809" s="15">
        <f t="shared" si="5"/>
        <v>0</v>
      </c>
      <c r="H809" s="18" t="str">
        <f t="shared" si="6"/>
        <v/>
      </c>
      <c r="I809" s="18" t="str">
        <f t="shared" si="7"/>
        <v/>
      </c>
      <c r="J809" s="18" t="str">
        <f t="shared" si="8"/>
        <v>-</v>
      </c>
      <c r="K809" s="27" t="str">
        <f t="shared" ref="K809:L809" si="819">IF(A809="","",WEEKDAY(B809,2))</f>
        <v/>
      </c>
      <c r="L809" s="27" t="str">
        <f t="shared" si="819"/>
        <v/>
      </c>
      <c r="M809" s="19">
        <f t="shared" si="10"/>
        <v>0</v>
      </c>
      <c r="N809" s="20">
        <f t="shared" si="11"/>
        <v>0</v>
      </c>
      <c r="O809" s="21" t="str">
        <f>IF(A809="","",IF(G809&gt;=asetukset!$B$3,G809-asetukset!$B$3,IF(AND(G809-E809&lt;=asetukset!$B$4,E809&gt;=asetukset!$B$3),1-E809,IF(AND(G809-E809&lt;=asetukset!$B$4,E809&lt;=asetukset!$B$3),asetukset!$B$6,0))))</f>
        <v/>
      </c>
      <c r="P809" s="20">
        <f>IF(F809&gt;D809,G809-asetukset!$B$5,IF(AND(D809=F809,E809&lt;=asetukset!$B$6),G809-E809,0))</f>
        <v>0</v>
      </c>
      <c r="Q809" s="19" t="str">
        <f>IF(and(K809=6,E809&gt;asetukset!$B$7),"", IF(and(K809&lt;&gt;6,L809=6,G809&lt;asetukset!$B$7),G809,IF(K809=6,asetukset!$B$7-E809,IF(K809=6,asetukset!$B$7-E809,IF(K809=6,asetukset!$B$7-E809,"")))))</f>
        <v/>
      </c>
      <c r="R809" s="19" t="str">
        <f t="shared" si="12"/>
        <v/>
      </c>
      <c r="S809" s="19" t="str">
        <f t="shared" si="13"/>
        <v/>
      </c>
      <c r="T809" s="21" t="str">
        <f>IF(A809="","",IF(SUMIFS($M$2:M809,$I$2:I809,I809,$A$2:A809,A809)&lt;=asetukset!$B$2,"",SUMIFS($M$2:M809,$I$2:I809,I809,$A$2:A809,A809)-asetukset!$B$2))</f>
        <v/>
      </c>
    </row>
    <row r="810">
      <c r="A810" s="43"/>
      <c r="B810" s="31"/>
      <c r="C810" s="31"/>
      <c r="D810" s="15">
        <f t="shared" si="2"/>
        <v>0</v>
      </c>
      <c r="E810" s="15">
        <f t="shared" si="3"/>
        <v>0</v>
      </c>
      <c r="F810" s="15">
        <f t="shared" si="4"/>
        <v>0</v>
      </c>
      <c r="G810" s="15">
        <f t="shared" si="5"/>
        <v>0</v>
      </c>
      <c r="H810" s="18" t="str">
        <f t="shared" si="6"/>
        <v/>
      </c>
      <c r="I810" s="18" t="str">
        <f t="shared" si="7"/>
        <v/>
      </c>
      <c r="J810" s="18" t="str">
        <f t="shared" si="8"/>
        <v>-</v>
      </c>
      <c r="K810" s="27" t="str">
        <f t="shared" ref="K810:L810" si="820">IF(A810="","",WEEKDAY(B810,2))</f>
        <v/>
      </c>
      <c r="L810" s="27" t="str">
        <f t="shared" si="820"/>
        <v/>
      </c>
      <c r="M810" s="19">
        <f t="shared" si="10"/>
        <v>0</v>
      </c>
      <c r="N810" s="20">
        <f t="shared" si="11"/>
        <v>0</v>
      </c>
      <c r="O810" s="21" t="str">
        <f>IF(A810="","",IF(G810&gt;=asetukset!$B$3,G810-asetukset!$B$3,IF(AND(G810-E810&lt;=asetukset!$B$4,E810&gt;=asetukset!$B$3),1-E810,IF(AND(G810-E810&lt;=asetukset!$B$4,E810&lt;=asetukset!$B$3),asetukset!$B$6,0))))</f>
        <v/>
      </c>
      <c r="P810" s="20">
        <f>IF(F810&gt;D810,G810-asetukset!$B$5,IF(AND(D810=F810,E810&lt;=asetukset!$B$6),G810-E810,0))</f>
        <v>0</v>
      </c>
      <c r="Q810" s="19" t="str">
        <f>IF(and(K810=6,E810&gt;asetukset!$B$7),"", IF(and(K810&lt;&gt;6,L810=6,G810&lt;asetukset!$B$7),G810,IF(K810=6,asetukset!$B$7-E810,IF(K810=6,asetukset!$B$7-E810,IF(K810=6,asetukset!$B$7-E810,"")))))</f>
        <v/>
      </c>
      <c r="R810" s="19" t="str">
        <f t="shared" si="12"/>
        <v/>
      </c>
      <c r="S810" s="19" t="str">
        <f t="shared" si="13"/>
        <v/>
      </c>
      <c r="T810" s="21" t="str">
        <f>IF(A810="","",IF(SUMIFS($M$2:M810,$I$2:I810,I810,$A$2:A810,A810)&lt;=asetukset!$B$2,"",SUMIFS($M$2:M810,$I$2:I810,I810,$A$2:A810,A810)-asetukset!$B$2))</f>
        <v/>
      </c>
    </row>
    <row r="811">
      <c r="A811" s="43"/>
      <c r="B811" s="31"/>
      <c r="C811" s="31"/>
      <c r="D811" s="15">
        <f t="shared" si="2"/>
        <v>0</v>
      </c>
      <c r="E811" s="15">
        <f t="shared" si="3"/>
        <v>0</v>
      </c>
      <c r="F811" s="15">
        <f t="shared" si="4"/>
        <v>0</v>
      </c>
      <c r="G811" s="15">
        <f t="shared" si="5"/>
        <v>0</v>
      </c>
      <c r="H811" s="18" t="str">
        <f t="shared" si="6"/>
        <v/>
      </c>
      <c r="I811" s="18" t="str">
        <f t="shared" si="7"/>
        <v/>
      </c>
      <c r="J811" s="18" t="str">
        <f t="shared" si="8"/>
        <v>-</v>
      </c>
      <c r="K811" s="27" t="str">
        <f t="shared" ref="K811:L811" si="821">IF(A811="","",WEEKDAY(B811,2))</f>
        <v/>
      </c>
      <c r="L811" s="27" t="str">
        <f t="shared" si="821"/>
        <v/>
      </c>
      <c r="M811" s="19">
        <f t="shared" si="10"/>
        <v>0</v>
      </c>
      <c r="N811" s="20">
        <f t="shared" si="11"/>
        <v>0</v>
      </c>
      <c r="O811" s="21" t="str">
        <f>IF(A811="","",IF(G811&gt;=asetukset!$B$3,G811-asetukset!$B$3,IF(AND(G811-E811&lt;=asetukset!$B$4,E811&gt;=asetukset!$B$3),1-E811,IF(AND(G811-E811&lt;=asetukset!$B$4,E811&lt;=asetukset!$B$3),asetukset!$B$6,0))))</f>
        <v/>
      </c>
      <c r="P811" s="20">
        <f>IF(F811&gt;D811,G811-asetukset!$B$5,IF(AND(D811=F811,E811&lt;=asetukset!$B$6),G811-E811,0))</f>
        <v>0</v>
      </c>
      <c r="Q811" s="19" t="str">
        <f>IF(and(K811=6,E811&gt;asetukset!$B$7),"", IF(and(K811&lt;&gt;6,L811=6,G811&lt;asetukset!$B$7),G811,IF(K811=6,asetukset!$B$7-E811,IF(K811=6,asetukset!$B$7-E811,IF(K811=6,asetukset!$B$7-E811,"")))))</f>
        <v/>
      </c>
      <c r="R811" s="19" t="str">
        <f t="shared" si="12"/>
        <v/>
      </c>
      <c r="S811" s="19" t="str">
        <f t="shared" si="13"/>
        <v/>
      </c>
      <c r="T811" s="21" t="str">
        <f>IF(A811="","",IF(SUMIFS($M$2:M811,$I$2:I811,I811,$A$2:A811,A811)&lt;=asetukset!$B$2,"",SUMIFS($M$2:M811,$I$2:I811,I811,$A$2:A811,A811)-asetukset!$B$2))</f>
        <v/>
      </c>
    </row>
    <row r="812">
      <c r="A812" s="43"/>
      <c r="B812" s="31"/>
      <c r="C812" s="31"/>
      <c r="D812" s="15">
        <f t="shared" si="2"/>
        <v>0</v>
      </c>
      <c r="E812" s="15">
        <f t="shared" si="3"/>
        <v>0</v>
      </c>
      <c r="F812" s="15">
        <f t="shared" si="4"/>
        <v>0</v>
      </c>
      <c r="G812" s="15">
        <f t="shared" si="5"/>
        <v>0</v>
      </c>
      <c r="H812" s="18" t="str">
        <f t="shared" si="6"/>
        <v/>
      </c>
      <c r="I812" s="18" t="str">
        <f t="shared" si="7"/>
        <v/>
      </c>
      <c r="J812" s="18" t="str">
        <f t="shared" si="8"/>
        <v>-</v>
      </c>
      <c r="K812" s="27" t="str">
        <f t="shared" ref="K812:L812" si="822">IF(A812="","",WEEKDAY(B812,2))</f>
        <v/>
      </c>
      <c r="L812" s="27" t="str">
        <f t="shared" si="822"/>
        <v/>
      </c>
      <c r="M812" s="19">
        <f t="shared" si="10"/>
        <v>0</v>
      </c>
      <c r="N812" s="20">
        <f t="shared" si="11"/>
        <v>0</v>
      </c>
      <c r="O812" s="21" t="str">
        <f>IF(A812="","",IF(G812&gt;=asetukset!$B$3,G812-asetukset!$B$3,IF(AND(G812-E812&lt;=asetukset!$B$4,E812&gt;=asetukset!$B$3),1-E812,IF(AND(G812-E812&lt;=asetukset!$B$4,E812&lt;=asetukset!$B$3),asetukset!$B$6,0))))</f>
        <v/>
      </c>
      <c r="P812" s="20">
        <f>IF(F812&gt;D812,G812-asetukset!$B$5,IF(AND(D812=F812,E812&lt;=asetukset!$B$6),G812-E812,0))</f>
        <v>0</v>
      </c>
      <c r="Q812" s="19" t="str">
        <f>IF(and(K812=6,E812&gt;asetukset!$B$7),"", IF(and(K812&lt;&gt;6,L812=6,G812&lt;asetukset!$B$7),G812,IF(K812=6,asetukset!$B$7-E812,IF(K812=6,asetukset!$B$7-E812,IF(K812=6,asetukset!$B$7-E812,"")))))</f>
        <v/>
      </c>
      <c r="R812" s="19" t="str">
        <f t="shared" si="12"/>
        <v/>
      </c>
      <c r="S812" s="19" t="str">
        <f t="shared" si="13"/>
        <v/>
      </c>
      <c r="T812" s="21" t="str">
        <f>IF(A812="","",IF(SUMIFS($M$2:M812,$I$2:I812,I812,$A$2:A812,A812)&lt;=asetukset!$B$2,"",SUMIFS($M$2:M812,$I$2:I812,I812,$A$2:A812,A812)-asetukset!$B$2))</f>
        <v/>
      </c>
    </row>
    <row r="813">
      <c r="A813" s="43"/>
      <c r="B813" s="31"/>
      <c r="C813" s="31"/>
      <c r="D813" s="15">
        <f t="shared" si="2"/>
        <v>0</v>
      </c>
      <c r="E813" s="15">
        <f t="shared" si="3"/>
        <v>0</v>
      </c>
      <c r="F813" s="15">
        <f t="shared" si="4"/>
        <v>0</v>
      </c>
      <c r="G813" s="15">
        <f t="shared" si="5"/>
        <v>0</v>
      </c>
      <c r="H813" s="18" t="str">
        <f t="shared" si="6"/>
        <v/>
      </c>
      <c r="I813" s="18" t="str">
        <f t="shared" si="7"/>
        <v/>
      </c>
      <c r="J813" s="18" t="str">
        <f t="shared" si="8"/>
        <v>-</v>
      </c>
      <c r="K813" s="27" t="str">
        <f t="shared" ref="K813:L813" si="823">IF(A813="","",WEEKDAY(B813,2))</f>
        <v/>
      </c>
      <c r="L813" s="27" t="str">
        <f t="shared" si="823"/>
        <v/>
      </c>
      <c r="M813" s="19">
        <f t="shared" si="10"/>
        <v>0</v>
      </c>
      <c r="N813" s="20">
        <f t="shared" si="11"/>
        <v>0</v>
      </c>
      <c r="O813" s="21" t="str">
        <f>IF(A813="","",IF(G813&gt;=asetukset!$B$3,G813-asetukset!$B$3,IF(AND(G813-E813&lt;=asetukset!$B$4,E813&gt;=asetukset!$B$3),1-E813,IF(AND(G813-E813&lt;=asetukset!$B$4,E813&lt;=asetukset!$B$3),asetukset!$B$6,0))))</f>
        <v/>
      </c>
      <c r="P813" s="20">
        <f>IF(F813&gt;D813,G813-asetukset!$B$5,IF(AND(D813=F813,E813&lt;=asetukset!$B$6),G813-E813,0))</f>
        <v>0</v>
      </c>
      <c r="Q813" s="19" t="str">
        <f>IF(and(K813=6,E813&gt;asetukset!$B$7),"", IF(and(K813&lt;&gt;6,L813=6,G813&lt;asetukset!$B$7),G813,IF(K813=6,asetukset!$B$7-E813,IF(K813=6,asetukset!$B$7-E813,IF(K813=6,asetukset!$B$7-E813,"")))))</f>
        <v/>
      </c>
      <c r="R813" s="19" t="str">
        <f t="shared" si="12"/>
        <v/>
      </c>
      <c r="S813" s="19" t="str">
        <f t="shared" si="13"/>
        <v/>
      </c>
      <c r="T813" s="21" t="str">
        <f>IF(A813="","",IF(SUMIFS($M$2:M813,$I$2:I813,I813,$A$2:A813,A813)&lt;=asetukset!$B$2,"",SUMIFS($M$2:M813,$I$2:I813,I813,$A$2:A813,A813)-asetukset!$B$2))</f>
        <v/>
      </c>
    </row>
    <row r="814">
      <c r="A814" s="43"/>
      <c r="B814" s="31"/>
      <c r="C814" s="31"/>
      <c r="D814" s="15">
        <f t="shared" si="2"/>
        <v>0</v>
      </c>
      <c r="E814" s="15">
        <f t="shared" si="3"/>
        <v>0</v>
      </c>
      <c r="F814" s="15">
        <f t="shared" si="4"/>
        <v>0</v>
      </c>
      <c r="G814" s="15">
        <f t="shared" si="5"/>
        <v>0</v>
      </c>
      <c r="H814" s="18" t="str">
        <f t="shared" si="6"/>
        <v/>
      </c>
      <c r="I814" s="18" t="str">
        <f t="shared" si="7"/>
        <v/>
      </c>
      <c r="J814" s="18" t="str">
        <f t="shared" si="8"/>
        <v>-</v>
      </c>
      <c r="K814" s="27" t="str">
        <f t="shared" ref="K814:L814" si="824">IF(A814="","",WEEKDAY(B814,2))</f>
        <v/>
      </c>
      <c r="L814" s="27" t="str">
        <f t="shared" si="824"/>
        <v/>
      </c>
      <c r="M814" s="19">
        <f t="shared" si="10"/>
        <v>0</v>
      </c>
      <c r="N814" s="20">
        <f t="shared" si="11"/>
        <v>0</v>
      </c>
      <c r="O814" s="21" t="str">
        <f>IF(A814="","",IF(G814&gt;=asetukset!$B$3,G814-asetukset!$B$3,IF(AND(G814-E814&lt;=asetukset!$B$4,E814&gt;=asetukset!$B$3),1-E814,IF(AND(G814-E814&lt;=asetukset!$B$4,E814&lt;=asetukset!$B$3),asetukset!$B$6,0))))</f>
        <v/>
      </c>
      <c r="P814" s="20">
        <f>IF(F814&gt;D814,G814-asetukset!$B$5,IF(AND(D814=F814,E814&lt;=asetukset!$B$6),G814-E814,0))</f>
        <v>0</v>
      </c>
      <c r="Q814" s="19" t="str">
        <f>IF(and(K814=6,E814&gt;asetukset!$B$7),"", IF(and(K814&lt;&gt;6,L814=6,G814&lt;asetukset!$B$7),G814,IF(K814=6,asetukset!$B$7-E814,IF(K814=6,asetukset!$B$7-E814,IF(K814=6,asetukset!$B$7-E814,"")))))</f>
        <v/>
      </c>
      <c r="R814" s="19" t="str">
        <f t="shared" si="12"/>
        <v/>
      </c>
      <c r="S814" s="19" t="str">
        <f t="shared" si="13"/>
        <v/>
      </c>
      <c r="T814" s="21" t="str">
        <f>IF(A814="","",IF(SUMIFS($M$2:M814,$I$2:I814,I814,$A$2:A814,A814)&lt;=asetukset!$B$2,"",SUMIFS($M$2:M814,$I$2:I814,I814,$A$2:A814,A814)-asetukset!$B$2))</f>
        <v/>
      </c>
    </row>
    <row r="815">
      <c r="A815" s="43"/>
      <c r="B815" s="31"/>
      <c r="C815" s="31"/>
      <c r="D815" s="15">
        <f t="shared" si="2"/>
        <v>0</v>
      </c>
      <c r="E815" s="15">
        <f t="shared" si="3"/>
        <v>0</v>
      </c>
      <c r="F815" s="15">
        <f t="shared" si="4"/>
        <v>0</v>
      </c>
      <c r="G815" s="15">
        <f t="shared" si="5"/>
        <v>0</v>
      </c>
      <c r="H815" s="18" t="str">
        <f t="shared" si="6"/>
        <v/>
      </c>
      <c r="I815" s="18" t="str">
        <f t="shared" si="7"/>
        <v/>
      </c>
      <c r="J815" s="18" t="str">
        <f t="shared" si="8"/>
        <v>-</v>
      </c>
      <c r="K815" s="27" t="str">
        <f t="shared" ref="K815:L815" si="825">IF(A815="","",WEEKDAY(B815,2))</f>
        <v/>
      </c>
      <c r="L815" s="27" t="str">
        <f t="shared" si="825"/>
        <v/>
      </c>
      <c r="M815" s="19">
        <f t="shared" si="10"/>
        <v>0</v>
      </c>
      <c r="N815" s="20">
        <f t="shared" si="11"/>
        <v>0</v>
      </c>
      <c r="O815" s="21" t="str">
        <f>IF(A815="","",IF(G815&gt;=asetukset!$B$3,G815-asetukset!$B$3,IF(AND(G815-E815&lt;=asetukset!$B$4,E815&gt;=asetukset!$B$3),1-E815,IF(AND(G815-E815&lt;=asetukset!$B$4,E815&lt;=asetukset!$B$3),asetukset!$B$6,0))))</f>
        <v/>
      </c>
      <c r="P815" s="20">
        <f>IF(F815&gt;D815,G815-asetukset!$B$5,IF(AND(D815=F815,E815&lt;=asetukset!$B$6),G815-E815,0))</f>
        <v>0</v>
      </c>
      <c r="Q815" s="19" t="str">
        <f>IF(and(K815=6,E815&gt;asetukset!$B$7),"", IF(and(K815&lt;&gt;6,L815=6,G815&lt;asetukset!$B$7),G815,IF(K815=6,asetukset!$B$7-E815,IF(K815=6,asetukset!$B$7-E815,IF(K815=6,asetukset!$B$7-E815,"")))))</f>
        <v/>
      </c>
      <c r="R815" s="19" t="str">
        <f t="shared" si="12"/>
        <v/>
      </c>
      <c r="S815" s="19" t="str">
        <f t="shared" si="13"/>
        <v/>
      </c>
      <c r="T815" s="21" t="str">
        <f>IF(A815="","",IF(SUMIFS($M$2:M815,$I$2:I815,I815,$A$2:A815,A815)&lt;=asetukset!$B$2,"",SUMIFS($M$2:M815,$I$2:I815,I815,$A$2:A815,A815)-asetukset!$B$2))</f>
        <v/>
      </c>
    </row>
    <row r="816">
      <c r="A816" s="43"/>
      <c r="B816" s="31"/>
      <c r="C816" s="31"/>
      <c r="D816" s="15">
        <f t="shared" si="2"/>
        <v>0</v>
      </c>
      <c r="E816" s="15">
        <f t="shared" si="3"/>
        <v>0</v>
      </c>
      <c r="F816" s="15">
        <f t="shared" si="4"/>
        <v>0</v>
      </c>
      <c r="G816" s="15">
        <f t="shared" si="5"/>
        <v>0</v>
      </c>
      <c r="H816" s="18" t="str">
        <f t="shared" si="6"/>
        <v/>
      </c>
      <c r="I816" s="18" t="str">
        <f t="shared" si="7"/>
        <v/>
      </c>
      <c r="J816" s="18" t="str">
        <f t="shared" si="8"/>
        <v>-</v>
      </c>
      <c r="K816" s="27" t="str">
        <f t="shared" ref="K816:L816" si="826">IF(A816="","",WEEKDAY(B816,2))</f>
        <v/>
      </c>
      <c r="L816" s="27" t="str">
        <f t="shared" si="826"/>
        <v/>
      </c>
      <c r="M816" s="19">
        <f t="shared" si="10"/>
        <v>0</v>
      </c>
      <c r="N816" s="20">
        <f t="shared" si="11"/>
        <v>0</v>
      </c>
      <c r="O816" s="21" t="str">
        <f>IF(A816="","",IF(G816&gt;=asetukset!$B$3,G816-asetukset!$B$3,IF(AND(G816-E816&lt;=asetukset!$B$4,E816&gt;=asetukset!$B$3),1-E816,IF(AND(G816-E816&lt;=asetukset!$B$4,E816&lt;=asetukset!$B$3),asetukset!$B$6,0))))</f>
        <v/>
      </c>
      <c r="P816" s="20">
        <f>IF(F816&gt;D816,G816-asetukset!$B$5,IF(AND(D816=F816,E816&lt;=asetukset!$B$6),G816-E816,0))</f>
        <v>0</v>
      </c>
      <c r="Q816" s="19" t="str">
        <f>IF(and(K816=6,E816&gt;asetukset!$B$7),"", IF(and(K816&lt;&gt;6,L816=6,G816&lt;asetukset!$B$7),G816,IF(K816=6,asetukset!$B$7-E816,IF(K816=6,asetukset!$B$7-E816,IF(K816=6,asetukset!$B$7-E816,"")))))</f>
        <v/>
      </c>
      <c r="R816" s="19" t="str">
        <f t="shared" si="12"/>
        <v/>
      </c>
      <c r="S816" s="19" t="str">
        <f t="shared" si="13"/>
        <v/>
      </c>
      <c r="T816" s="21" t="str">
        <f>IF(A816="","",IF(SUMIFS($M$2:M816,$I$2:I816,I816,$A$2:A816,A816)&lt;=asetukset!$B$2,"",SUMIFS($M$2:M816,$I$2:I816,I816,$A$2:A816,A816)-asetukset!$B$2))</f>
        <v/>
      </c>
    </row>
    <row r="817">
      <c r="A817" s="43"/>
      <c r="B817" s="31"/>
      <c r="C817" s="31"/>
      <c r="D817" s="15">
        <f t="shared" si="2"/>
        <v>0</v>
      </c>
      <c r="E817" s="15">
        <f t="shared" si="3"/>
        <v>0</v>
      </c>
      <c r="F817" s="15">
        <f t="shared" si="4"/>
        <v>0</v>
      </c>
      <c r="G817" s="15">
        <f t="shared" si="5"/>
        <v>0</v>
      </c>
      <c r="H817" s="18" t="str">
        <f t="shared" si="6"/>
        <v/>
      </c>
      <c r="I817" s="18" t="str">
        <f t="shared" si="7"/>
        <v/>
      </c>
      <c r="J817" s="18" t="str">
        <f t="shared" si="8"/>
        <v>-</v>
      </c>
      <c r="K817" s="27" t="str">
        <f t="shared" ref="K817:L817" si="827">IF(A817="","",WEEKDAY(B817,2))</f>
        <v/>
      </c>
      <c r="L817" s="27" t="str">
        <f t="shared" si="827"/>
        <v/>
      </c>
      <c r="M817" s="19">
        <f t="shared" si="10"/>
        <v>0</v>
      </c>
      <c r="N817" s="20">
        <f t="shared" si="11"/>
        <v>0</v>
      </c>
      <c r="O817" s="21" t="str">
        <f>IF(A817="","",IF(G817&gt;=asetukset!$B$3,G817-asetukset!$B$3,IF(AND(G817-E817&lt;=asetukset!$B$4,E817&gt;=asetukset!$B$3),1-E817,IF(AND(G817-E817&lt;=asetukset!$B$4,E817&lt;=asetukset!$B$3),asetukset!$B$6,0))))</f>
        <v/>
      </c>
      <c r="P817" s="20">
        <f>IF(F817&gt;D817,G817-asetukset!$B$5,IF(AND(D817=F817,E817&lt;=asetukset!$B$6),G817-E817,0))</f>
        <v>0</v>
      </c>
      <c r="Q817" s="19" t="str">
        <f>IF(and(K817=6,E817&gt;asetukset!$B$7),"", IF(and(K817&lt;&gt;6,L817=6,G817&lt;asetukset!$B$7),G817,IF(K817=6,asetukset!$B$7-E817,IF(K817=6,asetukset!$B$7-E817,IF(K817=6,asetukset!$B$7-E817,"")))))</f>
        <v/>
      </c>
      <c r="R817" s="19" t="str">
        <f t="shared" si="12"/>
        <v/>
      </c>
      <c r="S817" s="19" t="str">
        <f t="shared" si="13"/>
        <v/>
      </c>
      <c r="T817" s="21" t="str">
        <f>IF(A817="","",IF(SUMIFS($M$2:M817,$I$2:I817,I817,$A$2:A817,A817)&lt;=asetukset!$B$2,"",SUMIFS($M$2:M817,$I$2:I817,I817,$A$2:A817,A817)-asetukset!$B$2))</f>
        <v/>
      </c>
    </row>
    <row r="818">
      <c r="A818" s="43"/>
      <c r="B818" s="31"/>
      <c r="C818" s="31"/>
      <c r="D818" s="15">
        <f t="shared" si="2"/>
        <v>0</v>
      </c>
      <c r="E818" s="15">
        <f t="shared" si="3"/>
        <v>0</v>
      </c>
      <c r="F818" s="15">
        <f t="shared" si="4"/>
        <v>0</v>
      </c>
      <c r="G818" s="15">
        <f t="shared" si="5"/>
        <v>0</v>
      </c>
      <c r="H818" s="18" t="str">
        <f t="shared" si="6"/>
        <v/>
      </c>
      <c r="I818" s="18" t="str">
        <f t="shared" si="7"/>
        <v/>
      </c>
      <c r="J818" s="18" t="str">
        <f t="shared" si="8"/>
        <v>-</v>
      </c>
      <c r="K818" s="27" t="str">
        <f t="shared" ref="K818:L818" si="828">IF(A818="","",WEEKDAY(B818,2))</f>
        <v/>
      </c>
      <c r="L818" s="27" t="str">
        <f t="shared" si="828"/>
        <v/>
      </c>
      <c r="M818" s="19">
        <f t="shared" si="10"/>
        <v>0</v>
      </c>
      <c r="N818" s="20">
        <f t="shared" si="11"/>
        <v>0</v>
      </c>
      <c r="O818" s="21" t="str">
        <f>IF(A818="","",IF(G818&gt;=asetukset!$B$3,G818-asetukset!$B$3,IF(AND(G818-E818&lt;=asetukset!$B$4,E818&gt;=asetukset!$B$3),1-E818,IF(AND(G818-E818&lt;=asetukset!$B$4,E818&lt;=asetukset!$B$3),asetukset!$B$6,0))))</f>
        <v/>
      </c>
      <c r="P818" s="20">
        <f>IF(F818&gt;D818,G818-asetukset!$B$5,IF(AND(D818=F818,E818&lt;=asetukset!$B$6),G818-E818,0))</f>
        <v>0</v>
      </c>
      <c r="Q818" s="19" t="str">
        <f>IF(and(K818=6,E818&gt;asetukset!$B$7),"", IF(and(K818&lt;&gt;6,L818=6,G818&lt;asetukset!$B$7),G818,IF(K818=6,asetukset!$B$7-E818,IF(K818=6,asetukset!$B$7-E818,IF(K818=6,asetukset!$B$7-E818,"")))))</f>
        <v/>
      </c>
      <c r="R818" s="19" t="str">
        <f t="shared" si="12"/>
        <v/>
      </c>
      <c r="S818" s="19" t="str">
        <f t="shared" si="13"/>
        <v/>
      </c>
      <c r="T818" s="21" t="str">
        <f>IF(A818="","",IF(SUMIFS($M$2:M818,$I$2:I818,I818,$A$2:A818,A818)&lt;=asetukset!$B$2,"",SUMIFS($M$2:M818,$I$2:I818,I818,$A$2:A818,A818)-asetukset!$B$2))</f>
        <v/>
      </c>
    </row>
    <row r="819">
      <c r="A819" s="43"/>
      <c r="B819" s="31"/>
      <c r="C819" s="31"/>
      <c r="D819" s="15">
        <f t="shared" si="2"/>
        <v>0</v>
      </c>
      <c r="E819" s="15">
        <f t="shared" si="3"/>
        <v>0</v>
      </c>
      <c r="F819" s="15">
        <f t="shared" si="4"/>
        <v>0</v>
      </c>
      <c r="G819" s="15">
        <f t="shared" si="5"/>
        <v>0</v>
      </c>
      <c r="H819" s="18" t="str">
        <f t="shared" si="6"/>
        <v/>
      </c>
      <c r="I819" s="18" t="str">
        <f t="shared" si="7"/>
        <v/>
      </c>
      <c r="J819" s="18" t="str">
        <f t="shared" si="8"/>
        <v>-</v>
      </c>
      <c r="K819" s="27" t="str">
        <f t="shared" ref="K819:L819" si="829">IF(A819="","",WEEKDAY(B819,2))</f>
        <v/>
      </c>
      <c r="L819" s="27" t="str">
        <f t="shared" si="829"/>
        <v/>
      </c>
      <c r="M819" s="19">
        <f t="shared" si="10"/>
        <v>0</v>
      </c>
      <c r="N819" s="20">
        <f t="shared" si="11"/>
        <v>0</v>
      </c>
      <c r="O819" s="21" t="str">
        <f>IF(A819="","",IF(G819&gt;=asetukset!$B$3,G819-asetukset!$B$3,IF(AND(G819-E819&lt;=asetukset!$B$4,E819&gt;=asetukset!$B$3),1-E819,IF(AND(G819-E819&lt;=asetukset!$B$4,E819&lt;=asetukset!$B$3),asetukset!$B$6,0))))</f>
        <v/>
      </c>
      <c r="P819" s="20">
        <f>IF(F819&gt;D819,G819-asetukset!$B$5,IF(AND(D819=F819,E819&lt;=asetukset!$B$6),G819-E819,0))</f>
        <v>0</v>
      </c>
      <c r="Q819" s="19" t="str">
        <f>IF(and(K819=6,E819&gt;asetukset!$B$7),"", IF(and(K819&lt;&gt;6,L819=6,G819&lt;asetukset!$B$7),G819,IF(K819=6,asetukset!$B$7-E819,IF(K819=6,asetukset!$B$7-E819,IF(K819=6,asetukset!$B$7-E819,"")))))</f>
        <v/>
      </c>
      <c r="R819" s="19" t="str">
        <f t="shared" si="12"/>
        <v/>
      </c>
      <c r="S819" s="19" t="str">
        <f t="shared" si="13"/>
        <v/>
      </c>
      <c r="T819" s="21" t="str">
        <f>IF(A819="","",IF(SUMIFS($M$2:M819,$I$2:I819,I819,$A$2:A819,A819)&lt;=asetukset!$B$2,"",SUMIFS($M$2:M819,$I$2:I819,I819,$A$2:A819,A819)-asetukset!$B$2))</f>
        <v/>
      </c>
    </row>
    <row r="820">
      <c r="A820" s="43"/>
      <c r="B820" s="31"/>
      <c r="C820" s="31"/>
      <c r="D820" s="15">
        <f t="shared" si="2"/>
        <v>0</v>
      </c>
      <c r="E820" s="15">
        <f t="shared" si="3"/>
        <v>0</v>
      </c>
      <c r="F820" s="15">
        <f t="shared" si="4"/>
        <v>0</v>
      </c>
      <c r="G820" s="15">
        <f t="shared" si="5"/>
        <v>0</v>
      </c>
      <c r="H820" s="18" t="str">
        <f t="shared" si="6"/>
        <v/>
      </c>
      <c r="I820" s="18" t="str">
        <f t="shared" si="7"/>
        <v/>
      </c>
      <c r="J820" s="18" t="str">
        <f t="shared" si="8"/>
        <v>-</v>
      </c>
      <c r="K820" s="27" t="str">
        <f t="shared" ref="K820:L820" si="830">IF(A820="","",WEEKDAY(B820,2))</f>
        <v/>
      </c>
      <c r="L820" s="27" t="str">
        <f t="shared" si="830"/>
        <v/>
      </c>
      <c r="M820" s="19">
        <f t="shared" si="10"/>
        <v>0</v>
      </c>
      <c r="N820" s="20">
        <f t="shared" si="11"/>
        <v>0</v>
      </c>
      <c r="O820" s="21" t="str">
        <f>IF(A820="","",IF(G820&gt;=asetukset!$B$3,G820-asetukset!$B$3,IF(AND(G820-E820&lt;=asetukset!$B$4,E820&gt;=asetukset!$B$3),1-E820,IF(AND(G820-E820&lt;=asetukset!$B$4,E820&lt;=asetukset!$B$3),asetukset!$B$6,0))))</f>
        <v/>
      </c>
      <c r="P820" s="20">
        <f>IF(F820&gt;D820,G820-asetukset!$B$5,IF(AND(D820=F820,E820&lt;=asetukset!$B$6),G820-E820,0))</f>
        <v>0</v>
      </c>
      <c r="Q820" s="19" t="str">
        <f>IF(and(K820=6,E820&gt;asetukset!$B$7),"", IF(and(K820&lt;&gt;6,L820=6,G820&lt;asetukset!$B$7),G820,IF(K820=6,asetukset!$B$7-E820,IF(K820=6,asetukset!$B$7-E820,IF(K820=6,asetukset!$B$7-E820,"")))))</f>
        <v/>
      </c>
      <c r="R820" s="19" t="str">
        <f t="shared" si="12"/>
        <v/>
      </c>
      <c r="S820" s="19" t="str">
        <f t="shared" si="13"/>
        <v/>
      </c>
      <c r="T820" s="21" t="str">
        <f>IF(A820="","",IF(SUMIFS($M$2:M820,$I$2:I820,I820,$A$2:A820,A820)&lt;=asetukset!$B$2,"",SUMIFS($M$2:M820,$I$2:I820,I820,$A$2:A820,A820)-asetukset!$B$2))</f>
        <v/>
      </c>
    </row>
    <row r="821">
      <c r="A821" s="43"/>
      <c r="B821" s="31"/>
      <c r="C821" s="31"/>
      <c r="D821" s="15">
        <f t="shared" si="2"/>
        <v>0</v>
      </c>
      <c r="E821" s="15">
        <f t="shared" si="3"/>
        <v>0</v>
      </c>
      <c r="F821" s="15">
        <f t="shared" si="4"/>
        <v>0</v>
      </c>
      <c r="G821" s="15">
        <f t="shared" si="5"/>
        <v>0</v>
      </c>
      <c r="H821" s="18" t="str">
        <f t="shared" si="6"/>
        <v/>
      </c>
      <c r="I821" s="18" t="str">
        <f t="shared" si="7"/>
        <v/>
      </c>
      <c r="J821" s="18" t="str">
        <f t="shared" si="8"/>
        <v>-</v>
      </c>
      <c r="K821" s="27" t="str">
        <f t="shared" ref="K821:L821" si="831">IF(A821="","",WEEKDAY(B821,2))</f>
        <v/>
      </c>
      <c r="L821" s="27" t="str">
        <f t="shared" si="831"/>
        <v/>
      </c>
      <c r="M821" s="19">
        <f t="shared" si="10"/>
        <v>0</v>
      </c>
      <c r="N821" s="20">
        <f t="shared" si="11"/>
        <v>0</v>
      </c>
      <c r="O821" s="21" t="str">
        <f>IF(A821="","",IF(G821&gt;=asetukset!$B$3,G821-asetukset!$B$3,IF(AND(G821-E821&lt;=asetukset!$B$4,E821&gt;=asetukset!$B$3),1-E821,IF(AND(G821-E821&lt;=asetukset!$B$4,E821&lt;=asetukset!$B$3),asetukset!$B$6,0))))</f>
        <v/>
      </c>
      <c r="P821" s="20">
        <f>IF(F821&gt;D821,G821-asetukset!$B$5,IF(AND(D821=F821,E821&lt;=asetukset!$B$6),G821-E821,0))</f>
        <v>0</v>
      </c>
      <c r="Q821" s="19" t="str">
        <f>IF(and(K821=6,E821&gt;asetukset!$B$7),"", IF(and(K821&lt;&gt;6,L821=6,G821&lt;asetukset!$B$7),G821,IF(K821=6,asetukset!$B$7-E821,IF(K821=6,asetukset!$B$7-E821,IF(K821=6,asetukset!$B$7-E821,"")))))</f>
        <v/>
      </c>
      <c r="R821" s="19" t="str">
        <f t="shared" si="12"/>
        <v/>
      </c>
      <c r="S821" s="19" t="str">
        <f t="shared" si="13"/>
        <v/>
      </c>
      <c r="T821" s="21" t="str">
        <f>IF(A821="","",IF(SUMIFS($M$2:M821,$I$2:I821,I821,$A$2:A821,A821)&lt;=asetukset!$B$2,"",SUMIFS($M$2:M821,$I$2:I821,I821,$A$2:A821,A821)-asetukset!$B$2))</f>
        <v/>
      </c>
    </row>
    <row r="822">
      <c r="A822" s="43"/>
      <c r="B822" s="31"/>
      <c r="C822" s="31"/>
      <c r="D822" s="15">
        <f t="shared" si="2"/>
        <v>0</v>
      </c>
      <c r="E822" s="15">
        <f t="shared" si="3"/>
        <v>0</v>
      </c>
      <c r="F822" s="15">
        <f t="shared" si="4"/>
        <v>0</v>
      </c>
      <c r="G822" s="15">
        <f t="shared" si="5"/>
        <v>0</v>
      </c>
      <c r="H822" s="18" t="str">
        <f t="shared" si="6"/>
        <v/>
      </c>
      <c r="I822" s="18" t="str">
        <f t="shared" si="7"/>
        <v/>
      </c>
      <c r="J822" s="18" t="str">
        <f t="shared" si="8"/>
        <v>-</v>
      </c>
      <c r="K822" s="27" t="str">
        <f t="shared" ref="K822:L822" si="832">IF(A822="","",WEEKDAY(B822,2))</f>
        <v/>
      </c>
      <c r="L822" s="27" t="str">
        <f t="shared" si="832"/>
        <v/>
      </c>
      <c r="M822" s="19">
        <f t="shared" si="10"/>
        <v>0</v>
      </c>
      <c r="N822" s="20">
        <f t="shared" si="11"/>
        <v>0</v>
      </c>
      <c r="O822" s="21" t="str">
        <f>IF(A822="","",IF(G822&gt;=asetukset!$B$3,G822-asetukset!$B$3,IF(AND(G822-E822&lt;=asetukset!$B$4,E822&gt;=asetukset!$B$3),1-E822,IF(AND(G822-E822&lt;=asetukset!$B$4,E822&lt;=asetukset!$B$3),asetukset!$B$6,0))))</f>
        <v/>
      </c>
      <c r="P822" s="20">
        <f>IF(F822&gt;D822,G822-asetukset!$B$5,IF(AND(D822=F822,E822&lt;=asetukset!$B$6),G822-E822,0))</f>
        <v>0</v>
      </c>
      <c r="Q822" s="19" t="str">
        <f>IF(and(K822=6,E822&gt;asetukset!$B$7),"", IF(and(K822&lt;&gt;6,L822=6,G822&lt;asetukset!$B$7),G822,IF(K822=6,asetukset!$B$7-E822,IF(K822=6,asetukset!$B$7-E822,IF(K822=6,asetukset!$B$7-E822,"")))))</f>
        <v/>
      </c>
      <c r="R822" s="19" t="str">
        <f t="shared" si="12"/>
        <v/>
      </c>
      <c r="S822" s="19" t="str">
        <f t="shared" si="13"/>
        <v/>
      </c>
      <c r="T822" s="21" t="str">
        <f>IF(A822="","",IF(SUMIFS($M$2:M822,$I$2:I822,I822,$A$2:A822,A822)&lt;=asetukset!$B$2,"",SUMIFS($M$2:M822,$I$2:I822,I822,$A$2:A822,A822)-asetukset!$B$2))</f>
        <v/>
      </c>
    </row>
    <row r="823">
      <c r="A823" s="43"/>
      <c r="B823" s="31"/>
      <c r="C823" s="31"/>
      <c r="D823" s="15">
        <f t="shared" si="2"/>
        <v>0</v>
      </c>
      <c r="E823" s="15">
        <f t="shared" si="3"/>
        <v>0</v>
      </c>
      <c r="F823" s="15">
        <f t="shared" si="4"/>
        <v>0</v>
      </c>
      <c r="G823" s="15">
        <f t="shared" si="5"/>
        <v>0</v>
      </c>
      <c r="H823" s="18" t="str">
        <f t="shared" si="6"/>
        <v/>
      </c>
      <c r="I823" s="18" t="str">
        <f t="shared" si="7"/>
        <v/>
      </c>
      <c r="J823" s="18" t="str">
        <f t="shared" si="8"/>
        <v>-</v>
      </c>
      <c r="K823" s="27" t="str">
        <f t="shared" ref="K823:L823" si="833">IF(A823="","",WEEKDAY(B823,2))</f>
        <v/>
      </c>
      <c r="L823" s="27" t="str">
        <f t="shared" si="833"/>
        <v/>
      </c>
      <c r="M823" s="19">
        <f t="shared" si="10"/>
        <v>0</v>
      </c>
      <c r="N823" s="20">
        <f t="shared" si="11"/>
        <v>0</v>
      </c>
      <c r="O823" s="21" t="str">
        <f>IF(A823="","",IF(G823&gt;=asetukset!$B$3,G823-asetukset!$B$3,IF(AND(G823-E823&lt;=asetukset!$B$4,E823&gt;=asetukset!$B$3),1-E823,IF(AND(G823-E823&lt;=asetukset!$B$4,E823&lt;=asetukset!$B$3),asetukset!$B$6,0))))</f>
        <v/>
      </c>
      <c r="P823" s="20">
        <f>IF(F823&gt;D823,G823-asetukset!$B$5,IF(AND(D823=F823,E823&lt;=asetukset!$B$6),G823-E823,0))</f>
        <v>0</v>
      </c>
      <c r="Q823" s="19" t="str">
        <f>IF(and(K823=6,E823&gt;asetukset!$B$7),"", IF(and(K823&lt;&gt;6,L823=6,G823&lt;asetukset!$B$7),G823,IF(K823=6,asetukset!$B$7-E823,IF(K823=6,asetukset!$B$7-E823,IF(K823=6,asetukset!$B$7-E823,"")))))</f>
        <v/>
      </c>
      <c r="R823" s="19" t="str">
        <f t="shared" si="12"/>
        <v/>
      </c>
      <c r="S823" s="19" t="str">
        <f t="shared" si="13"/>
        <v/>
      </c>
      <c r="T823" s="21" t="str">
        <f>IF(A823="","",IF(SUMIFS($M$2:M823,$I$2:I823,I823,$A$2:A823,A823)&lt;=asetukset!$B$2,"",SUMIFS($M$2:M823,$I$2:I823,I823,$A$2:A823,A823)-asetukset!$B$2))</f>
        <v/>
      </c>
    </row>
    <row r="824">
      <c r="A824" s="43"/>
      <c r="B824" s="31"/>
      <c r="C824" s="31"/>
      <c r="D824" s="15">
        <f t="shared" si="2"/>
        <v>0</v>
      </c>
      <c r="E824" s="15">
        <f t="shared" si="3"/>
        <v>0</v>
      </c>
      <c r="F824" s="15">
        <f t="shared" si="4"/>
        <v>0</v>
      </c>
      <c r="G824" s="15">
        <f t="shared" si="5"/>
        <v>0</v>
      </c>
      <c r="H824" s="18" t="str">
        <f t="shared" si="6"/>
        <v/>
      </c>
      <c r="I824" s="18" t="str">
        <f t="shared" si="7"/>
        <v/>
      </c>
      <c r="J824" s="18" t="str">
        <f t="shared" si="8"/>
        <v>-</v>
      </c>
      <c r="K824" s="27" t="str">
        <f t="shared" ref="K824:L824" si="834">IF(A824="","",WEEKDAY(B824,2))</f>
        <v/>
      </c>
      <c r="L824" s="27" t="str">
        <f t="shared" si="834"/>
        <v/>
      </c>
      <c r="M824" s="19">
        <f t="shared" si="10"/>
        <v>0</v>
      </c>
      <c r="N824" s="20">
        <f t="shared" si="11"/>
        <v>0</v>
      </c>
      <c r="O824" s="21" t="str">
        <f>IF(A824="","",IF(G824&gt;=asetukset!$B$3,G824-asetukset!$B$3,IF(AND(G824-E824&lt;=asetukset!$B$4,E824&gt;=asetukset!$B$3),1-E824,IF(AND(G824-E824&lt;=asetukset!$B$4,E824&lt;=asetukset!$B$3),asetukset!$B$6,0))))</f>
        <v/>
      </c>
      <c r="P824" s="20">
        <f>IF(F824&gt;D824,G824-asetukset!$B$5,IF(AND(D824=F824,E824&lt;=asetukset!$B$6),G824-E824,0))</f>
        <v>0</v>
      </c>
      <c r="Q824" s="19" t="str">
        <f>IF(and(K824=6,E824&gt;asetukset!$B$7),"", IF(and(K824&lt;&gt;6,L824=6,G824&lt;asetukset!$B$7),G824,IF(K824=6,asetukset!$B$7-E824,IF(K824=6,asetukset!$B$7-E824,IF(K824=6,asetukset!$B$7-E824,"")))))</f>
        <v/>
      </c>
      <c r="R824" s="19" t="str">
        <f t="shared" si="12"/>
        <v/>
      </c>
      <c r="S824" s="19" t="str">
        <f t="shared" si="13"/>
        <v/>
      </c>
      <c r="T824" s="21" t="str">
        <f>IF(A824="","",IF(SUMIFS($M$2:M824,$I$2:I824,I824,$A$2:A824,A824)&lt;=asetukset!$B$2,"",SUMIFS($M$2:M824,$I$2:I824,I824,$A$2:A824,A824)-asetukset!$B$2))</f>
        <v/>
      </c>
    </row>
    <row r="825">
      <c r="A825" s="43"/>
      <c r="B825" s="31"/>
      <c r="C825" s="31"/>
      <c r="D825" s="15">
        <f t="shared" si="2"/>
        <v>0</v>
      </c>
      <c r="E825" s="15">
        <f t="shared" si="3"/>
        <v>0</v>
      </c>
      <c r="F825" s="15">
        <f t="shared" si="4"/>
        <v>0</v>
      </c>
      <c r="G825" s="15">
        <f t="shared" si="5"/>
        <v>0</v>
      </c>
      <c r="H825" s="18" t="str">
        <f t="shared" si="6"/>
        <v/>
      </c>
      <c r="I825" s="18" t="str">
        <f t="shared" si="7"/>
        <v/>
      </c>
      <c r="J825" s="18" t="str">
        <f t="shared" si="8"/>
        <v>-</v>
      </c>
      <c r="K825" s="27" t="str">
        <f t="shared" ref="K825:L825" si="835">IF(A825="","",WEEKDAY(B825,2))</f>
        <v/>
      </c>
      <c r="L825" s="27" t="str">
        <f t="shared" si="835"/>
        <v/>
      </c>
      <c r="M825" s="19">
        <f t="shared" si="10"/>
        <v>0</v>
      </c>
      <c r="N825" s="20">
        <f t="shared" si="11"/>
        <v>0</v>
      </c>
      <c r="O825" s="21" t="str">
        <f>IF(A825="","",IF(G825&gt;=asetukset!$B$3,G825-asetukset!$B$3,IF(AND(G825-E825&lt;=asetukset!$B$4,E825&gt;=asetukset!$B$3),1-E825,IF(AND(G825-E825&lt;=asetukset!$B$4,E825&lt;=asetukset!$B$3),asetukset!$B$6,0))))</f>
        <v/>
      </c>
      <c r="P825" s="20">
        <f>IF(F825&gt;D825,G825-asetukset!$B$5,IF(AND(D825=F825,E825&lt;=asetukset!$B$6),G825-E825,0))</f>
        <v>0</v>
      </c>
      <c r="Q825" s="19" t="str">
        <f>IF(and(K825=6,E825&gt;asetukset!$B$7),"", IF(and(K825&lt;&gt;6,L825=6,G825&lt;asetukset!$B$7),G825,IF(K825=6,asetukset!$B$7-E825,IF(K825=6,asetukset!$B$7-E825,IF(K825=6,asetukset!$B$7-E825,"")))))</f>
        <v/>
      </c>
      <c r="R825" s="19" t="str">
        <f t="shared" si="12"/>
        <v/>
      </c>
      <c r="S825" s="19" t="str">
        <f t="shared" si="13"/>
        <v/>
      </c>
      <c r="T825" s="21" t="str">
        <f>IF(A825="","",IF(SUMIFS($M$2:M825,$I$2:I825,I825,$A$2:A825,A825)&lt;=asetukset!$B$2,"",SUMIFS($M$2:M825,$I$2:I825,I825,$A$2:A825,A825)-asetukset!$B$2))</f>
        <v/>
      </c>
    </row>
    <row r="826">
      <c r="A826" s="43"/>
      <c r="B826" s="31"/>
      <c r="C826" s="31"/>
      <c r="D826" s="15">
        <f t="shared" si="2"/>
        <v>0</v>
      </c>
      <c r="E826" s="15">
        <f t="shared" si="3"/>
        <v>0</v>
      </c>
      <c r="F826" s="15">
        <f t="shared" si="4"/>
        <v>0</v>
      </c>
      <c r="G826" s="15">
        <f t="shared" si="5"/>
        <v>0</v>
      </c>
      <c r="H826" s="18" t="str">
        <f t="shared" si="6"/>
        <v/>
      </c>
      <c r="I826" s="18" t="str">
        <f t="shared" si="7"/>
        <v/>
      </c>
      <c r="J826" s="18" t="str">
        <f t="shared" si="8"/>
        <v>-</v>
      </c>
      <c r="K826" s="27" t="str">
        <f t="shared" ref="K826:L826" si="836">IF(A826="","",WEEKDAY(B826,2))</f>
        <v/>
      </c>
      <c r="L826" s="27" t="str">
        <f t="shared" si="836"/>
        <v/>
      </c>
      <c r="M826" s="19">
        <f t="shared" si="10"/>
        <v>0</v>
      </c>
      <c r="N826" s="20">
        <f t="shared" si="11"/>
        <v>0</v>
      </c>
      <c r="O826" s="21" t="str">
        <f>IF(A826="","",IF(G826&gt;=asetukset!$B$3,G826-asetukset!$B$3,IF(AND(G826-E826&lt;=asetukset!$B$4,E826&gt;=asetukset!$B$3),1-E826,IF(AND(G826-E826&lt;=asetukset!$B$4,E826&lt;=asetukset!$B$3),asetukset!$B$6,0))))</f>
        <v/>
      </c>
      <c r="P826" s="20">
        <f>IF(F826&gt;D826,G826-asetukset!$B$5,IF(AND(D826=F826,E826&lt;=asetukset!$B$6),G826-E826,0))</f>
        <v>0</v>
      </c>
      <c r="Q826" s="19" t="str">
        <f>IF(and(K826=6,E826&gt;asetukset!$B$7),"", IF(and(K826&lt;&gt;6,L826=6,G826&lt;asetukset!$B$7),G826,IF(K826=6,asetukset!$B$7-E826,IF(K826=6,asetukset!$B$7-E826,IF(K826=6,asetukset!$B$7-E826,"")))))</f>
        <v/>
      </c>
      <c r="R826" s="19" t="str">
        <f t="shared" si="12"/>
        <v/>
      </c>
      <c r="S826" s="19" t="str">
        <f t="shared" si="13"/>
        <v/>
      </c>
      <c r="T826" s="21" t="str">
        <f>IF(A826="","",IF(SUMIFS($M$2:M826,$I$2:I826,I826,$A$2:A826,A826)&lt;=asetukset!$B$2,"",SUMIFS($M$2:M826,$I$2:I826,I826,$A$2:A826,A826)-asetukset!$B$2))</f>
        <v/>
      </c>
    </row>
    <row r="827">
      <c r="A827" s="43"/>
      <c r="B827" s="31"/>
      <c r="C827" s="31"/>
      <c r="D827" s="15">
        <f t="shared" si="2"/>
        <v>0</v>
      </c>
      <c r="E827" s="15">
        <f t="shared" si="3"/>
        <v>0</v>
      </c>
      <c r="F827" s="15">
        <f t="shared" si="4"/>
        <v>0</v>
      </c>
      <c r="G827" s="15">
        <f t="shared" si="5"/>
        <v>0</v>
      </c>
      <c r="H827" s="18" t="str">
        <f t="shared" si="6"/>
        <v/>
      </c>
      <c r="I827" s="18" t="str">
        <f t="shared" si="7"/>
        <v/>
      </c>
      <c r="J827" s="18" t="str">
        <f t="shared" si="8"/>
        <v>-</v>
      </c>
      <c r="K827" s="27" t="str">
        <f t="shared" ref="K827:L827" si="837">IF(A827="","",WEEKDAY(B827,2))</f>
        <v/>
      </c>
      <c r="L827" s="27" t="str">
        <f t="shared" si="837"/>
        <v/>
      </c>
      <c r="M827" s="19">
        <f t="shared" si="10"/>
        <v>0</v>
      </c>
      <c r="N827" s="20">
        <f t="shared" si="11"/>
        <v>0</v>
      </c>
      <c r="O827" s="21" t="str">
        <f>IF(A827="","",IF(G827&gt;=asetukset!$B$3,G827-asetukset!$B$3,IF(AND(G827-E827&lt;=asetukset!$B$4,E827&gt;=asetukset!$B$3),1-E827,IF(AND(G827-E827&lt;=asetukset!$B$4,E827&lt;=asetukset!$B$3),asetukset!$B$6,0))))</f>
        <v/>
      </c>
      <c r="P827" s="20">
        <f>IF(F827&gt;D827,G827-asetukset!$B$5,IF(AND(D827=F827,E827&lt;=asetukset!$B$6),G827-E827,0))</f>
        <v>0</v>
      </c>
      <c r="Q827" s="19" t="str">
        <f>IF(and(K827=6,E827&gt;asetukset!$B$7),"", IF(and(K827&lt;&gt;6,L827=6,G827&lt;asetukset!$B$7),G827,IF(K827=6,asetukset!$B$7-E827,IF(K827=6,asetukset!$B$7-E827,IF(K827=6,asetukset!$B$7-E827,"")))))</f>
        <v/>
      </c>
      <c r="R827" s="19" t="str">
        <f t="shared" si="12"/>
        <v/>
      </c>
      <c r="S827" s="19" t="str">
        <f t="shared" si="13"/>
        <v/>
      </c>
      <c r="T827" s="21" t="str">
        <f>IF(A827="","",IF(SUMIFS($M$2:M827,$I$2:I827,I827,$A$2:A827,A827)&lt;=asetukset!$B$2,"",SUMIFS($M$2:M827,$I$2:I827,I827,$A$2:A827,A827)-asetukset!$B$2))</f>
        <v/>
      </c>
    </row>
    <row r="828">
      <c r="A828" s="43"/>
      <c r="B828" s="31"/>
      <c r="C828" s="31"/>
      <c r="D828" s="15">
        <f t="shared" si="2"/>
        <v>0</v>
      </c>
      <c r="E828" s="15">
        <f t="shared" si="3"/>
        <v>0</v>
      </c>
      <c r="F828" s="15">
        <f t="shared" si="4"/>
        <v>0</v>
      </c>
      <c r="G828" s="15">
        <f t="shared" si="5"/>
        <v>0</v>
      </c>
      <c r="H828" s="18" t="str">
        <f t="shared" si="6"/>
        <v/>
      </c>
      <c r="I828" s="18" t="str">
        <f t="shared" si="7"/>
        <v/>
      </c>
      <c r="J828" s="18" t="str">
        <f t="shared" si="8"/>
        <v>-</v>
      </c>
      <c r="K828" s="27" t="str">
        <f t="shared" ref="K828:L828" si="838">IF(A828="","",WEEKDAY(B828,2))</f>
        <v/>
      </c>
      <c r="L828" s="27" t="str">
        <f t="shared" si="838"/>
        <v/>
      </c>
      <c r="M828" s="19">
        <f t="shared" si="10"/>
        <v>0</v>
      </c>
      <c r="N828" s="20">
        <f t="shared" si="11"/>
        <v>0</v>
      </c>
      <c r="O828" s="21" t="str">
        <f>IF(A828="","",IF(G828&gt;=asetukset!$B$3,G828-asetukset!$B$3,IF(AND(G828-E828&lt;=asetukset!$B$4,E828&gt;=asetukset!$B$3),1-E828,IF(AND(G828-E828&lt;=asetukset!$B$4,E828&lt;=asetukset!$B$3),asetukset!$B$6,0))))</f>
        <v/>
      </c>
      <c r="P828" s="20">
        <f>IF(F828&gt;D828,G828-asetukset!$B$5,IF(AND(D828=F828,E828&lt;=asetukset!$B$6),G828-E828,0))</f>
        <v>0</v>
      </c>
      <c r="Q828" s="19" t="str">
        <f>IF(and(K828=6,E828&gt;asetukset!$B$7),"", IF(and(K828&lt;&gt;6,L828=6,G828&lt;asetukset!$B$7),G828,IF(K828=6,asetukset!$B$7-E828,IF(K828=6,asetukset!$B$7-E828,IF(K828=6,asetukset!$B$7-E828,"")))))</f>
        <v/>
      </c>
      <c r="R828" s="19" t="str">
        <f t="shared" si="12"/>
        <v/>
      </c>
      <c r="S828" s="19" t="str">
        <f t="shared" si="13"/>
        <v/>
      </c>
      <c r="T828" s="21" t="str">
        <f>IF(A828="","",IF(SUMIFS($M$2:M828,$I$2:I828,I828,$A$2:A828,A828)&lt;=asetukset!$B$2,"",SUMIFS($M$2:M828,$I$2:I828,I828,$A$2:A828,A828)-asetukset!$B$2))</f>
        <v/>
      </c>
    </row>
    <row r="829">
      <c r="A829" s="43"/>
      <c r="B829" s="31"/>
      <c r="C829" s="31"/>
      <c r="D829" s="15">
        <f t="shared" si="2"/>
        <v>0</v>
      </c>
      <c r="E829" s="15">
        <f t="shared" si="3"/>
        <v>0</v>
      </c>
      <c r="F829" s="15">
        <f t="shared" si="4"/>
        <v>0</v>
      </c>
      <c r="G829" s="15">
        <f t="shared" si="5"/>
        <v>0</v>
      </c>
      <c r="H829" s="18" t="str">
        <f t="shared" si="6"/>
        <v/>
      </c>
      <c r="I829" s="18" t="str">
        <f t="shared" si="7"/>
        <v/>
      </c>
      <c r="J829" s="18" t="str">
        <f t="shared" si="8"/>
        <v>-</v>
      </c>
      <c r="K829" s="27" t="str">
        <f t="shared" ref="K829:L829" si="839">IF(A829="","",WEEKDAY(B829,2))</f>
        <v/>
      </c>
      <c r="L829" s="27" t="str">
        <f t="shared" si="839"/>
        <v/>
      </c>
      <c r="M829" s="19">
        <f t="shared" si="10"/>
        <v>0</v>
      </c>
      <c r="N829" s="20">
        <f t="shared" si="11"/>
        <v>0</v>
      </c>
      <c r="O829" s="21" t="str">
        <f>IF(A829="","",IF(G829&gt;=asetukset!$B$3,G829-asetukset!$B$3,IF(AND(G829-E829&lt;=asetukset!$B$4,E829&gt;=asetukset!$B$3),1-E829,IF(AND(G829-E829&lt;=asetukset!$B$4,E829&lt;=asetukset!$B$3),asetukset!$B$6,0))))</f>
        <v/>
      </c>
      <c r="P829" s="20">
        <f>IF(F829&gt;D829,G829-asetukset!$B$5,IF(AND(D829=F829,E829&lt;=asetukset!$B$6),G829-E829,0))</f>
        <v>0</v>
      </c>
      <c r="Q829" s="19" t="str">
        <f>IF(and(K829=6,E829&gt;asetukset!$B$7),"", IF(and(K829&lt;&gt;6,L829=6,G829&lt;asetukset!$B$7),G829,IF(K829=6,asetukset!$B$7-E829,IF(K829=6,asetukset!$B$7-E829,IF(K829=6,asetukset!$B$7-E829,"")))))</f>
        <v/>
      </c>
      <c r="R829" s="19" t="str">
        <f t="shared" si="12"/>
        <v/>
      </c>
      <c r="S829" s="19" t="str">
        <f t="shared" si="13"/>
        <v/>
      </c>
      <c r="T829" s="21" t="str">
        <f>IF(A829="","",IF(SUMIFS($M$2:M829,$I$2:I829,I829,$A$2:A829,A829)&lt;=asetukset!$B$2,"",SUMIFS($M$2:M829,$I$2:I829,I829,$A$2:A829,A829)-asetukset!$B$2))</f>
        <v/>
      </c>
    </row>
    <row r="830">
      <c r="A830" s="43"/>
      <c r="B830" s="31"/>
      <c r="C830" s="31"/>
      <c r="D830" s="15">
        <f t="shared" si="2"/>
        <v>0</v>
      </c>
      <c r="E830" s="15">
        <f t="shared" si="3"/>
        <v>0</v>
      </c>
      <c r="F830" s="15">
        <f t="shared" si="4"/>
        <v>0</v>
      </c>
      <c r="G830" s="15">
        <f t="shared" si="5"/>
        <v>0</v>
      </c>
      <c r="H830" s="18" t="str">
        <f t="shared" si="6"/>
        <v/>
      </c>
      <c r="I830" s="18" t="str">
        <f t="shared" si="7"/>
        <v/>
      </c>
      <c r="J830" s="18" t="str">
        <f t="shared" si="8"/>
        <v>-</v>
      </c>
      <c r="K830" s="27" t="str">
        <f t="shared" ref="K830:L830" si="840">IF(A830="","",WEEKDAY(B830,2))</f>
        <v/>
      </c>
      <c r="L830" s="27" t="str">
        <f t="shared" si="840"/>
        <v/>
      </c>
      <c r="M830" s="19">
        <f t="shared" si="10"/>
        <v>0</v>
      </c>
      <c r="N830" s="20">
        <f t="shared" si="11"/>
        <v>0</v>
      </c>
      <c r="O830" s="21" t="str">
        <f>IF(A830="","",IF(G830&gt;=asetukset!$B$3,G830-asetukset!$B$3,IF(AND(G830-E830&lt;=asetukset!$B$4,E830&gt;=asetukset!$B$3),1-E830,IF(AND(G830-E830&lt;=asetukset!$B$4,E830&lt;=asetukset!$B$3),asetukset!$B$6,0))))</f>
        <v/>
      </c>
      <c r="P830" s="20">
        <f>IF(F830&gt;D830,G830-asetukset!$B$5,IF(AND(D830=F830,E830&lt;=asetukset!$B$6),G830-E830,0))</f>
        <v>0</v>
      </c>
      <c r="Q830" s="19" t="str">
        <f>IF(and(K830=6,E830&gt;asetukset!$B$7),"", IF(and(K830&lt;&gt;6,L830=6,G830&lt;asetukset!$B$7),G830,IF(K830=6,asetukset!$B$7-E830,IF(K830=6,asetukset!$B$7-E830,IF(K830=6,asetukset!$B$7-E830,"")))))</f>
        <v/>
      </c>
      <c r="R830" s="19" t="str">
        <f t="shared" si="12"/>
        <v/>
      </c>
      <c r="S830" s="19" t="str">
        <f t="shared" si="13"/>
        <v/>
      </c>
      <c r="T830" s="21" t="str">
        <f>IF(A830="","",IF(SUMIFS($M$2:M830,$I$2:I830,I830,$A$2:A830,A830)&lt;=asetukset!$B$2,"",SUMIFS($M$2:M830,$I$2:I830,I830,$A$2:A830,A830)-asetukset!$B$2))</f>
        <v/>
      </c>
    </row>
    <row r="831">
      <c r="A831" s="43"/>
      <c r="B831" s="31"/>
      <c r="C831" s="31"/>
      <c r="D831" s="15">
        <f t="shared" si="2"/>
        <v>0</v>
      </c>
      <c r="E831" s="15">
        <f t="shared" si="3"/>
        <v>0</v>
      </c>
      <c r="F831" s="15">
        <f t="shared" si="4"/>
        <v>0</v>
      </c>
      <c r="G831" s="15">
        <f t="shared" si="5"/>
        <v>0</v>
      </c>
      <c r="H831" s="18" t="str">
        <f t="shared" si="6"/>
        <v/>
      </c>
      <c r="I831" s="18" t="str">
        <f t="shared" si="7"/>
        <v/>
      </c>
      <c r="J831" s="18" t="str">
        <f t="shared" si="8"/>
        <v>-</v>
      </c>
      <c r="K831" s="27" t="str">
        <f t="shared" ref="K831:L831" si="841">IF(A831="","",WEEKDAY(B831,2))</f>
        <v/>
      </c>
      <c r="L831" s="27" t="str">
        <f t="shared" si="841"/>
        <v/>
      </c>
      <c r="M831" s="19">
        <f t="shared" si="10"/>
        <v>0</v>
      </c>
      <c r="N831" s="20">
        <f t="shared" si="11"/>
        <v>0</v>
      </c>
      <c r="O831" s="21" t="str">
        <f>IF(A831="","",IF(G831&gt;=asetukset!$B$3,G831-asetukset!$B$3,IF(AND(G831-E831&lt;=asetukset!$B$4,E831&gt;=asetukset!$B$3),1-E831,IF(AND(G831-E831&lt;=asetukset!$B$4,E831&lt;=asetukset!$B$3),asetukset!$B$6,0))))</f>
        <v/>
      </c>
      <c r="P831" s="20">
        <f>IF(F831&gt;D831,G831-asetukset!$B$5,IF(AND(D831=F831,E831&lt;=asetukset!$B$6),G831-E831,0))</f>
        <v>0</v>
      </c>
      <c r="Q831" s="19" t="str">
        <f>IF(and(K831=6,E831&gt;asetukset!$B$7),"", IF(and(K831&lt;&gt;6,L831=6,G831&lt;asetukset!$B$7),G831,IF(K831=6,asetukset!$B$7-E831,IF(K831=6,asetukset!$B$7-E831,IF(K831=6,asetukset!$B$7-E831,"")))))</f>
        <v/>
      </c>
      <c r="R831" s="19" t="str">
        <f t="shared" si="12"/>
        <v/>
      </c>
      <c r="S831" s="19" t="str">
        <f t="shared" si="13"/>
        <v/>
      </c>
      <c r="T831" s="21" t="str">
        <f>IF(A831="","",IF(SUMIFS($M$2:M831,$I$2:I831,I831,$A$2:A831,A831)&lt;=asetukset!$B$2,"",SUMIFS($M$2:M831,$I$2:I831,I831,$A$2:A831,A831)-asetukset!$B$2))</f>
        <v/>
      </c>
    </row>
    <row r="832">
      <c r="A832" s="43"/>
      <c r="B832" s="31"/>
      <c r="C832" s="31"/>
      <c r="D832" s="15">
        <f t="shared" si="2"/>
        <v>0</v>
      </c>
      <c r="E832" s="15">
        <f t="shared" si="3"/>
        <v>0</v>
      </c>
      <c r="F832" s="15">
        <f t="shared" si="4"/>
        <v>0</v>
      </c>
      <c r="G832" s="15">
        <f t="shared" si="5"/>
        <v>0</v>
      </c>
      <c r="H832" s="18" t="str">
        <f t="shared" si="6"/>
        <v/>
      </c>
      <c r="I832" s="18" t="str">
        <f t="shared" si="7"/>
        <v/>
      </c>
      <c r="J832" s="18" t="str">
        <f t="shared" si="8"/>
        <v>-</v>
      </c>
      <c r="K832" s="27" t="str">
        <f t="shared" ref="K832:L832" si="842">IF(A832="","",WEEKDAY(B832,2))</f>
        <v/>
      </c>
      <c r="L832" s="27" t="str">
        <f t="shared" si="842"/>
        <v/>
      </c>
      <c r="M832" s="19">
        <f t="shared" si="10"/>
        <v>0</v>
      </c>
      <c r="N832" s="20">
        <f t="shared" si="11"/>
        <v>0</v>
      </c>
      <c r="O832" s="21" t="str">
        <f>IF(A832="","",IF(G832&gt;=asetukset!$B$3,G832-asetukset!$B$3,IF(AND(G832-E832&lt;=asetukset!$B$4,E832&gt;=asetukset!$B$3),1-E832,IF(AND(G832-E832&lt;=asetukset!$B$4,E832&lt;=asetukset!$B$3),asetukset!$B$6,0))))</f>
        <v/>
      </c>
      <c r="P832" s="20">
        <f>IF(F832&gt;D832,G832-asetukset!$B$5,IF(AND(D832=F832,E832&lt;=asetukset!$B$6),G832-E832,0))</f>
        <v>0</v>
      </c>
      <c r="Q832" s="19" t="str">
        <f>IF(and(K832=6,E832&gt;asetukset!$B$7),"", IF(and(K832&lt;&gt;6,L832=6,G832&lt;asetukset!$B$7),G832,IF(K832=6,asetukset!$B$7-E832,IF(K832=6,asetukset!$B$7-E832,IF(K832=6,asetukset!$B$7-E832,"")))))</f>
        <v/>
      </c>
      <c r="R832" s="19" t="str">
        <f t="shared" si="12"/>
        <v/>
      </c>
      <c r="S832" s="19" t="str">
        <f t="shared" si="13"/>
        <v/>
      </c>
      <c r="T832" s="21" t="str">
        <f>IF(A832="","",IF(SUMIFS($M$2:M832,$I$2:I832,I832,$A$2:A832,A832)&lt;=asetukset!$B$2,"",SUMIFS($M$2:M832,$I$2:I832,I832,$A$2:A832,A832)-asetukset!$B$2))</f>
        <v/>
      </c>
    </row>
    <row r="833">
      <c r="A833" s="43"/>
      <c r="B833" s="31"/>
      <c r="C833" s="31"/>
      <c r="D833" s="15">
        <f t="shared" si="2"/>
        <v>0</v>
      </c>
      <c r="E833" s="15">
        <f t="shared" si="3"/>
        <v>0</v>
      </c>
      <c r="F833" s="15">
        <f t="shared" si="4"/>
        <v>0</v>
      </c>
      <c r="G833" s="15">
        <f t="shared" si="5"/>
        <v>0</v>
      </c>
      <c r="H833" s="18" t="str">
        <f t="shared" si="6"/>
        <v/>
      </c>
      <c r="I833" s="18" t="str">
        <f t="shared" si="7"/>
        <v/>
      </c>
      <c r="J833" s="18" t="str">
        <f t="shared" si="8"/>
        <v>-</v>
      </c>
      <c r="K833" s="27" t="str">
        <f t="shared" ref="K833:L833" si="843">IF(A833="","",WEEKDAY(B833,2))</f>
        <v/>
      </c>
      <c r="L833" s="27" t="str">
        <f t="shared" si="843"/>
        <v/>
      </c>
      <c r="M833" s="19">
        <f t="shared" si="10"/>
        <v>0</v>
      </c>
      <c r="N833" s="20">
        <f t="shared" si="11"/>
        <v>0</v>
      </c>
      <c r="O833" s="21" t="str">
        <f>IF(A833="","",IF(G833&gt;=asetukset!$B$3,G833-asetukset!$B$3,IF(AND(G833-E833&lt;=asetukset!$B$4,E833&gt;=asetukset!$B$3),1-E833,IF(AND(G833-E833&lt;=asetukset!$B$4,E833&lt;=asetukset!$B$3),asetukset!$B$6,0))))</f>
        <v/>
      </c>
      <c r="P833" s="20">
        <f>IF(F833&gt;D833,G833-asetukset!$B$5,IF(AND(D833=F833,E833&lt;=asetukset!$B$6),G833-E833,0))</f>
        <v>0</v>
      </c>
      <c r="Q833" s="19" t="str">
        <f>IF(and(K833=6,E833&gt;asetukset!$B$7),"", IF(and(K833&lt;&gt;6,L833=6,G833&lt;asetukset!$B$7),G833,IF(K833=6,asetukset!$B$7-E833,IF(K833=6,asetukset!$B$7-E833,IF(K833=6,asetukset!$B$7-E833,"")))))</f>
        <v/>
      </c>
      <c r="R833" s="19" t="str">
        <f t="shared" si="12"/>
        <v/>
      </c>
      <c r="S833" s="19" t="str">
        <f t="shared" si="13"/>
        <v/>
      </c>
      <c r="T833" s="21" t="str">
        <f>IF(A833="","",IF(SUMIFS($M$2:M833,$I$2:I833,I833,$A$2:A833,A833)&lt;=asetukset!$B$2,"",SUMIFS($M$2:M833,$I$2:I833,I833,$A$2:A833,A833)-asetukset!$B$2))</f>
        <v/>
      </c>
    </row>
    <row r="834">
      <c r="A834" s="43"/>
      <c r="B834" s="31"/>
      <c r="C834" s="31"/>
      <c r="D834" s="15">
        <f t="shared" si="2"/>
        <v>0</v>
      </c>
      <c r="E834" s="15">
        <f t="shared" si="3"/>
        <v>0</v>
      </c>
      <c r="F834" s="15">
        <f t="shared" si="4"/>
        <v>0</v>
      </c>
      <c r="G834" s="15">
        <f t="shared" si="5"/>
        <v>0</v>
      </c>
      <c r="H834" s="18" t="str">
        <f t="shared" si="6"/>
        <v/>
      </c>
      <c r="I834" s="18" t="str">
        <f t="shared" si="7"/>
        <v/>
      </c>
      <c r="J834" s="18" t="str">
        <f t="shared" si="8"/>
        <v>-</v>
      </c>
      <c r="K834" s="27" t="str">
        <f t="shared" ref="K834:L834" si="844">IF(A834="","",WEEKDAY(B834,2))</f>
        <v/>
      </c>
      <c r="L834" s="27" t="str">
        <f t="shared" si="844"/>
        <v/>
      </c>
      <c r="M834" s="19">
        <f t="shared" si="10"/>
        <v>0</v>
      </c>
      <c r="N834" s="20">
        <f t="shared" si="11"/>
        <v>0</v>
      </c>
      <c r="O834" s="21" t="str">
        <f>IF(A834="","",IF(G834&gt;=asetukset!$B$3,G834-asetukset!$B$3,IF(AND(G834-E834&lt;=asetukset!$B$4,E834&gt;=asetukset!$B$3),1-E834,IF(AND(G834-E834&lt;=asetukset!$B$4,E834&lt;=asetukset!$B$3),asetukset!$B$6,0))))</f>
        <v/>
      </c>
      <c r="P834" s="20">
        <f>IF(F834&gt;D834,G834-asetukset!$B$5,IF(AND(D834=F834,E834&lt;=asetukset!$B$6),G834-E834,0))</f>
        <v>0</v>
      </c>
      <c r="Q834" s="19" t="str">
        <f>IF(and(K834=6,E834&gt;asetukset!$B$7),"", IF(and(K834&lt;&gt;6,L834=6,G834&lt;asetukset!$B$7),G834,IF(K834=6,asetukset!$B$7-E834,IF(K834=6,asetukset!$B$7-E834,IF(K834=6,asetukset!$B$7-E834,"")))))</f>
        <v/>
      </c>
      <c r="R834" s="19" t="str">
        <f t="shared" si="12"/>
        <v/>
      </c>
      <c r="S834" s="19" t="str">
        <f t="shared" si="13"/>
        <v/>
      </c>
      <c r="T834" s="21" t="str">
        <f>IF(A834="","",IF(SUMIFS($M$2:M834,$I$2:I834,I834,$A$2:A834,A834)&lt;=asetukset!$B$2,"",SUMIFS($M$2:M834,$I$2:I834,I834,$A$2:A834,A834)-asetukset!$B$2))</f>
        <v/>
      </c>
    </row>
    <row r="835">
      <c r="A835" s="43"/>
      <c r="B835" s="31"/>
      <c r="C835" s="31"/>
      <c r="D835" s="15">
        <f t="shared" si="2"/>
        <v>0</v>
      </c>
      <c r="E835" s="15">
        <f t="shared" si="3"/>
        <v>0</v>
      </c>
      <c r="F835" s="15">
        <f t="shared" si="4"/>
        <v>0</v>
      </c>
      <c r="G835" s="15">
        <f t="shared" si="5"/>
        <v>0</v>
      </c>
      <c r="H835" s="18" t="str">
        <f t="shared" si="6"/>
        <v/>
      </c>
      <c r="I835" s="18" t="str">
        <f t="shared" si="7"/>
        <v/>
      </c>
      <c r="J835" s="18" t="str">
        <f t="shared" si="8"/>
        <v>-</v>
      </c>
      <c r="K835" s="27" t="str">
        <f t="shared" ref="K835:L835" si="845">IF(A835="","",WEEKDAY(B835,2))</f>
        <v/>
      </c>
      <c r="L835" s="27" t="str">
        <f t="shared" si="845"/>
        <v/>
      </c>
      <c r="M835" s="19">
        <f t="shared" si="10"/>
        <v>0</v>
      </c>
      <c r="N835" s="20">
        <f t="shared" si="11"/>
        <v>0</v>
      </c>
      <c r="O835" s="21" t="str">
        <f>IF(A835="","",IF(G835&gt;=asetukset!$B$3,G835-asetukset!$B$3,IF(AND(G835-E835&lt;=asetukset!$B$4,E835&gt;=asetukset!$B$3),1-E835,IF(AND(G835-E835&lt;=asetukset!$B$4,E835&lt;=asetukset!$B$3),asetukset!$B$6,0))))</f>
        <v/>
      </c>
      <c r="P835" s="20">
        <f>IF(F835&gt;D835,G835-asetukset!$B$5,IF(AND(D835=F835,E835&lt;=asetukset!$B$6),G835-E835,0))</f>
        <v>0</v>
      </c>
      <c r="Q835" s="19" t="str">
        <f>IF(and(K835=6,E835&gt;asetukset!$B$7),"", IF(and(K835&lt;&gt;6,L835=6,G835&lt;asetukset!$B$7),G835,IF(K835=6,asetukset!$B$7-E835,IF(K835=6,asetukset!$B$7-E835,IF(K835=6,asetukset!$B$7-E835,"")))))</f>
        <v/>
      </c>
      <c r="R835" s="19" t="str">
        <f t="shared" si="12"/>
        <v/>
      </c>
      <c r="S835" s="19" t="str">
        <f t="shared" si="13"/>
        <v/>
      </c>
      <c r="T835" s="21" t="str">
        <f>IF(A835="","",IF(SUMIFS($M$2:M835,$I$2:I835,I835,$A$2:A835,A835)&lt;=asetukset!$B$2,"",SUMIFS($M$2:M835,$I$2:I835,I835,$A$2:A835,A835)-asetukset!$B$2))</f>
        <v/>
      </c>
    </row>
    <row r="836">
      <c r="A836" s="43"/>
      <c r="B836" s="31"/>
      <c r="C836" s="31"/>
      <c r="D836" s="15">
        <f t="shared" si="2"/>
        <v>0</v>
      </c>
      <c r="E836" s="15">
        <f t="shared" si="3"/>
        <v>0</v>
      </c>
      <c r="F836" s="15">
        <f t="shared" si="4"/>
        <v>0</v>
      </c>
      <c r="G836" s="15">
        <f t="shared" si="5"/>
        <v>0</v>
      </c>
      <c r="H836" s="18" t="str">
        <f t="shared" si="6"/>
        <v/>
      </c>
      <c r="I836" s="18" t="str">
        <f t="shared" si="7"/>
        <v/>
      </c>
      <c r="J836" s="18" t="str">
        <f t="shared" si="8"/>
        <v>-</v>
      </c>
      <c r="K836" s="27" t="str">
        <f t="shared" ref="K836:L836" si="846">IF(A836="","",WEEKDAY(B836,2))</f>
        <v/>
      </c>
      <c r="L836" s="27" t="str">
        <f t="shared" si="846"/>
        <v/>
      </c>
      <c r="M836" s="19">
        <f t="shared" si="10"/>
        <v>0</v>
      </c>
      <c r="N836" s="20">
        <f t="shared" si="11"/>
        <v>0</v>
      </c>
      <c r="O836" s="21" t="str">
        <f>IF(A836="","",IF(G836&gt;=asetukset!$B$3,G836-asetukset!$B$3,IF(AND(G836-E836&lt;=asetukset!$B$4,E836&gt;=asetukset!$B$3),1-E836,IF(AND(G836-E836&lt;=asetukset!$B$4,E836&lt;=asetukset!$B$3),asetukset!$B$6,0))))</f>
        <v/>
      </c>
      <c r="P836" s="20">
        <f>IF(F836&gt;D836,G836-asetukset!$B$5,IF(AND(D836=F836,E836&lt;=asetukset!$B$6),G836-E836,0))</f>
        <v>0</v>
      </c>
      <c r="Q836" s="19" t="str">
        <f>IF(and(K836=6,E836&gt;asetukset!$B$7),"", IF(and(K836&lt;&gt;6,L836=6,G836&lt;asetukset!$B$7),G836,IF(K836=6,asetukset!$B$7-E836,IF(K836=6,asetukset!$B$7-E836,IF(K836=6,asetukset!$B$7-E836,"")))))</f>
        <v/>
      </c>
      <c r="R836" s="19" t="str">
        <f t="shared" si="12"/>
        <v/>
      </c>
      <c r="S836" s="19" t="str">
        <f t="shared" si="13"/>
        <v/>
      </c>
      <c r="T836" s="21" t="str">
        <f>IF(A836="","",IF(SUMIFS($M$2:M836,$I$2:I836,I836,$A$2:A836,A836)&lt;=asetukset!$B$2,"",SUMIFS($M$2:M836,$I$2:I836,I836,$A$2:A836,A836)-asetukset!$B$2))</f>
        <v/>
      </c>
    </row>
    <row r="837">
      <c r="A837" s="43"/>
      <c r="B837" s="31"/>
      <c r="C837" s="31"/>
      <c r="D837" s="15">
        <f t="shared" si="2"/>
        <v>0</v>
      </c>
      <c r="E837" s="15">
        <f t="shared" si="3"/>
        <v>0</v>
      </c>
      <c r="F837" s="15">
        <f t="shared" si="4"/>
        <v>0</v>
      </c>
      <c r="G837" s="15">
        <f t="shared" si="5"/>
        <v>0</v>
      </c>
      <c r="H837" s="18" t="str">
        <f t="shared" si="6"/>
        <v/>
      </c>
      <c r="I837" s="18" t="str">
        <f t="shared" si="7"/>
        <v/>
      </c>
      <c r="J837" s="18" t="str">
        <f t="shared" si="8"/>
        <v>-</v>
      </c>
      <c r="K837" s="27" t="str">
        <f t="shared" ref="K837:L837" si="847">IF(A837="","",WEEKDAY(B837,2))</f>
        <v/>
      </c>
      <c r="L837" s="27" t="str">
        <f t="shared" si="847"/>
        <v/>
      </c>
      <c r="M837" s="19">
        <f t="shared" si="10"/>
        <v>0</v>
      </c>
      <c r="N837" s="20">
        <f t="shared" si="11"/>
        <v>0</v>
      </c>
      <c r="O837" s="21" t="str">
        <f>IF(A837="","",IF(G837&gt;=asetukset!$B$3,G837-asetukset!$B$3,IF(AND(G837-E837&lt;=asetukset!$B$4,E837&gt;=asetukset!$B$3),1-E837,IF(AND(G837-E837&lt;=asetukset!$B$4,E837&lt;=asetukset!$B$3),asetukset!$B$6,0))))</f>
        <v/>
      </c>
      <c r="P837" s="20">
        <f>IF(F837&gt;D837,G837-asetukset!$B$5,IF(AND(D837=F837,E837&lt;=asetukset!$B$6),G837-E837,0))</f>
        <v>0</v>
      </c>
      <c r="Q837" s="19" t="str">
        <f>IF(and(K837=6,E837&gt;asetukset!$B$7),"", IF(and(K837&lt;&gt;6,L837=6,G837&lt;asetukset!$B$7),G837,IF(K837=6,asetukset!$B$7-E837,IF(K837=6,asetukset!$B$7-E837,IF(K837=6,asetukset!$B$7-E837,"")))))</f>
        <v/>
      </c>
      <c r="R837" s="19" t="str">
        <f t="shared" si="12"/>
        <v/>
      </c>
      <c r="S837" s="19" t="str">
        <f t="shared" si="13"/>
        <v/>
      </c>
      <c r="T837" s="21" t="str">
        <f>IF(A837="","",IF(SUMIFS($M$2:M837,$I$2:I837,I837,$A$2:A837,A837)&lt;=asetukset!$B$2,"",SUMIFS($M$2:M837,$I$2:I837,I837,$A$2:A837,A837)-asetukset!$B$2))</f>
        <v/>
      </c>
    </row>
    <row r="838">
      <c r="A838" s="43"/>
      <c r="B838" s="31"/>
      <c r="C838" s="31"/>
      <c r="D838" s="15">
        <f t="shared" si="2"/>
        <v>0</v>
      </c>
      <c r="E838" s="15">
        <f t="shared" si="3"/>
        <v>0</v>
      </c>
      <c r="F838" s="15">
        <f t="shared" si="4"/>
        <v>0</v>
      </c>
      <c r="G838" s="15">
        <f t="shared" si="5"/>
        <v>0</v>
      </c>
      <c r="H838" s="18" t="str">
        <f t="shared" si="6"/>
        <v/>
      </c>
      <c r="I838" s="18" t="str">
        <f t="shared" si="7"/>
        <v/>
      </c>
      <c r="J838" s="18" t="str">
        <f t="shared" si="8"/>
        <v>-</v>
      </c>
      <c r="K838" s="27" t="str">
        <f t="shared" ref="K838:L838" si="848">IF(A838="","",WEEKDAY(B838,2))</f>
        <v/>
      </c>
      <c r="L838" s="27" t="str">
        <f t="shared" si="848"/>
        <v/>
      </c>
      <c r="M838" s="19">
        <f t="shared" si="10"/>
        <v>0</v>
      </c>
      <c r="N838" s="20">
        <f t="shared" si="11"/>
        <v>0</v>
      </c>
      <c r="O838" s="21" t="str">
        <f>IF(A838="","",IF(G838&gt;=asetukset!$B$3,G838-asetukset!$B$3,IF(AND(G838-E838&lt;=asetukset!$B$4,E838&gt;=asetukset!$B$3),1-E838,IF(AND(G838-E838&lt;=asetukset!$B$4,E838&lt;=asetukset!$B$3),asetukset!$B$6,0))))</f>
        <v/>
      </c>
      <c r="P838" s="20">
        <f>IF(F838&gt;D838,G838-asetukset!$B$5,IF(AND(D838=F838,E838&lt;=asetukset!$B$6),G838-E838,0))</f>
        <v>0</v>
      </c>
      <c r="Q838" s="19" t="str">
        <f>IF(and(K838=6,E838&gt;asetukset!$B$7),"", IF(and(K838&lt;&gt;6,L838=6,G838&lt;asetukset!$B$7),G838,IF(K838=6,asetukset!$B$7-E838,IF(K838=6,asetukset!$B$7-E838,IF(K838=6,asetukset!$B$7-E838,"")))))</f>
        <v/>
      </c>
      <c r="R838" s="19" t="str">
        <f t="shared" si="12"/>
        <v/>
      </c>
      <c r="S838" s="19" t="str">
        <f t="shared" si="13"/>
        <v/>
      </c>
      <c r="T838" s="21" t="str">
        <f>IF(A838="","",IF(SUMIFS($M$2:M838,$I$2:I838,I838,$A$2:A838,A838)&lt;=asetukset!$B$2,"",SUMIFS($M$2:M838,$I$2:I838,I838,$A$2:A838,A838)-asetukset!$B$2))</f>
        <v/>
      </c>
    </row>
    <row r="839">
      <c r="A839" s="43"/>
      <c r="B839" s="31"/>
      <c r="C839" s="31"/>
      <c r="D839" s="15">
        <f t="shared" si="2"/>
        <v>0</v>
      </c>
      <c r="E839" s="15">
        <f t="shared" si="3"/>
        <v>0</v>
      </c>
      <c r="F839" s="15">
        <f t="shared" si="4"/>
        <v>0</v>
      </c>
      <c r="G839" s="15">
        <f t="shared" si="5"/>
        <v>0</v>
      </c>
      <c r="H839" s="18" t="str">
        <f t="shared" si="6"/>
        <v/>
      </c>
      <c r="I839" s="18" t="str">
        <f t="shared" si="7"/>
        <v/>
      </c>
      <c r="J839" s="18" t="str">
        <f t="shared" si="8"/>
        <v>-</v>
      </c>
      <c r="K839" s="27" t="str">
        <f t="shared" ref="K839:L839" si="849">IF(A839="","",WEEKDAY(B839,2))</f>
        <v/>
      </c>
      <c r="L839" s="27" t="str">
        <f t="shared" si="849"/>
        <v/>
      </c>
      <c r="M839" s="19">
        <f t="shared" si="10"/>
        <v>0</v>
      </c>
      <c r="N839" s="20">
        <f t="shared" si="11"/>
        <v>0</v>
      </c>
      <c r="O839" s="21" t="str">
        <f>IF(A839="","",IF(G839&gt;=asetukset!$B$3,G839-asetukset!$B$3,IF(AND(G839-E839&lt;=asetukset!$B$4,E839&gt;=asetukset!$B$3),1-E839,IF(AND(G839-E839&lt;=asetukset!$B$4,E839&lt;=asetukset!$B$3),asetukset!$B$6,0))))</f>
        <v/>
      </c>
      <c r="P839" s="20">
        <f>IF(F839&gt;D839,G839-asetukset!$B$5,IF(AND(D839=F839,E839&lt;=asetukset!$B$6),G839-E839,0))</f>
        <v>0</v>
      </c>
      <c r="Q839" s="19" t="str">
        <f>IF(and(K839=6,E839&gt;asetukset!$B$7),"", IF(and(K839&lt;&gt;6,L839=6,G839&lt;asetukset!$B$7),G839,IF(K839=6,asetukset!$B$7-E839,IF(K839=6,asetukset!$B$7-E839,IF(K839=6,asetukset!$B$7-E839,"")))))</f>
        <v/>
      </c>
      <c r="R839" s="19" t="str">
        <f t="shared" si="12"/>
        <v/>
      </c>
      <c r="S839" s="19" t="str">
        <f t="shared" si="13"/>
        <v/>
      </c>
      <c r="T839" s="21" t="str">
        <f>IF(A839="","",IF(SUMIFS($M$2:M839,$I$2:I839,I839,$A$2:A839,A839)&lt;=asetukset!$B$2,"",SUMIFS($M$2:M839,$I$2:I839,I839,$A$2:A839,A839)-asetukset!$B$2))</f>
        <v/>
      </c>
    </row>
    <row r="840">
      <c r="A840" s="43"/>
      <c r="B840" s="31"/>
      <c r="C840" s="31"/>
      <c r="D840" s="15">
        <f t="shared" si="2"/>
        <v>0</v>
      </c>
      <c r="E840" s="15">
        <f t="shared" si="3"/>
        <v>0</v>
      </c>
      <c r="F840" s="15">
        <f t="shared" si="4"/>
        <v>0</v>
      </c>
      <c r="G840" s="15">
        <f t="shared" si="5"/>
        <v>0</v>
      </c>
      <c r="H840" s="18" t="str">
        <f t="shared" si="6"/>
        <v/>
      </c>
      <c r="I840" s="18" t="str">
        <f t="shared" si="7"/>
        <v/>
      </c>
      <c r="J840" s="18" t="str">
        <f t="shared" si="8"/>
        <v>-</v>
      </c>
      <c r="K840" s="27" t="str">
        <f t="shared" ref="K840:L840" si="850">IF(A840="","",WEEKDAY(B840,2))</f>
        <v/>
      </c>
      <c r="L840" s="27" t="str">
        <f t="shared" si="850"/>
        <v/>
      </c>
      <c r="M840" s="19">
        <f t="shared" si="10"/>
        <v>0</v>
      </c>
      <c r="N840" s="20">
        <f t="shared" si="11"/>
        <v>0</v>
      </c>
      <c r="O840" s="21" t="str">
        <f>IF(A840="","",IF(G840&gt;=asetukset!$B$3,G840-asetukset!$B$3,IF(AND(G840-E840&lt;=asetukset!$B$4,E840&gt;=asetukset!$B$3),1-E840,IF(AND(G840-E840&lt;=asetukset!$B$4,E840&lt;=asetukset!$B$3),asetukset!$B$6,0))))</f>
        <v/>
      </c>
      <c r="P840" s="20">
        <f>IF(F840&gt;D840,G840-asetukset!$B$5,IF(AND(D840=F840,E840&lt;=asetukset!$B$6),G840-E840,0))</f>
        <v>0</v>
      </c>
      <c r="Q840" s="19" t="str">
        <f>IF(and(K840=6,E840&gt;asetukset!$B$7),"", IF(and(K840&lt;&gt;6,L840=6,G840&lt;asetukset!$B$7),G840,IF(K840=6,asetukset!$B$7-E840,IF(K840=6,asetukset!$B$7-E840,IF(K840=6,asetukset!$B$7-E840,"")))))</f>
        <v/>
      </c>
      <c r="R840" s="19" t="str">
        <f t="shared" si="12"/>
        <v/>
      </c>
      <c r="S840" s="19" t="str">
        <f t="shared" si="13"/>
        <v/>
      </c>
      <c r="T840" s="21" t="str">
        <f>IF(A840="","",IF(SUMIFS($M$2:M840,$I$2:I840,I840,$A$2:A840,A840)&lt;=asetukset!$B$2,"",SUMIFS($M$2:M840,$I$2:I840,I840,$A$2:A840,A840)-asetukset!$B$2))</f>
        <v/>
      </c>
    </row>
    <row r="841">
      <c r="A841" s="43"/>
      <c r="B841" s="31"/>
      <c r="C841" s="31"/>
      <c r="D841" s="15">
        <f t="shared" si="2"/>
        <v>0</v>
      </c>
      <c r="E841" s="15">
        <f t="shared" si="3"/>
        <v>0</v>
      </c>
      <c r="F841" s="15">
        <f t="shared" si="4"/>
        <v>0</v>
      </c>
      <c r="G841" s="15">
        <f t="shared" si="5"/>
        <v>0</v>
      </c>
      <c r="H841" s="18" t="str">
        <f t="shared" si="6"/>
        <v/>
      </c>
      <c r="I841" s="18" t="str">
        <f t="shared" si="7"/>
        <v/>
      </c>
      <c r="J841" s="18" t="str">
        <f t="shared" si="8"/>
        <v>-</v>
      </c>
      <c r="K841" s="27" t="str">
        <f t="shared" ref="K841:L841" si="851">IF(A841="","",WEEKDAY(B841,2))</f>
        <v/>
      </c>
      <c r="L841" s="27" t="str">
        <f t="shared" si="851"/>
        <v/>
      </c>
      <c r="M841" s="19">
        <f t="shared" si="10"/>
        <v>0</v>
      </c>
      <c r="N841" s="20">
        <f t="shared" si="11"/>
        <v>0</v>
      </c>
      <c r="O841" s="21" t="str">
        <f>IF(A841="","",IF(G841&gt;=asetukset!$B$3,G841-asetukset!$B$3,IF(AND(G841-E841&lt;=asetukset!$B$4,E841&gt;=asetukset!$B$3),1-E841,IF(AND(G841-E841&lt;=asetukset!$B$4,E841&lt;=asetukset!$B$3),asetukset!$B$6,0))))</f>
        <v/>
      </c>
      <c r="P841" s="20">
        <f>IF(F841&gt;D841,G841-asetukset!$B$5,IF(AND(D841=F841,E841&lt;=asetukset!$B$6),G841-E841,0))</f>
        <v>0</v>
      </c>
      <c r="Q841" s="19" t="str">
        <f>IF(and(K841=6,E841&gt;asetukset!$B$7),"", IF(and(K841&lt;&gt;6,L841=6,G841&lt;asetukset!$B$7),G841,IF(K841=6,asetukset!$B$7-E841,IF(K841=6,asetukset!$B$7-E841,IF(K841=6,asetukset!$B$7-E841,"")))))</f>
        <v/>
      </c>
      <c r="R841" s="19" t="str">
        <f t="shared" si="12"/>
        <v/>
      </c>
      <c r="S841" s="19" t="str">
        <f t="shared" si="13"/>
        <v/>
      </c>
      <c r="T841" s="21" t="str">
        <f>IF(A841="","",IF(SUMIFS($M$2:M841,$I$2:I841,I841,$A$2:A841,A841)&lt;=asetukset!$B$2,"",SUMIFS($M$2:M841,$I$2:I841,I841,$A$2:A841,A841)-asetukset!$B$2))</f>
        <v/>
      </c>
    </row>
    <row r="842">
      <c r="A842" s="43"/>
      <c r="B842" s="31"/>
      <c r="C842" s="31"/>
      <c r="D842" s="15">
        <f t="shared" si="2"/>
        <v>0</v>
      </c>
      <c r="E842" s="15">
        <f t="shared" si="3"/>
        <v>0</v>
      </c>
      <c r="F842" s="15">
        <f t="shared" si="4"/>
        <v>0</v>
      </c>
      <c r="G842" s="15">
        <f t="shared" si="5"/>
        <v>0</v>
      </c>
      <c r="H842" s="18" t="str">
        <f t="shared" si="6"/>
        <v/>
      </c>
      <c r="I842" s="18" t="str">
        <f t="shared" si="7"/>
        <v/>
      </c>
      <c r="J842" s="18" t="str">
        <f t="shared" si="8"/>
        <v>-</v>
      </c>
      <c r="K842" s="27" t="str">
        <f t="shared" ref="K842:L842" si="852">IF(A842="","",WEEKDAY(B842,2))</f>
        <v/>
      </c>
      <c r="L842" s="27" t="str">
        <f t="shared" si="852"/>
        <v/>
      </c>
      <c r="M842" s="19">
        <f t="shared" si="10"/>
        <v>0</v>
      </c>
      <c r="N842" s="20">
        <f t="shared" si="11"/>
        <v>0</v>
      </c>
      <c r="O842" s="21" t="str">
        <f>IF(A842="","",IF(G842&gt;=asetukset!$B$3,G842-asetukset!$B$3,IF(AND(G842-E842&lt;=asetukset!$B$4,E842&gt;=asetukset!$B$3),1-E842,IF(AND(G842-E842&lt;=asetukset!$B$4,E842&lt;=asetukset!$B$3),asetukset!$B$6,0))))</f>
        <v/>
      </c>
      <c r="P842" s="20">
        <f>IF(F842&gt;D842,G842-asetukset!$B$5,IF(AND(D842=F842,E842&lt;=asetukset!$B$6),G842-E842,0))</f>
        <v>0</v>
      </c>
      <c r="Q842" s="19" t="str">
        <f>IF(and(K842=6,E842&gt;asetukset!$B$7),"", IF(and(K842&lt;&gt;6,L842=6,G842&lt;asetukset!$B$7),G842,IF(K842=6,asetukset!$B$7-E842,IF(K842=6,asetukset!$B$7-E842,IF(K842=6,asetukset!$B$7-E842,"")))))</f>
        <v/>
      </c>
      <c r="R842" s="19" t="str">
        <f t="shared" si="12"/>
        <v/>
      </c>
      <c r="S842" s="19" t="str">
        <f t="shared" si="13"/>
        <v/>
      </c>
      <c r="T842" s="21" t="str">
        <f>IF(A842="","",IF(SUMIFS($M$2:M842,$I$2:I842,I842,$A$2:A842,A842)&lt;=asetukset!$B$2,"",SUMIFS($M$2:M842,$I$2:I842,I842,$A$2:A842,A842)-asetukset!$B$2))</f>
        <v/>
      </c>
    </row>
    <row r="843">
      <c r="A843" s="43"/>
      <c r="B843" s="31"/>
      <c r="C843" s="31"/>
      <c r="D843" s="15">
        <f t="shared" si="2"/>
        <v>0</v>
      </c>
      <c r="E843" s="15">
        <f t="shared" si="3"/>
        <v>0</v>
      </c>
      <c r="F843" s="15">
        <f t="shared" si="4"/>
        <v>0</v>
      </c>
      <c r="G843" s="15">
        <f t="shared" si="5"/>
        <v>0</v>
      </c>
      <c r="H843" s="18" t="str">
        <f t="shared" si="6"/>
        <v/>
      </c>
      <c r="I843" s="18" t="str">
        <f t="shared" si="7"/>
        <v/>
      </c>
      <c r="J843" s="18" t="str">
        <f t="shared" si="8"/>
        <v>-</v>
      </c>
      <c r="K843" s="27" t="str">
        <f t="shared" ref="K843:L843" si="853">IF(A843="","",WEEKDAY(B843,2))</f>
        <v/>
      </c>
      <c r="L843" s="27" t="str">
        <f t="shared" si="853"/>
        <v/>
      </c>
      <c r="M843" s="19">
        <f t="shared" si="10"/>
        <v>0</v>
      </c>
      <c r="N843" s="20">
        <f t="shared" si="11"/>
        <v>0</v>
      </c>
      <c r="O843" s="21" t="str">
        <f>IF(A843="","",IF(G843&gt;=asetukset!$B$3,G843-asetukset!$B$3,IF(AND(G843-E843&lt;=asetukset!$B$4,E843&gt;=asetukset!$B$3),1-E843,IF(AND(G843-E843&lt;=asetukset!$B$4,E843&lt;=asetukset!$B$3),asetukset!$B$6,0))))</f>
        <v/>
      </c>
      <c r="P843" s="20">
        <f>IF(F843&gt;D843,G843-asetukset!$B$5,IF(AND(D843=F843,E843&lt;=asetukset!$B$6),G843-E843,0))</f>
        <v>0</v>
      </c>
      <c r="Q843" s="19" t="str">
        <f>IF(and(K843=6,E843&gt;asetukset!$B$7),"", IF(and(K843&lt;&gt;6,L843=6,G843&lt;asetukset!$B$7),G843,IF(K843=6,asetukset!$B$7-E843,IF(K843=6,asetukset!$B$7-E843,IF(K843=6,asetukset!$B$7-E843,"")))))</f>
        <v/>
      </c>
      <c r="R843" s="19" t="str">
        <f t="shared" si="12"/>
        <v/>
      </c>
      <c r="S843" s="19" t="str">
        <f t="shared" si="13"/>
        <v/>
      </c>
      <c r="T843" s="21" t="str">
        <f>IF(A843="","",IF(SUMIFS($M$2:M843,$I$2:I843,I843,$A$2:A843,A843)&lt;=asetukset!$B$2,"",SUMIFS($M$2:M843,$I$2:I843,I843,$A$2:A843,A843)-asetukset!$B$2))</f>
        <v/>
      </c>
    </row>
    <row r="844">
      <c r="A844" s="43"/>
      <c r="B844" s="31"/>
      <c r="C844" s="31"/>
      <c r="D844" s="15">
        <f t="shared" si="2"/>
        <v>0</v>
      </c>
      <c r="E844" s="15">
        <f t="shared" si="3"/>
        <v>0</v>
      </c>
      <c r="F844" s="15">
        <f t="shared" si="4"/>
        <v>0</v>
      </c>
      <c r="G844" s="15">
        <f t="shared" si="5"/>
        <v>0</v>
      </c>
      <c r="H844" s="18" t="str">
        <f t="shared" si="6"/>
        <v/>
      </c>
      <c r="I844" s="18" t="str">
        <f t="shared" si="7"/>
        <v/>
      </c>
      <c r="J844" s="18" t="str">
        <f t="shared" si="8"/>
        <v>-</v>
      </c>
      <c r="K844" s="27" t="str">
        <f t="shared" ref="K844:L844" si="854">IF(A844="","",WEEKDAY(B844,2))</f>
        <v/>
      </c>
      <c r="L844" s="27" t="str">
        <f t="shared" si="854"/>
        <v/>
      </c>
      <c r="M844" s="19">
        <f t="shared" si="10"/>
        <v>0</v>
      </c>
      <c r="N844" s="20">
        <f t="shared" si="11"/>
        <v>0</v>
      </c>
      <c r="O844" s="21" t="str">
        <f>IF(A844="","",IF(G844&gt;=asetukset!$B$3,G844-asetukset!$B$3,IF(AND(G844-E844&lt;=asetukset!$B$4,E844&gt;=asetukset!$B$3),1-E844,IF(AND(G844-E844&lt;=asetukset!$B$4,E844&lt;=asetukset!$B$3),asetukset!$B$6,0))))</f>
        <v/>
      </c>
      <c r="P844" s="20">
        <f>IF(F844&gt;D844,G844-asetukset!$B$5,IF(AND(D844=F844,E844&lt;=asetukset!$B$6),G844-E844,0))</f>
        <v>0</v>
      </c>
      <c r="Q844" s="19" t="str">
        <f>IF(and(K844=6,E844&gt;asetukset!$B$7),"", IF(and(K844&lt;&gt;6,L844=6,G844&lt;asetukset!$B$7),G844,IF(K844=6,asetukset!$B$7-E844,IF(K844=6,asetukset!$B$7-E844,IF(K844=6,asetukset!$B$7-E844,"")))))</f>
        <v/>
      </c>
      <c r="R844" s="19" t="str">
        <f t="shared" si="12"/>
        <v/>
      </c>
      <c r="S844" s="19" t="str">
        <f t="shared" si="13"/>
        <v/>
      </c>
      <c r="T844" s="21" t="str">
        <f>IF(A844="","",IF(SUMIFS($M$2:M844,$I$2:I844,I844,$A$2:A844,A844)&lt;=asetukset!$B$2,"",SUMIFS($M$2:M844,$I$2:I844,I844,$A$2:A844,A844)-asetukset!$B$2))</f>
        <v/>
      </c>
    </row>
    <row r="845">
      <c r="A845" s="43"/>
      <c r="B845" s="31"/>
      <c r="C845" s="31"/>
      <c r="D845" s="15">
        <f t="shared" si="2"/>
        <v>0</v>
      </c>
      <c r="E845" s="15">
        <f t="shared" si="3"/>
        <v>0</v>
      </c>
      <c r="F845" s="15">
        <f t="shared" si="4"/>
        <v>0</v>
      </c>
      <c r="G845" s="15">
        <f t="shared" si="5"/>
        <v>0</v>
      </c>
      <c r="H845" s="18" t="str">
        <f t="shared" si="6"/>
        <v/>
      </c>
      <c r="I845" s="18" t="str">
        <f t="shared" si="7"/>
        <v/>
      </c>
      <c r="J845" s="18" t="str">
        <f t="shared" si="8"/>
        <v>-</v>
      </c>
      <c r="K845" s="27" t="str">
        <f t="shared" ref="K845:L845" si="855">IF(A845="","",WEEKDAY(B845,2))</f>
        <v/>
      </c>
      <c r="L845" s="27" t="str">
        <f t="shared" si="855"/>
        <v/>
      </c>
      <c r="M845" s="19">
        <f t="shared" si="10"/>
        <v>0</v>
      </c>
      <c r="N845" s="20">
        <f t="shared" si="11"/>
        <v>0</v>
      </c>
      <c r="O845" s="21" t="str">
        <f>IF(A845="","",IF(G845&gt;=asetukset!$B$3,G845-asetukset!$B$3,IF(AND(G845-E845&lt;=asetukset!$B$4,E845&gt;=asetukset!$B$3),1-E845,IF(AND(G845-E845&lt;=asetukset!$B$4,E845&lt;=asetukset!$B$3),asetukset!$B$6,0))))</f>
        <v/>
      </c>
      <c r="P845" s="20">
        <f>IF(F845&gt;D845,G845-asetukset!$B$5,IF(AND(D845=F845,E845&lt;=asetukset!$B$6),G845-E845,0))</f>
        <v>0</v>
      </c>
      <c r="Q845" s="19" t="str">
        <f>IF(and(K845=6,E845&gt;asetukset!$B$7),"", IF(and(K845&lt;&gt;6,L845=6,G845&lt;asetukset!$B$7),G845,IF(K845=6,asetukset!$B$7-E845,IF(K845=6,asetukset!$B$7-E845,IF(K845=6,asetukset!$B$7-E845,"")))))</f>
        <v/>
      </c>
      <c r="R845" s="19" t="str">
        <f t="shared" si="12"/>
        <v/>
      </c>
      <c r="S845" s="19" t="str">
        <f t="shared" si="13"/>
        <v/>
      </c>
      <c r="T845" s="21" t="str">
        <f>IF(A845="","",IF(SUMIFS($M$2:M845,$I$2:I845,I845,$A$2:A845,A845)&lt;=asetukset!$B$2,"",SUMIFS($M$2:M845,$I$2:I845,I845,$A$2:A845,A845)-asetukset!$B$2))</f>
        <v/>
      </c>
    </row>
    <row r="846">
      <c r="A846" s="43"/>
      <c r="B846" s="31"/>
      <c r="C846" s="31"/>
      <c r="D846" s="15">
        <f t="shared" si="2"/>
        <v>0</v>
      </c>
      <c r="E846" s="15">
        <f t="shared" si="3"/>
        <v>0</v>
      </c>
      <c r="F846" s="15">
        <f t="shared" si="4"/>
        <v>0</v>
      </c>
      <c r="G846" s="15">
        <f t="shared" si="5"/>
        <v>0</v>
      </c>
      <c r="H846" s="18" t="str">
        <f t="shared" si="6"/>
        <v/>
      </c>
      <c r="I846" s="18" t="str">
        <f t="shared" si="7"/>
        <v/>
      </c>
      <c r="J846" s="18" t="str">
        <f t="shared" si="8"/>
        <v>-</v>
      </c>
      <c r="K846" s="27" t="str">
        <f t="shared" ref="K846:L846" si="856">IF(A846="","",WEEKDAY(B846,2))</f>
        <v/>
      </c>
      <c r="L846" s="27" t="str">
        <f t="shared" si="856"/>
        <v/>
      </c>
      <c r="M846" s="19">
        <f t="shared" si="10"/>
        <v>0</v>
      </c>
      <c r="N846" s="20">
        <f t="shared" si="11"/>
        <v>0</v>
      </c>
      <c r="O846" s="21" t="str">
        <f>IF(A846="","",IF(G846&gt;=asetukset!$B$3,G846-asetukset!$B$3,IF(AND(G846-E846&lt;=asetukset!$B$4,E846&gt;=asetukset!$B$3),1-E846,IF(AND(G846-E846&lt;=asetukset!$B$4,E846&lt;=asetukset!$B$3),asetukset!$B$6,0))))</f>
        <v/>
      </c>
      <c r="P846" s="20">
        <f>IF(F846&gt;D846,G846-asetukset!$B$5,IF(AND(D846=F846,E846&lt;=asetukset!$B$6),G846-E846,0))</f>
        <v>0</v>
      </c>
      <c r="Q846" s="19" t="str">
        <f>IF(and(K846=6,E846&gt;asetukset!$B$7),"", IF(and(K846&lt;&gt;6,L846=6,G846&lt;asetukset!$B$7),G846,IF(K846=6,asetukset!$B$7-E846,IF(K846=6,asetukset!$B$7-E846,IF(K846=6,asetukset!$B$7-E846,"")))))</f>
        <v/>
      </c>
      <c r="R846" s="19" t="str">
        <f t="shared" si="12"/>
        <v/>
      </c>
      <c r="S846" s="19" t="str">
        <f t="shared" si="13"/>
        <v/>
      </c>
      <c r="T846" s="21" t="str">
        <f>IF(A846="","",IF(SUMIFS($M$2:M846,$I$2:I846,I846,$A$2:A846,A846)&lt;=asetukset!$B$2,"",SUMIFS($M$2:M846,$I$2:I846,I846,$A$2:A846,A846)-asetukset!$B$2))</f>
        <v/>
      </c>
    </row>
    <row r="847">
      <c r="A847" s="43"/>
      <c r="B847" s="31"/>
      <c r="C847" s="31"/>
      <c r="D847" s="15">
        <f t="shared" si="2"/>
        <v>0</v>
      </c>
      <c r="E847" s="15">
        <f t="shared" si="3"/>
        <v>0</v>
      </c>
      <c r="F847" s="15">
        <f t="shared" si="4"/>
        <v>0</v>
      </c>
      <c r="G847" s="15">
        <f t="shared" si="5"/>
        <v>0</v>
      </c>
      <c r="H847" s="18" t="str">
        <f t="shared" si="6"/>
        <v/>
      </c>
      <c r="I847" s="18" t="str">
        <f t="shared" si="7"/>
        <v/>
      </c>
      <c r="J847" s="18" t="str">
        <f t="shared" si="8"/>
        <v>-</v>
      </c>
      <c r="K847" s="27" t="str">
        <f t="shared" ref="K847:L847" si="857">IF(A847="","",WEEKDAY(B847,2))</f>
        <v/>
      </c>
      <c r="L847" s="27" t="str">
        <f t="shared" si="857"/>
        <v/>
      </c>
      <c r="M847" s="19">
        <f t="shared" si="10"/>
        <v>0</v>
      </c>
      <c r="N847" s="20">
        <f t="shared" si="11"/>
        <v>0</v>
      </c>
      <c r="O847" s="21" t="str">
        <f>IF(A847="","",IF(G847&gt;=asetukset!$B$3,G847-asetukset!$B$3,IF(AND(G847-E847&lt;=asetukset!$B$4,E847&gt;=asetukset!$B$3),1-E847,IF(AND(G847-E847&lt;=asetukset!$B$4,E847&lt;=asetukset!$B$3),asetukset!$B$6,0))))</f>
        <v/>
      </c>
      <c r="P847" s="20">
        <f>IF(F847&gt;D847,G847-asetukset!$B$5,IF(AND(D847=F847,E847&lt;=asetukset!$B$6),G847-E847,0))</f>
        <v>0</v>
      </c>
      <c r="Q847" s="19" t="str">
        <f>IF(and(K847=6,E847&gt;asetukset!$B$7),"", IF(and(K847&lt;&gt;6,L847=6,G847&lt;asetukset!$B$7),G847,IF(K847=6,asetukset!$B$7-E847,IF(K847=6,asetukset!$B$7-E847,IF(K847=6,asetukset!$B$7-E847,"")))))</f>
        <v/>
      </c>
      <c r="R847" s="19" t="str">
        <f t="shared" si="12"/>
        <v/>
      </c>
      <c r="S847" s="19" t="str">
        <f t="shared" si="13"/>
        <v/>
      </c>
      <c r="T847" s="21" t="str">
        <f>IF(A847="","",IF(SUMIFS($M$2:M847,$I$2:I847,I847,$A$2:A847,A847)&lt;=asetukset!$B$2,"",SUMIFS($M$2:M847,$I$2:I847,I847,$A$2:A847,A847)-asetukset!$B$2))</f>
        <v/>
      </c>
    </row>
    <row r="848">
      <c r="A848" s="43"/>
      <c r="B848" s="31"/>
      <c r="C848" s="31"/>
      <c r="D848" s="15">
        <f t="shared" si="2"/>
        <v>0</v>
      </c>
      <c r="E848" s="15">
        <f t="shared" si="3"/>
        <v>0</v>
      </c>
      <c r="F848" s="15">
        <f t="shared" si="4"/>
        <v>0</v>
      </c>
      <c r="G848" s="15">
        <f t="shared" si="5"/>
        <v>0</v>
      </c>
      <c r="H848" s="18" t="str">
        <f t="shared" si="6"/>
        <v/>
      </c>
      <c r="I848" s="18" t="str">
        <f t="shared" si="7"/>
        <v/>
      </c>
      <c r="J848" s="18" t="str">
        <f t="shared" si="8"/>
        <v>-</v>
      </c>
      <c r="K848" s="27" t="str">
        <f t="shared" ref="K848:L848" si="858">IF(A848="","",WEEKDAY(B848,2))</f>
        <v/>
      </c>
      <c r="L848" s="27" t="str">
        <f t="shared" si="858"/>
        <v/>
      </c>
      <c r="M848" s="19">
        <f t="shared" si="10"/>
        <v>0</v>
      </c>
      <c r="N848" s="20">
        <f t="shared" si="11"/>
        <v>0</v>
      </c>
      <c r="O848" s="21" t="str">
        <f>IF(A848="","",IF(G848&gt;=asetukset!$B$3,G848-asetukset!$B$3,IF(AND(G848-E848&lt;=asetukset!$B$4,E848&gt;=asetukset!$B$3),1-E848,IF(AND(G848-E848&lt;=asetukset!$B$4,E848&lt;=asetukset!$B$3),asetukset!$B$6,0))))</f>
        <v/>
      </c>
      <c r="P848" s="20">
        <f>IF(F848&gt;D848,G848-asetukset!$B$5,IF(AND(D848=F848,E848&lt;=asetukset!$B$6),G848-E848,0))</f>
        <v>0</v>
      </c>
      <c r="Q848" s="19" t="str">
        <f>IF(and(K848=6,E848&gt;asetukset!$B$7),"", IF(and(K848&lt;&gt;6,L848=6,G848&lt;asetukset!$B$7),G848,IF(K848=6,asetukset!$B$7-E848,IF(K848=6,asetukset!$B$7-E848,IF(K848=6,asetukset!$B$7-E848,"")))))</f>
        <v/>
      </c>
      <c r="R848" s="19" t="str">
        <f t="shared" si="12"/>
        <v/>
      </c>
      <c r="S848" s="19" t="str">
        <f t="shared" si="13"/>
        <v/>
      </c>
      <c r="T848" s="21" t="str">
        <f>IF(A848="","",IF(SUMIFS($M$2:M848,$I$2:I848,I848,$A$2:A848,A848)&lt;=asetukset!$B$2,"",SUMIFS($M$2:M848,$I$2:I848,I848,$A$2:A848,A848)-asetukset!$B$2))</f>
        <v/>
      </c>
    </row>
    <row r="849">
      <c r="A849" s="43"/>
      <c r="B849" s="31"/>
      <c r="C849" s="31"/>
      <c r="D849" s="15">
        <f t="shared" si="2"/>
        <v>0</v>
      </c>
      <c r="E849" s="15">
        <f t="shared" si="3"/>
        <v>0</v>
      </c>
      <c r="F849" s="15">
        <f t="shared" si="4"/>
        <v>0</v>
      </c>
      <c r="G849" s="15">
        <f t="shared" si="5"/>
        <v>0</v>
      </c>
      <c r="H849" s="18" t="str">
        <f t="shared" si="6"/>
        <v/>
      </c>
      <c r="I849" s="18" t="str">
        <f t="shared" si="7"/>
        <v/>
      </c>
      <c r="J849" s="18" t="str">
        <f t="shared" si="8"/>
        <v>-</v>
      </c>
      <c r="K849" s="27" t="str">
        <f t="shared" ref="K849:L849" si="859">IF(A849="","",WEEKDAY(B849,2))</f>
        <v/>
      </c>
      <c r="L849" s="27" t="str">
        <f t="shared" si="859"/>
        <v/>
      </c>
      <c r="M849" s="19">
        <f t="shared" si="10"/>
        <v>0</v>
      </c>
      <c r="N849" s="20">
        <f t="shared" si="11"/>
        <v>0</v>
      </c>
      <c r="O849" s="21" t="str">
        <f>IF(A849="","",IF(G849&gt;=asetukset!$B$3,G849-asetukset!$B$3,IF(AND(G849-E849&lt;=asetukset!$B$4,E849&gt;=asetukset!$B$3),1-E849,IF(AND(G849-E849&lt;=asetukset!$B$4,E849&lt;=asetukset!$B$3),asetukset!$B$6,0))))</f>
        <v/>
      </c>
      <c r="P849" s="20">
        <f>IF(F849&gt;D849,G849-asetukset!$B$5,IF(AND(D849=F849,E849&lt;=asetukset!$B$6),G849-E849,0))</f>
        <v>0</v>
      </c>
      <c r="Q849" s="19" t="str">
        <f>IF(and(K849=6,E849&gt;asetukset!$B$7),"", IF(and(K849&lt;&gt;6,L849=6,G849&lt;asetukset!$B$7),G849,IF(K849=6,asetukset!$B$7-E849,IF(K849=6,asetukset!$B$7-E849,IF(K849=6,asetukset!$B$7-E849,"")))))</f>
        <v/>
      </c>
      <c r="R849" s="19" t="str">
        <f t="shared" si="12"/>
        <v/>
      </c>
      <c r="S849" s="19" t="str">
        <f t="shared" si="13"/>
        <v/>
      </c>
      <c r="T849" s="21" t="str">
        <f>IF(A849="","",IF(SUMIFS($M$2:M849,$I$2:I849,I849,$A$2:A849,A849)&lt;=asetukset!$B$2,"",SUMIFS($M$2:M849,$I$2:I849,I849,$A$2:A849,A849)-asetukset!$B$2))</f>
        <v/>
      </c>
    </row>
    <row r="850">
      <c r="A850" s="43"/>
      <c r="B850" s="31"/>
      <c r="C850" s="31"/>
      <c r="D850" s="15">
        <f t="shared" si="2"/>
        <v>0</v>
      </c>
      <c r="E850" s="15">
        <f t="shared" si="3"/>
        <v>0</v>
      </c>
      <c r="F850" s="15">
        <f t="shared" si="4"/>
        <v>0</v>
      </c>
      <c r="G850" s="15">
        <f t="shared" si="5"/>
        <v>0</v>
      </c>
      <c r="H850" s="18" t="str">
        <f t="shared" si="6"/>
        <v/>
      </c>
      <c r="I850" s="18" t="str">
        <f t="shared" si="7"/>
        <v/>
      </c>
      <c r="J850" s="18" t="str">
        <f t="shared" si="8"/>
        <v>-</v>
      </c>
      <c r="K850" s="27" t="str">
        <f t="shared" ref="K850:L850" si="860">IF(A850="","",WEEKDAY(B850,2))</f>
        <v/>
      </c>
      <c r="L850" s="27" t="str">
        <f t="shared" si="860"/>
        <v/>
      </c>
      <c r="M850" s="19">
        <f t="shared" si="10"/>
        <v>0</v>
      </c>
      <c r="N850" s="20">
        <f t="shared" si="11"/>
        <v>0</v>
      </c>
      <c r="O850" s="21" t="str">
        <f>IF(A850="","",IF(G850&gt;=asetukset!$B$3,G850-asetukset!$B$3,IF(AND(G850-E850&lt;=asetukset!$B$4,E850&gt;=asetukset!$B$3),1-E850,IF(AND(G850-E850&lt;=asetukset!$B$4,E850&lt;=asetukset!$B$3),asetukset!$B$6,0))))</f>
        <v/>
      </c>
      <c r="P850" s="20">
        <f>IF(F850&gt;D850,G850-asetukset!$B$5,IF(AND(D850=F850,E850&lt;=asetukset!$B$6),G850-E850,0))</f>
        <v>0</v>
      </c>
      <c r="Q850" s="19" t="str">
        <f>IF(and(K850=6,E850&gt;asetukset!$B$7),"", IF(and(K850&lt;&gt;6,L850=6,G850&lt;asetukset!$B$7),G850,IF(K850=6,asetukset!$B$7-E850,IF(K850=6,asetukset!$B$7-E850,IF(K850=6,asetukset!$B$7-E850,"")))))</f>
        <v/>
      </c>
      <c r="R850" s="19" t="str">
        <f t="shared" si="12"/>
        <v/>
      </c>
      <c r="S850" s="19" t="str">
        <f t="shared" si="13"/>
        <v/>
      </c>
      <c r="T850" s="21" t="str">
        <f>IF(A850="","",IF(SUMIFS($M$2:M850,$I$2:I850,I850,$A$2:A850,A850)&lt;=asetukset!$B$2,"",SUMIFS($M$2:M850,$I$2:I850,I850,$A$2:A850,A850)-asetukset!$B$2))</f>
        <v/>
      </c>
    </row>
    <row r="851">
      <c r="A851" s="43"/>
      <c r="B851" s="31"/>
      <c r="C851" s="31"/>
      <c r="D851" s="15">
        <f t="shared" si="2"/>
        <v>0</v>
      </c>
      <c r="E851" s="15">
        <f t="shared" si="3"/>
        <v>0</v>
      </c>
      <c r="F851" s="15">
        <f t="shared" si="4"/>
        <v>0</v>
      </c>
      <c r="G851" s="15">
        <f t="shared" si="5"/>
        <v>0</v>
      </c>
      <c r="H851" s="18" t="str">
        <f t="shared" si="6"/>
        <v/>
      </c>
      <c r="I851" s="18" t="str">
        <f t="shared" si="7"/>
        <v/>
      </c>
      <c r="J851" s="18" t="str">
        <f t="shared" si="8"/>
        <v>-</v>
      </c>
      <c r="K851" s="27" t="str">
        <f t="shared" ref="K851:L851" si="861">IF(A851="","",WEEKDAY(B851,2))</f>
        <v/>
      </c>
      <c r="L851" s="27" t="str">
        <f t="shared" si="861"/>
        <v/>
      </c>
      <c r="M851" s="19">
        <f t="shared" si="10"/>
        <v>0</v>
      </c>
      <c r="N851" s="20">
        <f t="shared" si="11"/>
        <v>0</v>
      </c>
      <c r="O851" s="21" t="str">
        <f>IF(A851="","",IF(G851&gt;=asetukset!$B$3,G851-asetukset!$B$3,IF(AND(G851-E851&lt;=asetukset!$B$4,E851&gt;=asetukset!$B$3),1-E851,IF(AND(G851-E851&lt;=asetukset!$B$4,E851&lt;=asetukset!$B$3),asetukset!$B$6,0))))</f>
        <v/>
      </c>
      <c r="P851" s="20">
        <f>IF(F851&gt;D851,G851-asetukset!$B$5,IF(AND(D851=F851,E851&lt;=asetukset!$B$6),G851-E851,0))</f>
        <v>0</v>
      </c>
      <c r="Q851" s="19" t="str">
        <f>IF(and(K851=6,E851&gt;asetukset!$B$7),"", IF(and(K851&lt;&gt;6,L851=6,G851&lt;asetukset!$B$7),G851,IF(K851=6,asetukset!$B$7-E851,IF(K851=6,asetukset!$B$7-E851,IF(K851=6,asetukset!$B$7-E851,"")))))</f>
        <v/>
      </c>
      <c r="R851" s="19" t="str">
        <f t="shared" si="12"/>
        <v/>
      </c>
      <c r="S851" s="19" t="str">
        <f t="shared" si="13"/>
        <v/>
      </c>
      <c r="T851" s="21" t="str">
        <f>IF(A851="","",IF(SUMIFS($M$2:M851,$I$2:I851,I851,$A$2:A851,A851)&lt;=asetukset!$B$2,"",SUMIFS($M$2:M851,$I$2:I851,I851,$A$2:A851,A851)-asetukset!$B$2))</f>
        <v/>
      </c>
    </row>
    <row r="852">
      <c r="A852" s="43"/>
      <c r="B852" s="31"/>
      <c r="C852" s="31"/>
      <c r="D852" s="15">
        <f t="shared" si="2"/>
        <v>0</v>
      </c>
      <c r="E852" s="15">
        <f t="shared" si="3"/>
        <v>0</v>
      </c>
      <c r="F852" s="15">
        <f t="shared" si="4"/>
        <v>0</v>
      </c>
      <c r="G852" s="15">
        <f t="shared" si="5"/>
        <v>0</v>
      </c>
      <c r="H852" s="18" t="str">
        <f t="shared" si="6"/>
        <v/>
      </c>
      <c r="I852" s="18" t="str">
        <f t="shared" si="7"/>
        <v/>
      </c>
      <c r="J852" s="18" t="str">
        <f t="shared" si="8"/>
        <v>-</v>
      </c>
      <c r="K852" s="27" t="str">
        <f t="shared" ref="K852:L852" si="862">IF(A852="","",WEEKDAY(B852,2))</f>
        <v/>
      </c>
      <c r="L852" s="27" t="str">
        <f t="shared" si="862"/>
        <v/>
      </c>
      <c r="M852" s="19">
        <f t="shared" si="10"/>
        <v>0</v>
      </c>
      <c r="N852" s="20">
        <f t="shared" si="11"/>
        <v>0</v>
      </c>
      <c r="O852" s="21" t="str">
        <f>IF(A852="","",IF(G852&gt;=asetukset!$B$3,G852-asetukset!$B$3,IF(AND(G852-E852&lt;=asetukset!$B$4,E852&gt;=asetukset!$B$3),1-E852,IF(AND(G852-E852&lt;=asetukset!$B$4,E852&lt;=asetukset!$B$3),asetukset!$B$6,0))))</f>
        <v/>
      </c>
      <c r="P852" s="20">
        <f>IF(F852&gt;D852,G852-asetukset!$B$5,IF(AND(D852=F852,E852&lt;=asetukset!$B$6),G852-E852,0))</f>
        <v>0</v>
      </c>
      <c r="Q852" s="19" t="str">
        <f>IF(and(K852=6,E852&gt;asetukset!$B$7),"", IF(and(K852&lt;&gt;6,L852=6,G852&lt;asetukset!$B$7),G852,IF(K852=6,asetukset!$B$7-E852,IF(K852=6,asetukset!$B$7-E852,IF(K852=6,asetukset!$B$7-E852,"")))))</f>
        <v/>
      </c>
      <c r="R852" s="19" t="str">
        <f t="shared" si="12"/>
        <v/>
      </c>
      <c r="S852" s="19" t="str">
        <f t="shared" si="13"/>
        <v/>
      </c>
      <c r="T852" s="21" t="str">
        <f>IF(A852="","",IF(SUMIFS($M$2:M852,$I$2:I852,I852,$A$2:A852,A852)&lt;=asetukset!$B$2,"",SUMIFS($M$2:M852,$I$2:I852,I852,$A$2:A852,A852)-asetukset!$B$2))</f>
        <v/>
      </c>
    </row>
    <row r="853">
      <c r="A853" s="43"/>
      <c r="B853" s="31"/>
      <c r="C853" s="31"/>
      <c r="D853" s="15">
        <f t="shared" si="2"/>
        <v>0</v>
      </c>
      <c r="E853" s="15">
        <f t="shared" si="3"/>
        <v>0</v>
      </c>
      <c r="F853" s="15">
        <f t="shared" si="4"/>
        <v>0</v>
      </c>
      <c r="G853" s="15">
        <f t="shared" si="5"/>
        <v>0</v>
      </c>
      <c r="H853" s="18" t="str">
        <f t="shared" si="6"/>
        <v/>
      </c>
      <c r="I853" s="18" t="str">
        <f t="shared" si="7"/>
        <v/>
      </c>
      <c r="J853" s="18" t="str">
        <f t="shared" si="8"/>
        <v>-</v>
      </c>
      <c r="K853" s="27" t="str">
        <f t="shared" ref="K853:L853" si="863">IF(A853="","",WEEKDAY(B853,2))</f>
        <v/>
      </c>
      <c r="L853" s="27" t="str">
        <f t="shared" si="863"/>
        <v/>
      </c>
      <c r="M853" s="19">
        <f t="shared" si="10"/>
        <v>0</v>
      </c>
      <c r="N853" s="20">
        <f t="shared" si="11"/>
        <v>0</v>
      </c>
      <c r="O853" s="21" t="str">
        <f>IF(A853="","",IF(G853&gt;=asetukset!$B$3,G853-asetukset!$B$3,IF(AND(G853-E853&lt;=asetukset!$B$4,E853&gt;=asetukset!$B$3),1-E853,IF(AND(G853-E853&lt;=asetukset!$B$4,E853&lt;=asetukset!$B$3),asetukset!$B$6,0))))</f>
        <v/>
      </c>
      <c r="P853" s="20">
        <f>IF(F853&gt;D853,G853-asetukset!$B$5,IF(AND(D853=F853,E853&lt;=asetukset!$B$6),G853-E853,0))</f>
        <v>0</v>
      </c>
      <c r="Q853" s="19" t="str">
        <f>IF(and(K853=6,E853&gt;asetukset!$B$7),"", IF(and(K853&lt;&gt;6,L853=6,G853&lt;asetukset!$B$7),G853,IF(K853=6,asetukset!$B$7-E853,IF(K853=6,asetukset!$B$7-E853,IF(K853=6,asetukset!$B$7-E853,"")))))</f>
        <v/>
      </c>
      <c r="R853" s="19" t="str">
        <f t="shared" si="12"/>
        <v/>
      </c>
      <c r="S853" s="19" t="str">
        <f t="shared" si="13"/>
        <v/>
      </c>
      <c r="T853" s="21" t="str">
        <f>IF(A853="","",IF(SUMIFS($M$2:M853,$I$2:I853,I853,$A$2:A853,A853)&lt;=asetukset!$B$2,"",SUMIFS($M$2:M853,$I$2:I853,I853,$A$2:A853,A853)-asetukset!$B$2))</f>
        <v/>
      </c>
    </row>
    <row r="854">
      <c r="A854" s="43"/>
      <c r="B854" s="31"/>
      <c r="C854" s="31"/>
      <c r="D854" s="15">
        <f t="shared" si="2"/>
        <v>0</v>
      </c>
      <c r="E854" s="15">
        <f t="shared" si="3"/>
        <v>0</v>
      </c>
      <c r="F854" s="15">
        <f t="shared" si="4"/>
        <v>0</v>
      </c>
      <c r="G854" s="15">
        <f t="shared" si="5"/>
        <v>0</v>
      </c>
      <c r="H854" s="18" t="str">
        <f t="shared" si="6"/>
        <v/>
      </c>
      <c r="I854" s="18" t="str">
        <f t="shared" si="7"/>
        <v/>
      </c>
      <c r="J854" s="18" t="str">
        <f t="shared" si="8"/>
        <v>-</v>
      </c>
      <c r="K854" s="27" t="str">
        <f t="shared" ref="K854:L854" si="864">IF(A854="","",WEEKDAY(B854,2))</f>
        <v/>
      </c>
      <c r="L854" s="27" t="str">
        <f t="shared" si="864"/>
        <v/>
      </c>
      <c r="M854" s="19">
        <f t="shared" si="10"/>
        <v>0</v>
      </c>
      <c r="N854" s="20">
        <f t="shared" si="11"/>
        <v>0</v>
      </c>
      <c r="O854" s="21" t="str">
        <f>IF(A854="","",IF(G854&gt;=asetukset!$B$3,G854-asetukset!$B$3,IF(AND(G854-E854&lt;=asetukset!$B$4,E854&gt;=asetukset!$B$3),1-E854,IF(AND(G854-E854&lt;=asetukset!$B$4,E854&lt;=asetukset!$B$3),asetukset!$B$6,0))))</f>
        <v/>
      </c>
      <c r="P854" s="20">
        <f>IF(F854&gt;D854,G854-asetukset!$B$5,IF(AND(D854=F854,E854&lt;=asetukset!$B$6),G854-E854,0))</f>
        <v>0</v>
      </c>
      <c r="Q854" s="19" t="str">
        <f>IF(and(K854=6,E854&gt;asetukset!$B$7),"", IF(and(K854&lt;&gt;6,L854=6,G854&lt;asetukset!$B$7),G854,IF(K854=6,asetukset!$B$7-E854,IF(K854=6,asetukset!$B$7-E854,IF(K854=6,asetukset!$B$7-E854,"")))))</f>
        <v/>
      </c>
      <c r="R854" s="19" t="str">
        <f t="shared" si="12"/>
        <v/>
      </c>
      <c r="S854" s="19" t="str">
        <f t="shared" si="13"/>
        <v/>
      </c>
      <c r="T854" s="21" t="str">
        <f>IF(A854="","",IF(SUMIFS($M$2:M854,$I$2:I854,I854,$A$2:A854,A854)&lt;=asetukset!$B$2,"",SUMIFS($M$2:M854,$I$2:I854,I854,$A$2:A854,A854)-asetukset!$B$2))</f>
        <v/>
      </c>
    </row>
    <row r="855">
      <c r="A855" s="43"/>
      <c r="B855" s="31"/>
      <c r="C855" s="31"/>
      <c r="D855" s="15">
        <f t="shared" si="2"/>
        <v>0</v>
      </c>
      <c r="E855" s="15">
        <f t="shared" si="3"/>
        <v>0</v>
      </c>
      <c r="F855" s="15">
        <f t="shared" si="4"/>
        <v>0</v>
      </c>
      <c r="G855" s="15">
        <f t="shared" si="5"/>
        <v>0</v>
      </c>
      <c r="H855" s="18" t="str">
        <f t="shared" si="6"/>
        <v/>
      </c>
      <c r="I855" s="18" t="str">
        <f t="shared" si="7"/>
        <v/>
      </c>
      <c r="J855" s="18" t="str">
        <f t="shared" si="8"/>
        <v>-</v>
      </c>
      <c r="K855" s="27" t="str">
        <f t="shared" ref="K855:L855" si="865">IF(A855="","",WEEKDAY(B855,2))</f>
        <v/>
      </c>
      <c r="L855" s="27" t="str">
        <f t="shared" si="865"/>
        <v/>
      </c>
      <c r="M855" s="19">
        <f t="shared" si="10"/>
        <v>0</v>
      </c>
      <c r="N855" s="20">
        <f t="shared" si="11"/>
        <v>0</v>
      </c>
      <c r="O855" s="21" t="str">
        <f>IF(A855="","",IF(G855&gt;=asetukset!$B$3,G855-asetukset!$B$3,IF(AND(G855-E855&lt;=asetukset!$B$4,E855&gt;=asetukset!$B$3),1-E855,IF(AND(G855-E855&lt;=asetukset!$B$4,E855&lt;=asetukset!$B$3),asetukset!$B$6,0))))</f>
        <v/>
      </c>
      <c r="P855" s="20">
        <f>IF(F855&gt;D855,G855-asetukset!$B$5,IF(AND(D855=F855,E855&lt;=asetukset!$B$6),G855-E855,0))</f>
        <v>0</v>
      </c>
      <c r="Q855" s="19" t="str">
        <f>IF(and(K855=6,E855&gt;asetukset!$B$7),"", IF(and(K855&lt;&gt;6,L855=6,G855&lt;asetukset!$B$7),G855,IF(K855=6,asetukset!$B$7-E855,IF(K855=6,asetukset!$B$7-E855,IF(K855=6,asetukset!$B$7-E855,"")))))</f>
        <v/>
      </c>
      <c r="R855" s="19" t="str">
        <f t="shared" si="12"/>
        <v/>
      </c>
      <c r="S855" s="19" t="str">
        <f t="shared" si="13"/>
        <v/>
      </c>
      <c r="T855" s="21" t="str">
        <f>IF(A855="","",IF(SUMIFS($M$2:M855,$I$2:I855,I855,$A$2:A855,A855)&lt;=asetukset!$B$2,"",SUMIFS($M$2:M855,$I$2:I855,I855,$A$2:A855,A855)-asetukset!$B$2))</f>
        <v/>
      </c>
    </row>
    <row r="856">
      <c r="A856" s="43"/>
      <c r="B856" s="31"/>
      <c r="C856" s="31"/>
      <c r="D856" s="15">
        <f t="shared" si="2"/>
        <v>0</v>
      </c>
      <c r="E856" s="15">
        <f t="shared" si="3"/>
        <v>0</v>
      </c>
      <c r="F856" s="15">
        <f t="shared" si="4"/>
        <v>0</v>
      </c>
      <c r="G856" s="15">
        <f t="shared" si="5"/>
        <v>0</v>
      </c>
      <c r="H856" s="18" t="str">
        <f t="shared" si="6"/>
        <v/>
      </c>
      <c r="I856" s="18" t="str">
        <f t="shared" si="7"/>
        <v/>
      </c>
      <c r="J856" s="18" t="str">
        <f t="shared" si="8"/>
        <v>-</v>
      </c>
      <c r="K856" s="27" t="str">
        <f t="shared" ref="K856:L856" si="866">IF(A856="","",WEEKDAY(B856,2))</f>
        <v/>
      </c>
      <c r="L856" s="27" t="str">
        <f t="shared" si="866"/>
        <v/>
      </c>
      <c r="M856" s="19">
        <f t="shared" si="10"/>
        <v>0</v>
      </c>
      <c r="N856" s="20">
        <f t="shared" si="11"/>
        <v>0</v>
      </c>
      <c r="O856" s="21" t="str">
        <f>IF(A856="","",IF(G856&gt;=asetukset!$B$3,G856-asetukset!$B$3,IF(AND(G856-E856&lt;=asetukset!$B$4,E856&gt;=asetukset!$B$3),1-E856,IF(AND(G856-E856&lt;=asetukset!$B$4,E856&lt;=asetukset!$B$3),asetukset!$B$6,0))))</f>
        <v/>
      </c>
      <c r="P856" s="20">
        <f>IF(F856&gt;D856,G856-asetukset!$B$5,IF(AND(D856=F856,E856&lt;=asetukset!$B$6),G856-E856,0))</f>
        <v>0</v>
      </c>
      <c r="Q856" s="19" t="str">
        <f>IF(and(K856=6,E856&gt;asetukset!$B$7),"", IF(and(K856&lt;&gt;6,L856=6,G856&lt;asetukset!$B$7),G856,IF(K856=6,asetukset!$B$7-E856,IF(K856=6,asetukset!$B$7-E856,IF(K856=6,asetukset!$B$7-E856,"")))))</f>
        <v/>
      </c>
      <c r="R856" s="19" t="str">
        <f t="shared" si="12"/>
        <v/>
      </c>
      <c r="S856" s="19" t="str">
        <f t="shared" si="13"/>
        <v/>
      </c>
      <c r="T856" s="21" t="str">
        <f>IF(A856="","",IF(SUMIFS($M$2:M856,$I$2:I856,I856,$A$2:A856,A856)&lt;=asetukset!$B$2,"",SUMIFS($M$2:M856,$I$2:I856,I856,$A$2:A856,A856)-asetukset!$B$2))</f>
        <v/>
      </c>
    </row>
    <row r="857">
      <c r="A857" s="43"/>
      <c r="B857" s="31"/>
      <c r="C857" s="31"/>
      <c r="D857" s="15">
        <f t="shared" si="2"/>
        <v>0</v>
      </c>
      <c r="E857" s="15">
        <f t="shared" si="3"/>
        <v>0</v>
      </c>
      <c r="F857" s="15">
        <f t="shared" si="4"/>
        <v>0</v>
      </c>
      <c r="G857" s="15">
        <f t="shared" si="5"/>
        <v>0</v>
      </c>
      <c r="H857" s="18" t="str">
        <f t="shared" si="6"/>
        <v/>
      </c>
      <c r="I857" s="18" t="str">
        <f t="shared" si="7"/>
        <v/>
      </c>
      <c r="J857" s="18" t="str">
        <f t="shared" si="8"/>
        <v>-</v>
      </c>
      <c r="K857" s="27" t="str">
        <f t="shared" ref="K857:L857" si="867">IF(A857="","",WEEKDAY(B857,2))</f>
        <v/>
      </c>
      <c r="L857" s="27" t="str">
        <f t="shared" si="867"/>
        <v/>
      </c>
      <c r="M857" s="19">
        <f t="shared" si="10"/>
        <v>0</v>
      </c>
      <c r="N857" s="20">
        <f t="shared" si="11"/>
        <v>0</v>
      </c>
      <c r="O857" s="21" t="str">
        <f>IF(A857="","",IF(G857&gt;=asetukset!$B$3,G857-asetukset!$B$3,IF(AND(G857-E857&lt;=asetukset!$B$4,E857&gt;=asetukset!$B$3),1-E857,IF(AND(G857-E857&lt;=asetukset!$B$4,E857&lt;=asetukset!$B$3),asetukset!$B$6,0))))</f>
        <v/>
      </c>
      <c r="P857" s="20">
        <f>IF(F857&gt;D857,G857-asetukset!$B$5,IF(AND(D857=F857,E857&lt;=asetukset!$B$6),G857-E857,0))</f>
        <v>0</v>
      </c>
      <c r="Q857" s="19" t="str">
        <f>IF(and(K857=6,E857&gt;asetukset!$B$7),"", IF(and(K857&lt;&gt;6,L857=6,G857&lt;asetukset!$B$7),G857,IF(K857=6,asetukset!$B$7-E857,IF(K857=6,asetukset!$B$7-E857,IF(K857=6,asetukset!$B$7-E857,"")))))</f>
        <v/>
      </c>
      <c r="R857" s="19" t="str">
        <f t="shared" si="12"/>
        <v/>
      </c>
      <c r="S857" s="19" t="str">
        <f t="shared" si="13"/>
        <v/>
      </c>
      <c r="T857" s="21" t="str">
        <f>IF(A857="","",IF(SUMIFS($M$2:M857,$I$2:I857,I857,$A$2:A857,A857)&lt;=asetukset!$B$2,"",SUMIFS($M$2:M857,$I$2:I857,I857,$A$2:A857,A857)-asetukset!$B$2))</f>
        <v/>
      </c>
    </row>
    <row r="858">
      <c r="A858" s="43"/>
      <c r="B858" s="31"/>
      <c r="C858" s="31"/>
      <c r="D858" s="15">
        <f t="shared" si="2"/>
        <v>0</v>
      </c>
      <c r="E858" s="15">
        <f t="shared" si="3"/>
        <v>0</v>
      </c>
      <c r="F858" s="15">
        <f t="shared" si="4"/>
        <v>0</v>
      </c>
      <c r="G858" s="15">
        <f t="shared" si="5"/>
        <v>0</v>
      </c>
      <c r="H858" s="18" t="str">
        <f t="shared" si="6"/>
        <v/>
      </c>
      <c r="I858" s="18" t="str">
        <f t="shared" si="7"/>
        <v/>
      </c>
      <c r="J858" s="18" t="str">
        <f t="shared" si="8"/>
        <v>-</v>
      </c>
      <c r="K858" s="27" t="str">
        <f t="shared" ref="K858:L858" si="868">IF(A858="","",WEEKDAY(B858,2))</f>
        <v/>
      </c>
      <c r="L858" s="27" t="str">
        <f t="shared" si="868"/>
        <v/>
      </c>
      <c r="M858" s="19">
        <f t="shared" si="10"/>
        <v>0</v>
      </c>
      <c r="N858" s="20">
        <f t="shared" si="11"/>
        <v>0</v>
      </c>
      <c r="O858" s="21" t="str">
        <f>IF(A858="","",IF(G858&gt;=asetukset!$B$3,G858-asetukset!$B$3,IF(AND(G858-E858&lt;=asetukset!$B$4,E858&gt;=asetukset!$B$3),1-E858,IF(AND(G858-E858&lt;=asetukset!$B$4,E858&lt;=asetukset!$B$3),asetukset!$B$6,0))))</f>
        <v/>
      </c>
      <c r="P858" s="20">
        <f>IF(F858&gt;D858,G858-asetukset!$B$5,IF(AND(D858=F858,E858&lt;=asetukset!$B$6),G858-E858,0))</f>
        <v>0</v>
      </c>
      <c r="Q858" s="19" t="str">
        <f>IF(and(K858=6,E858&gt;asetukset!$B$7),"", IF(and(K858&lt;&gt;6,L858=6,G858&lt;asetukset!$B$7),G858,IF(K858=6,asetukset!$B$7-E858,IF(K858=6,asetukset!$B$7-E858,IF(K858=6,asetukset!$B$7-E858,"")))))</f>
        <v/>
      </c>
      <c r="R858" s="19" t="str">
        <f t="shared" si="12"/>
        <v/>
      </c>
      <c r="S858" s="19" t="str">
        <f t="shared" si="13"/>
        <v/>
      </c>
      <c r="T858" s="21" t="str">
        <f>IF(A858="","",IF(SUMIFS($M$2:M858,$I$2:I858,I858,$A$2:A858,A858)&lt;=asetukset!$B$2,"",SUMIFS($M$2:M858,$I$2:I858,I858,$A$2:A858,A858)-asetukset!$B$2))</f>
        <v/>
      </c>
    </row>
    <row r="859">
      <c r="A859" s="43"/>
      <c r="B859" s="31"/>
      <c r="C859" s="31"/>
      <c r="D859" s="15">
        <f t="shared" si="2"/>
        <v>0</v>
      </c>
      <c r="E859" s="15">
        <f t="shared" si="3"/>
        <v>0</v>
      </c>
      <c r="F859" s="15">
        <f t="shared" si="4"/>
        <v>0</v>
      </c>
      <c r="G859" s="15">
        <f t="shared" si="5"/>
        <v>0</v>
      </c>
      <c r="H859" s="18" t="str">
        <f t="shared" si="6"/>
        <v/>
      </c>
      <c r="I859" s="18" t="str">
        <f t="shared" si="7"/>
        <v/>
      </c>
      <c r="J859" s="18" t="str">
        <f t="shared" si="8"/>
        <v>-</v>
      </c>
      <c r="K859" s="27" t="str">
        <f t="shared" ref="K859:L859" si="869">IF(A859="","",WEEKDAY(B859,2))</f>
        <v/>
      </c>
      <c r="L859" s="27" t="str">
        <f t="shared" si="869"/>
        <v/>
      </c>
      <c r="M859" s="19">
        <f t="shared" si="10"/>
        <v>0</v>
      </c>
      <c r="N859" s="20">
        <f t="shared" si="11"/>
        <v>0</v>
      </c>
      <c r="O859" s="21" t="str">
        <f>IF(A859="","",IF(G859&gt;=asetukset!$B$3,G859-asetukset!$B$3,IF(AND(G859-E859&lt;=asetukset!$B$4,E859&gt;=asetukset!$B$3),1-E859,IF(AND(G859-E859&lt;=asetukset!$B$4,E859&lt;=asetukset!$B$3),asetukset!$B$6,0))))</f>
        <v/>
      </c>
      <c r="P859" s="20">
        <f>IF(F859&gt;D859,G859-asetukset!$B$5,IF(AND(D859=F859,E859&lt;=asetukset!$B$6),G859-E859,0))</f>
        <v>0</v>
      </c>
      <c r="Q859" s="19" t="str">
        <f>IF(and(K859=6,E859&gt;asetukset!$B$7),"", IF(and(K859&lt;&gt;6,L859=6,G859&lt;asetukset!$B$7),G859,IF(K859=6,asetukset!$B$7-E859,IF(K859=6,asetukset!$B$7-E859,IF(K859=6,asetukset!$B$7-E859,"")))))</f>
        <v/>
      </c>
      <c r="R859" s="19" t="str">
        <f t="shared" si="12"/>
        <v/>
      </c>
      <c r="S859" s="19" t="str">
        <f t="shared" si="13"/>
        <v/>
      </c>
      <c r="T859" s="21" t="str">
        <f>IF(A859="","",IF(SUMIFS($M$2:M859,$I$2:I859,I859,$A$2:A859,A859)&lt;=asetukset!$B$2,"",SUMIFS($M$2:M859,$I$2:I859,I859,$A$2:A859,A859)-asetukset!$B$2))</f>
        <v/>
      </c>
    </row>
    <row r="860">
      <c r="A860" s="43"/>
      <c r="B860" s="31"/>
      <c r="C860" s="31"/>
      <c r="D860" s="15">
        <f t="shared" si="2"/>
        <v>0</v>
      </c>
      <c r="E860" s="15">
        <f t="shared" si="3"/>
        <v>0</v>
      </c>
      <c r="F860" s="15">
        <f t="shared" si="4"/>
        <v>0</v>
      </c>
      <c r="G860" s="15">
        <f t="shared" si="5"/>
        <v>0</v>
      </c>
      <c r="H860" s="18" t="str">
        <f t="shared" si="6"/>
        <v/>
      </c>
      <c r="I860" s="18" t="str">
        <f t="shared" si="7"/>
        <v/>
      </c>
      <c r="J860" s="18" t="str">
        <f t="shared" si="8"/>
        <v>-</v>
      </c>
      <c r="K860" s="27" t="str">
        <f t="shared" ref="K860:L860" si="870">IF(A860="","",WEEKDAY(B860,2))</f>
        <v/>
      </c>
      <c r="L860" s="27" t="str">
        <f t="shared" si="870"/>
        <v/>
      </c>
      <c r="M860" s="19">
        <f t="shared" si="10"/>
        <v>0</v>
      </c>
      <c r="N860" s="20">
        <f t="shared" si="11"/>
        <v>0</v>
      </c>
      <c r="O860" s="21" t="str">
        <f>IF(A860="","",IF(G860&gt;=asetukset!$B$3,G860-asetukset!$B$3,IF(AND(G860-E860&lt;=asetukset!$B$4,E860&gt;=asetukset!$B$3),1-E860,IF(AND(G860-E860&lt;=asetukset!$B$4,E860&lt;=asetukset!$B$3),asetukset!$B$6,0))))</f>
        <v/>
      </c>
      <c r="P860" s="20">
        <f>IF(F860&gt;D860,G860-asetukset!$B$5,IF(AND(D860=F860,E860&lt;=asetukset!$B$6),G860-E860,0))</f>
        <v>0</v>
      </c>
      <c r="Q860" s="19" t="str">
        <f>IF(and(K860=6,E860&gt;asetukset!$B$7),"", IF(and(K860&lt;&gt;6,L860=6,G860&lt;asetukset!$B$7),G860,IF(K860=6,asetukset!$B$7-E860,IF(K860=6,asetukset!$B$7-E860,IF(K860=6,asetukset!$B$7-E860,"")))))</f>
        <v/>
      </c>
      <c r="R860" s="19" t="str">
        <f t="shared" si="12"/>
        <v/>
      </c>
      <c r="S860" s="19" t="str">
        <f t="shared" si="13"/>
        <v/>
      </c>
      <c r="T860" s="21" t="str">
        <f>IF(A860="","",IF(SUMIFS($M$2:M860,$I$2:I860,I860,$A$2:A860,A860)&lt;=asetukset!$B$2,"",SUMIFS($M$2:M860,$I$2:I860,I860,$A$2:A860,A860)-asetukset!$B$2))</f>
        <v/>
      </c>
    </row>
    <row r="861">
      <c r="A861" s="43"/>
      <c r="B861" s="31"/>
      <c r="C861" s="31"/>
      <c r="D861" s="15">
        <f t="shared" si="2"/>
        <v>0</v>
      </c>
      <c r="E861" s="15">
        <f t="shared" si="3"/>
        <v>0</v>
      </c>
      <c r="F861" s="15">
        <f t="shared" si="4"/>
        <v>0</v>
      </c>
      <c r="G861" s="15">
        <f t="shared" si="5"/>
        <v>0</v>
      </c>
      <c r="H861" s="18" t="str">
        <f t="shared" si="6"/>
        <v/>
      </c>
      <c r="I861" s="18" t="str">
        <f t="shared" si="7"/>
        <v/>
      </c>
      <c r="J861" s="18" t="str">
        <f t="shared" si="8"/>
        <v>-</v>
      </c>
      <c r="K861" s="27" t="str">
        <f t="shared" ref="K861:L861" si="871">IF(A861="","",WEEKDAY(B861,2))</f>
        <v/>
      </c>
      <c r="L861" s="27" t="str">
        <f t="shared" si="871"/>
        <v/>
      </c>
      <c r="M861" s="19">
        <f t="shared" si="10"/>
        <v>0</v>
      </c>
      <c r="N861" s="20">
        <f t="shared" si="11"/>
        <v>0</v>
      </c>
      <c r="O861" s="21" t="str">
        <f>IF(A861="","",IF(G861&gt;=asetukset!$B$3,G861-asetukset!$B$3,IF(AND(G861-E861&lt;=asetukset!$B$4,E861&gt;=asetukset!$B$3),1-E861,IF(AND(G861-E861&lt;=asetukset!$B$4,E861&lt;=asetukset!$B$3),asetukset!$B$6,0))))</f>
        <v/>
      </c>
      <c r="P861" s="20">
        <f>IF(F861&gt;D861,G861-asetukset!$B$5,IF(AND(D861=F861,E861&lt;=asetukset!$B$6),G861-E861,0))</f>
        <v>0</v>
      </c>
      <c r="Q861" s="19" t="str">
        <f>IF(and(K861=6,E861&gt;asetukset!$B$7),"", IF(and(K861&lt;&gt;6,L861=6,G861&lt;asetukset!$B$7),G861,IF(K861=6,asetukset!$B$7-E861,IF(K861=6,asetukset!$B$7-E861,IF(K861=6,asetukset!$B$7-E861,"")))))</f>
        <v/>
      </c>
      <c r="R861" s="19" t="str">
        <f t="shared" si="12"/>
        <v/>
      </c>
      <c r="S861" s="19" t="str">
        <f t="shared" si="13"/>
        <v/>
      </c>
      <c r="T861" s="21" t="str">
        <f>IF(A861="","",IF(SUMIFS($M$2:M861,$I$2:I861,I861,$A$2:A861,A861)&lt;=asetukset!$B$2,"",SUMIFS($M$2:M861,$I$2:I861,I861,$A$2:A861,A861)-asetukset!$B$2))</f>
        <v/>
      </c>
    </row>
    <row r="862">
      <c r="A862" s="43"/>
      <c r="B862" s="31"/>
      <c r="C862" s="31"/>
      <c r="D862" s="15">
        <f t="shared" si="2"/>
        <v>0</v>
      </c>
      <c r="E862" s="15">
        <f t="shared" si="3"/>
        <v>0</v>
      </c>
      <c r="F862" s="15">
        <f t="shared" si="4"/>
        <v>0</v>
      </c>
      <c r="G862" s="15">
        <f t="shared" si="5"/>
        <v>0</v>
      </c>
      <c r="H862" s="18" t="str">
        <f t="shared" si="6"/>
        <v/>
      </c>
      <c r="I862" s="18" t="str">
        <f t="shared" si="7"/>
        <v/>
      </c>
      <c r="J862" s="18" t="str">
        <f t="shared" si="8"/>
        <v>-</v>
      </c>
      <c r="K862" s="27" t="str">
        <f t="shared" ref="K862:L862" si="872">IF(A862="","",WEEKDAY(B862,2))</f>
        <v/>
      </c>
      <c r="L862" s="27" t="str">
        <f t="shared" si="872"/>
        <v/>
      </c>
      <c r="M862" s="19">
        <f t="shared" si="10"/>
        <v>0</v>
      </c>
      <c r="N862" s="20">
        <f t="shared" si="11"/>
        <v>0</v>
      </c>
      <c r="O862" s="21" t="str">
        <f>IF(A862="","",IF(G862&gt;=asetukset!$B$3,G862-asetukset!$B$3,IF(AND(G862-E862&lt;=asetukset!$B$4,E862&gt;=asetukset!$B$3),1-E862,IF(AND(G862-E862&lt;=asetukset!$B$4,E862&lt;=asetukset!$B$3),asetukset!$B$6,0))))</f>
        <v/>
      </c>
      <c r="P862" s="20">
        <f>IF(F862&gt;D862,G862-asetukset!$B$5,IF(AND(D862=F862,E862&lt;=asetukset!$B$6),G862-E862,0))</f>
        <v>0</v>
      </c>
      <c r="Q862" s="19" t="str">
        <f>IF(and(K862=6,E862&gt;asetukset!$B$7),"", IF(and(K862&lt;&gt;6,L862=6,G862&lt;asetukset!$B$7),G862,IF(K862=6,asetukset!$B$7-E862,IF(K862=6,asetukset!$B$7-E862,IF(K862=6,asetukset!$B$7-E862,"")))))</f>
        <v/>
      </c>
      <c r="R862" s="19" t="str">
        <f t="shared" si="12"/>
        <v/>
      </c>
      <c r="S862" s="19" t="str">
        <f t="shared" si="13"/>
        <v/>
      </c>
      <c r="T862" s="21" t="str">
        <f>IF(A862="","",IF(SUMIFS($M$2:M862,$I$2:I862,I862,$A$2:A862,A862)&lt;=asetukset!$B$2,"",SUMIFS($M$2:M862,$I$2:I862,I862,$A$2:A862,A862)-asetukset!$B$2))</f>
        <v/>
      </c>
    </row>
    <row r="863">
      <c r="A863" s="43"/>
      <c r="B863" s="31"/>
      <c r="C863" s="31"/>
      <c r="D863" s="15">
        <f t="shared" si="2"/>
        <v>0</v>
      </c>
      <c r="E863" s="15">
        <f t="shared" si="3"/>
        <v>0</v>
      </c>
      <c r="F863" s="15">
        <f t="shared" si="4"/>
        <v>0</v>
      </c>
      <c r="G863" s="15">
        <f t="shared" si="5"/>
        <v>0</v>
      </c>
      <c r="H863" s="18" t="str">
        <f t="shared" si="6"/>
        <v/>
      </c>
      <c r="I863" s="18" t="str">
        <f t="shared" si="7"/>
        <v/>
      </c>
      <c r="J863" s="18" t="str">
        <f t="shared" si="8"/>
        <v>-</v>
      </c>
      <c r="K863" s="27" t="str">
        <f t="shared" ref="K863:L863" si="873">IF(A863="","",WEEKDAY(B863,2))</f>
        <v/>
      </c>
      <c r="L863" s="27" t="str">
        <f t="shared" si="873"/>
        <v/>
      </c>
      <c r="M863" s="19">
        <f t="shared" si="10"/>
        <v>0</v>
      </c>
      <c r="N863" s="20">
        <f t="shared" si="11"/>
        <v>0</v>
      </c>
      <c r="O863" s="21" t="str">
        <f>IF(A863="","",IF(G863&gt;=asetukset!$B$3,G863-asetukset!$B$3,IF(AND(G863-E863&lt;=asetukset!$B$4,E863&gt;=asetukset!$B$3),1-E863,IF(AND(G863-E863&lt;=asetukset!$B$4,E863&lt;=asetukset!$B$3),asetukset!$B$6,0))))</f>
        <v/>
      </c>
      <c r="P863" s="20">
        <f>IF(F863&gt;D863,G863-asetukset!$B$5,IF(AND(D863=F863,E863&lt;=asetukset!$B$6),G863-E863,0))</f>
        <v>0</v>
      </c>
      <c r="Q863" s="19" t="str">
        <f>IF(and(K863=6,E863&gt;asetukset!$B$7),"", IF(and(K863&lt;&gt;6,L863=6,G863&lt;asetukset!$B$7),G863,IF(K863=6,asetukset!$B$7-E863,IF(K863=6,asetukset!$B$7-E863,IF(K863=6,asetukset!$B$7-E863,"")))))</f>
        <v/>
      </c>
      <c r="R863" s="19" t="str">
        <f t="shared" si="12"/>
        <v/>
      </c>
      <c r="S863" s="19" t="str">
        <f t="shared" si="13"/>
        <v/>
      </c>
      <c r="T863" s="21" t="str">
        <f>IF(A863="","",IF(SUMIFS($M$2:M863,$I$2:I863,I863,$A$2:A863,A863)&lt;=asetukset!$B$2,"",SUMIFS($M$2:M863,$I$2:I863,I863,$A$2:A863,A863)-asetukset!$B$2))</f>
        <v/>
      </c>
    </row>
    <row r="864">
      <c r="A864" s="43"/>
      <c r="B864" s="31"/>
      <c r="C864" s="31"/>
      <c r="D864" s="15">
        <f t="shared" si="2"/>
        <v>0</v>
      </c>
      <c r="E864" s="15">
        <f t="shared" si="3"/>
        <v>0</v>
      </c>
      <c r="F864" s="15">
        <f t="shared" si="4"/>
        <v>0</v>
      </c>
      <c r="G864" s="15">
        <f t="shared" si="5"/>
        <v>0</v>
      </c>
      <c r="H864" s="18" t="str">
        <f t="shared" si="6"/>
        <v/>
      </c>
      <c r="I864" s="18" t="str">
        <f t="shared" si="7"/>
        <v/>
      </c>
      <c r="J864" s="18" t="str">
        <f t="shared" si="8"/>
        <v>-</v>
      </c>
      <c r="K864" s="27" t="str">
        <f t="shared" ref="K864:L864" si="874">IF(A864="","",WEEKDAY(B864,2))</f>
        <v/>
      </c>
      <c r="L864" s="27" t="str">
        <f t="shared" si="874"/>
        <v/>
      </c>
      <c r="M864" s="19">
        <f t="shared" si="10"/>
        <v>0</v>
      </c>
      <c r="N864" s="20">
        <f t="shared" si="11"/>
        <v>0</v>
      </c>
      <c r="O864" s="21" t="str">
        <f>IF(A864="","",IF(G864&gt;=asetukset!$B$3,G864-asetukset!$B$3,IF(AND(G864-E864&lt;=asetukset!$B$4,E864&gt;=asetukset!$B$3),1-E864,IF(AND(G864-E864&lt;=asetukset!$B$4,E864&lt;=asetukset!$B$3),asetukset!$B$6,0))))</f>
        <v/>
      </c>
      <c r="P864" s="20">
        <f>IF(F864&gt;D864,G864-asetukset!$B$5,IF(AND(D864=F864,E864&lt;=asetukset!$B$6),G864-E864,0))</f>
        <v>0</v>
      </c>
      <c r="Q864" s="19" t="str">
        <f>IF(and(K864=6,E864&gt;asetukset!$B$7),"", IF(and(K864&lt;&gt;6,L864=6,G864&lt;asetukset!$B$7),G864,IF(K864=6,asetukset!$B$7-E864,IF(K864=6,asetukset!$B$7-E864,IF(K864=6,asetukset!$B$7-E864,"")))))</f>
        <v/>
      </c>
      <c r="R864" s="19" t="str">
        <f t="shared" si="12"/>
        <v/>
      </c>
      <c r="S864" s="19" t="str">
        <f t="shared" si="13"/>
        <v/>
      </c>
      <c r="T864" s="21" t="str">
        <f>IF(A864="","",IF(SUMIFS($M$2:M864,$I$2:I864,I864,$A$2:A864,A864)&lt;=asetukset!$B$2,"",SUMIFS($M$2:M864,$I$2:I864,I864,$A$2:A864,A864)-asetukset!$B$2))</f>
        <v/>
      </c>
    </row>
    <row r="865">
      <c r="A865" s="43"/>
      <c r="B865" s="31"/>
      <c r="C865" s="31"/>
      <c r="D865" s="15">
        <f t="shared" si="2"/>
        <v>0</v>
      </c>
      <c r="E865" s="15">
        <f t="shared" si="3"/>
        <v>0</v>
      </c>
      <c r="F865" s="15">
        <f t="shared" si="4"/>
        <v>0</v>
      </c>
      <c r="G865" s="15">
        <f t="shared" si="5"/>
        <v>0</v>
      </c>
      <c r="H865" s="18" t="str">
        <f t="shared" si="6"/>
        <v/>
      </c>
      <c r="I865" s="18" t="str">
        <f t="shared" si="7"/>
        <v/>
      </c>
      <c r="J865" s="18" t="str">
        <f t="shared" si="8"/>
        <v>-</v>
      </c>
      <c r="K865" s="27" t="str">
        <f t="shared" ref="K865:L865" si="875">IF(A865="","",WEEKDAY(B865,2))</f>
        <v/>
      </c>
      <c r="L865" s="27" t="str">
        <f t="shared" si="875"/>
        <v/>
      </c>
      <c r="M865" s="19">
        <f t="shared" si="10"/>
        <v>0</v>
      </c>
      <c r="N865" s="20">
        <f t="shared" si="11"/>
        <v>0</v>
      </c>
      <c r="O865" s="21" t="str">
        <f>IF(A865="","",IF(G865&gt;=asetukset!$B$3,G865-asetukset!$B$3,IF(AND(G865-E865&lt;=asetukset!$B$4,E865&gt;=asetukset!$B$3),1-E865,IF(AND(G865-E865&lt;=asetukset!$B$4,E865&lt;=asetukset!$B$3),asetukset!$B$6,0))))</f>
        <v/>
      </c>
      <c r="P865" s="20">
        <f>IF(F865&gt;D865,G865-asetukset!$B$5,IF(AND(D865=F865,E865&lt;=asetukset!$B$6),G865-E865,0))</f>
        <v>0</v>
      </c>
      <c r="Q865" s="19" t="str">
        <f>IF(and(K865=6,E865&gt;asetukset!$B$7),"", IF(and(K865&lt;&gt;6,L865=6,G865&lt;asetukset!$B$7),G865,IF(K865=6,asetukset!$B$7-E865,IF(K865=6,asetukset!$B$7-E865,IF(K865=6,asetukset!$B$7-E865,"")))))</f>
        <v/>
      </c>
      <c r="R865" s="19" t="str">
        <f t="shared" si="12"/>
        <v/>
      </c>
      <c r="S865" s="19" t="str">
        <f t="shared" si="13"/>
        <v/>
      </c>
      <c r="T865" s="21" t="str">
        <f>IF(A865="","",IF(SUMIFS($M$2:M865,$I$2:I865,I865,$A$2:A865,A865)&lt;=asetukset!$B$2,"",SUMIFS($M$2:M865,$I$2:I865,I865,$A$2:A865,A865)-asetukset!$B$2))</f>
        <v/>
      </c>
    </row>
    <row r="866">
      <c r="A866" s="43"/>
      <c r="B866" s="31"/>
      <c r="C866" s="31"/>
      <c r="D866" s="15">
        <f t="shared" si="2"/>
        <v>0</v>
      </c>
      <c r="E866" s="15">
        <f t="shared" si="3"/>
        <v>0</v>
      </c>
      <c r="F866" s="15">
        <f t="shared" si="4"/>
        <v>0</v>
      </c>
      <c r="G866" s="15">
        <f t="shared" si="5"/>
        <v>0</v>
      </c>
      <c r="H866" s="18" t="str">
        <f t="shared" si="6"/>
        <v/>
      </c>
      <c r="I866" s="18" t="str">
        <f t="shared" si="7"/>
        <v/>
      </c>
      <c r="J866" s="18" t="str">
        <f t="shared" si="8"/>
        <v>-</v>
      </c>
      <c r="K866" s="27" t="str">
        <f t="shared" ref="K866:L866" si="876">IF(A866="","",WEEKDAY(B866,2))</f>
        <v/>
      </c>
      <c r="L866" s="27" t="str">
        <f t="shared" si="876"/>
        <v/>
      </c>
      <c r="M866" s="19">
        <f t="shared" si="10"/>
        <v>0</v>
      </c>
      <c r="N866" s="20">
        <f t="shared" si="11"/>
        <v>0</v>
      </c>
      <c r="O866" s="21" t="str">
        <f>IF(A866="","",IF(G866&gt;=asetukset!$B$3,G866-asetukset!$B$3,IF(AND(G866-E866&lt;=asetukset!$B$4,E866&gt;=asetukset!$B$3),1-E866,IF(AND(G866-E866&lt;=asetukset!$B$4,E866&lt;=asetukset!$B$3),asetukset!$B$6,0))))</f>
        <v/>
      </c>
      <c r="P866" s="20">
        <f>IF(F866&gt;D866,G866-asetukset!$B$5,IF(AND(D866=F866,E866&lt;=asetukset!$B$6),G866-E866,0))</f>
        <v>0</v>
      </c>
      <c r="Q866" s="19" t="str">
        <f>IF(and(K866=6,E866&gt;asetukset!$B$7),"", IF(and(K866&lt;&gt;6,L866=6,G866&lt;asetukset!$B$7),G866,IF(K866=6,asetukset!$B$7-E866,IF(K866=6,asetukset!$B$7-E866,IF(K866=6,asetukset!$B$7-E866,"")))))</f>
        <v/>
      </c>
      <c r="R866" s="19" t="str">
        <f t="shared" si="12"/>
        <v/>
      </c>
      <c r="S866" s="19" t="str">
        <f t="shared" si="13"/>
        <v/>
      </c>
      <c r="T866" s="21" t="str">
        <f>IF(A866="","",IF(SUMIFS($M$2:M866,$I$2:I866,I866,$A$2:A866,A866)&lt;=asetukset!$B$2,"",SUMIFS($M$2:M866,$I$2:I866,I866,$A$2:A866,A866)-asetukset!$B$2))</f>
        <v/>
      </c>
    </row>
    <row r="867">
      <c r="A867" s="43"/>
      <c r="B867" s="31"/>
      <c r="C867" s="31"/>
      <c r="D867" s="15">
        <f t="shared" si="2"/>
        <v>0</v>
      </c>
      <c r="E867" s="15">
        <f t="shared" si="3"/>
        <v>0</v>
      </c>
      <c r="F867" s="15">
        <f t="shared" si="4"/>
        <v>0</v>
      </c>
      <c r="G867" s="15">
        <f t="shared" si="5"/>
        <v>0</v>
      </c>
      <c r="H867" s="18" t="str">
        <f t="shared" si="6"/>
        <v/>
      </c>
      <c r="I867" s="18" t="str">
        <f t="shared" si="7"/>
        <v/>
      </c>
      <c r="J867" s="18" t="str">
        <f t="shared" si="8"/>
        <v>-</v>
      </c>
      <c r="K867" s="27" t="str">
        <f t="shared" ref="K867:L867" si="877">IF(A867="","",WEEKDAY(B867,2))</f>
        <v/>
      </c>
      <c r="L867" s="27" t="str">
        <f t="shared" si="877"/>
        <v/>
      </c>
      <c r="M867" s="19">
        <f t="shared" si="10"/>
        <v>0</v>
      </c>
      <c r="N867" s="20">
        <f t="shared" si="11"/>
        <v>0</v>
      </c>
      <c r="O867" s="21" t="str">
        <f>IF(A867="","",IF(G867&gt;=asetukset!$B$3,G867-asetukset!$B$3,IF(AND(G867-E867&lt;=asetukset!$B$4,E867&gt;=asetukset!$B$3),1-E867,IF(AND(G867-E867&lt;=asetukset!$B$4,E867&lt;=asetukset!$B$3),asetukset!$B$6,0))))</f>
        <v/>
      </c>
      <c r="P867" s="20">
        <f>IF(F867&gt;D867,G867-asetukset!$B$5,IF(AND(D867=F867,E867&lt;=asetukset!$B$6),G867-E867,0))</f>
        <v>0</v>
      </c>
      <c r="Q867" s="19" t="str">
        <f>IF(and(K867=6,E867&gt;asetukset!$B$7),"", IF(and(K867&lt;&gt;6,L867=6,G867&lt;asetukset!$B$7),G867,IF(K867=6,asetukset!$B$7-E867,IF(K867=6,asetukset!$B$7-E867,IF(K867=6,asetukset!$B$7-E867,"")))))</f>
        <v/>
      </c>
      <c r="R867" s="19" t="str">
        <f t="shared" si="12"/>
        <v/>
      </c>
      <c r="S867" s="19" t="str">
        <f t="shared" si="13"/>
        <v/>
      </c>
      <c r="T867" s="21" t="str">
        <f>IF(A867="","",IF(SUMIFS($M$2:M867,$I$2:I867,I867,$A$2:A867,A867)&lt;=asetukset!$B$2,"",SUMIFS($M$2:M867,$I$2:I867,I867,$A$2:A867,A867)-asetukset!$B$2))</f>
        <v/>
      </c>
    </row>
    <row r="868">
      <c r="A868" s="43"/>
      <c r="B868" s="31"/>
      <c r="C868" s="31"/>
      <c r="D868" s="15">
        <f t="shared" si="2"/>
        <v>0</v>
      </c>
      <c r="E868" s="15">
        <f t="shared" si="3"/>
        <v>0</v>
      </c>
      <c r="F868" s="15">
        <f t="shared" si="4"/>
        <v>0</v>
      </c>
      <c r="G868" s="15">
        <f t="shared" si="5"/>
        <v>0</v>
      </c>
      <c r="H868" s="18" t="str">
        <f t="shared" si="6"/>
        <v/>
      </c>
      <c r="I868" s="18" t="str">
        <f t="shared" si="7"/>
        <v/>
      </c>
      <c r="J868" s="18" t="str">
        <f t="shared" si="8"/>
        <v>-</v>
      </c>
      <c r="K868" s="27" t="str">
        <f t="shared" ref="K868:L868" si="878">IF(A868="","",WEEKDAY(B868,2))</f>
        <v/>
      </c>
      <c r="L868" s="27" t="str">
        <f t="shared" si="878"/>
        <v/>
      </c>
      <c r="M868" s="19">
        <f t="shared" si="10"/>
        <v>0</v>
      </c>
      <c r="N868" s="20">
        <f t="shared" si="11"/>
        <v>0</v>
      </c>
      <c r="O868" s="21" t="str">
        <f>IF(A868="","",IF(G868&gt;=asetukset!$B$3,G868-asetukset!$B$3,IF(AND(G868-E868&lt;=asetukset!$B$4,E868&gt;=asetukset!$B$3),1-E868,IF(AND(G868-E868&lt;=asetukset!$B$4,E868&lt;=asetukset!$B$3),asetukset!$B$6,0))))</f>
        <v/>
      </c>
      <c r="P868" s="20">
        <f>IF(F868&gt;D868,G868-asetukset!$B$5,IF(AND(D868=F868,E868&lt;=asetukset!$B$6),G868-E868,0))</f>
        <v>0</v>
      </c>
      <c r="Q868" s="19" t="str">
        <f>IF(and(K868=6,E868&gt;asetukset!$B$7),"", IF(and(K868&lt;&gt;6,L868=6,G868&lt;asetukset!$B$7),G868,IF(K868=6,asetukset!$B$7-E868,IF(K868=6,asetukset!$B$7-E868,IF(K868=6,asetukset!$B$7-E868,"")))))</f>
        <v/>
      </c>
      <c r="R868" s="19" t="str">
        <f t="shared" si="12"/>
        <v/>
      </c>
      <c r="S868" s="19" t="str">
        <f t="shared" si="13"/>
        <v/>
      </c>
      <c r="T868" s="21" t="str">
        <f>IF(A868="","",IF(SUMIFS($M$2:M868,$I$2:I868,I868,$A$2:A868,A868)&lt;=asetukset!$B$2,"",SUMIFS($M$2:M868,$I$2:I868,I868,$A$2:A868,A868)-asetukset!$B$2))</f>
        <v/>
      </c>
    </row>
    <row r="869">
      <c r="A869" s="43"/>
      <c r="B869" s="31"/>
      <c r="C869" s="31"/>
      <c r="D869" s="15">
        <f t="shared" si="2"/>
        <v>0</v>
      </c>
      <c r="E869" s="15">
        <f t="shared" si="3"/>
        <v>0</v>
      </c>
      <c r="F869" s="15">
        <f t="shared" si="4"/>
        <v>0</v>
      </c>
      <c r="G869" s="15">
        <f t="shared" si="5"/>
        <v>0</v>
      </c>
      <c r="H869" s="18" t="str">
        <f t="shared" si="6"/>
        <v/>
      </c>
      <c r="I869" s="18" t="str">
        <f t="shared" si="7"/>
        <v/>
      </c>
      <c r="J869" s="18" t="str">
        <f t="shared" si="8"/>
        <v>-</v>
      </c>
      <c r="K869" s="27" t="str">
        <f t="shared" ref="K869:L869" si="879">IF(A869="","",WEEKDAY(B869,2))</f>
        <v/>
      </c>
      <c r="L869" s="27" t="str">
        <f t="shared" si="879"/>
        <v/>
      </c>
      <c r="M869" s="19">
        <f t="shared" si="10"/>
        <v>0</v>
      </c>
      <c r="N869" s="20">
        <f t="shared" si="11"/>
        <v>0</v>
      </c>
      <c r="O869" s="21" t="str">
        <f>IF(A869="","",IF(G869&gt;=asetukset!$B$3,G869-asetukset!$B$3,IF(AND(G869-E869&lt;=asetukset!$B$4,E869&gt;=asetukset!$B$3),1-E869,IF(AND(G869-E869&lt;=asetukset!$B$4,E869&lt;=asetukset!$B$3),asetukset!$B$6,0))))</f>
        <v/>
      </c>
      <c r="P869" s="20">
        <f>IF(F869&gt;D869,G869-asetukset!$B$5,IF(AND(D869=F869,E869&lt;=asetukset!$B$6),G869-E869,0))</f>
        <v>0</v>
      </c>
      <c r="Q869" s="19" t="str">
        <f>IF(and(K869=6,E869&gt;asetukset!$B$7),"", IF(and(K869&lt;&gt;6,L869=6,G869&lt;asetukset!$B$7),G869,IF(K869=6,asetukset!$B$7-E869,IF(K869=6,asetukset!$B$7-E869,IF(K869=6,asetukset!$B$7-E869,"")))))</f>
        <v/>
      </c>
      <c r="R869" s="19" t="str">
        <f t="shared" si="12"/>
        <v/>
      </c>
      <c r="S869" s="19" t="str">
        <f t="shared" si="13"/>
        <v/>
      </c>
      <c r="T869" s="21" t="str">
        <f>IF(A869="","",IF(SUMIFS($M$2:M869,$I$2:I869,I869,$A$2:A869,A869)&lt;=asetukset!$B$2,"",SUMIFS($M$2:M869,$I$2:I869,I869,$A$2:A869,A869)-asetukset!$B$2))</f>
        <v/>
      </c>
    </row>
    <row r="870">
      <c r="A870" s="43"/>
      <c r="B870" s="31"/>
      <c r="C870" s="31"/>
      <c r="D870" s="15">
        <f t="shared" si="2"/>
        <v>0</v>
      </c>
      <c r="E870" s="15">
        <f t="shared" si="3"/>
        <v>0</v>
      </c>
      <c r="F870" s="15">
        <f t="shared" si="4"/>
        <v>0</v>
      </c>
      <c r="G870" s="15">
        <f t="shared" si="5"/>
        <v>0</v>
      </c>
      <c r="H870" s="18" t="str">
        <f t="shared" si="6"/>
        <v/>
      </c>
      <c r="I870" s="18" t="str">
        <f t="shared" si="7"/>
        <v/>
      </c>
      <c r="J870" s="18" t="str">
        <f t="shared" si="8"/>
        <v>-</v>
      </c>
      <c r="K870" s="27" t="str">
        <f t="shared" ref="K870:L870" si="880">IF(A870="","",WEEKDAY(B870,2))</f>
        <v/>
      </c>
      <c r="L870" s="27" t="str">
        <f t="shared" si="880"/>
        <v/>
      </c>
      <c r="M870" s="19">
        <f t="shared" si="10"/>
        <v>0</v>
      </c>
      <c r="N870" s="20">
        <f t="shared" si="11"/>
        <v>0</v>
      </c>
      <c r="O870" s="21" t="str">
        <f>IF(A870="","",IF(G870&gt;=asetukset!$B$3,G870-asetukset!$B$3,IF(AND(G870-E870&lt;=asetukset!$B$4,E870&gt;=asetukset!$B$3),1-E870,IF(AND(G870-E870&lt;=asetukset!$B$4,E870&lt;=asetukset!$B$3),asetukset!$B$6,0))))</f>
        <v/>
      </c>
      <c r="P870" s="20">
        <f>IF(F870&gt;D870,G870-asetukset!$B$5,IF(AND(D870=F870,E870&lt;=asetukset!$B$6),G870-E870,0))</f>
        <v>0</v>
      </c>
      <c r="Q870" s="19" t="str">
        <f>IF(and(K870=6,E870&gt;asetukset!$B$7),"", IF(and(K870&lt;&gt;6,L870=6,G870&lt;asetukset!$B$7),G870,IF(K870=6,asetukset!$B$7-E870,IF(K870=6,asetukset!$B$7-E870,IF(K870=6,asetukset!$B$7-E870,"")))))</f>
        <v/>
      </c>
      <c r="R870" s="19" t="str">
        <f t="shared" si="12"/>
        <v/>
      </c>
      <c r="S870" s="19" t="str">
        <f t="shared" si="13"/>
        <v/>
      </c>
      <c r="T870" s="21" t="str">
        <f>IF(A870="","",IF(SUMIFS($M$2:M870,$I$2:I870,I870,$A$2:A870,A870)&lt;=asetukset!$B$2,"",SUMIFS($M$2:M870,$I$2:I870,I870,$A$2:A870,A870)-asetukset!$B$2))</f>
        <v/>
      </c>
    </row>
    <row r="871">
      <c r="A871" s="43"/>
      <c r="B871" s="31"/>
      <c r="C871" s="31"/>
      <c r="D871" s="15">
        <f t="shared" si="2"/>
        <v>0</v>
      </c>
      <c r="E871" s="15">
        <f t="shared" si="3"/>
        <v>0</v>
      </c>
      <c r="F871" s="15">
        <f t="shared" si="4"/>
        <v>0</v>
      </c>
      <c r="G871" s="15">
        <f t="shared" si="5"/>
        <v>0</v>
      </c>
      <c r="H871" s="18" t="str">
        <f t="shared" si="6"/>
        <v/>
      </c>
      <c r="I871" s="18" t="str">
        <f t="shared" si="7"/>
        <v/>
      </c>
      <c r="J871" s="18" t="str">
        <f t="shared" si="8"/>
        <v>-</v>
      </c>
      <c r="K871" s="27" t="str">
        <f t="shared" ref="K871:L871" si="881">IF(A871="","",WEEKDAY(B871,2))</f>
        <v/>
      </c>
      <c r="L871" s="27" t="str">
        <f t="shared" si="881"/>
        <v/>
      </c>
      <c r="M871" s="19">
        <f t="shared" si="10"/>
        <v>0</v>
      </c>
      <c r="N871" s="20">
        <f t="shared" si="11"/>
        <v>0</v>
      </c>
      <c r="O871" s="21" t="str">
        <f>IF(A871="","",IF(G871&gt;=asetukset!$B$3,G871-asetukset!$B$3,IF(AND(G871-E871&lt;=asetukset!$B$4,E871&gt;=asetukset!$B$3),1-E871,IF(AND(G871-E871&lt;=asetukset!$B$4,E871&lt;=asetukset!$B$3),asetukset!$B$6,0))))</f>
        <v/>
      </c>
      <c r="P871" s="20">
        <f>IF(F871&gt;D871,G871-asetukset!$B$5,IF(AND(D871=F871,E871&lt;=asetukset!$B$6),G871-E871,0))</f>
        <v>0</v>
      </c>
      <c r="Q871" s="19" t="str">
        <f>IF(and(K871=6,E871&gt;asetukset!$B$7),"", IF(and(K871&lt;&gt;6,L871=6,G871&lt;asetukset!$B$7),G871,IF(K871=6,asetukset!$B$7-E871,IF(K871=6,asetukset!$B$7-E871,IF(K871=6,asetukset!$B$7-E871,"")))))</f>
        <v/>
      </c>
      <c r="R871" s="19" t="str">
        <f t="shared" si="12"/>
        <v/>
      </c>
      <c r="S871" s="19" t="str">
        <f t="shared" si="13"/>
        <v/>
      </c>
      <c r="T871" s="21" t="str">
        <f>IF(A871="","",IF(SUMIFS($M$2:M871,$I$2:I871,I871,$A$2:A871,A871)&lt;=asetukset!$B$2,"",SUMIFS($M$2:M871,$I$2:I871,I871,$A$2:A871,A871)-asetukset!$B$2))</f>
        <v/>
      </c>
    </row>
    <row r="872">
      <c r="A872" s="43"/>
      <c r="B872" s="31"/>
      <c r="C872" s="31"/>
      <c r="D872" s="15">
        <f t="shared" si="2"/>
        <v>0</v>
      </c>
      <c r="E872" s="15">
        <f t="shared" si="3"/>
        <v>0</v>
      </c>
      <c r="F872" s="15">
        <f t="shared" si="4"/>
        <v>0</v>
      </c>
      <c r="G872" s="15">
        <f t="shared" si="5"/>
        <v>0</v>
      </c>
      <c r="H872" s="18" t="str">
        <f t="shared" si="6"/>
        <v/>
      </c>
      <c r="I872" s="18" t="str">
        <f t="shared" si="7"/>
        <v/>
      </c>
      <c r="J872" s="18" t="str">
        <f t="shared" si="8"/>
        <v>-</v>
      </c>
      <c r="K872" s="27" t="str">
        <f t="shared" ref="K872:L872" si="882">IF(A872="","",WEEKDAY(B872,2))</f>
        <v/>
      </c>
      <c r="L872" s="27" t="str">
        <f t="shared" si="882"/>
        <v/>
      </c>
      <c r="M872" s="19">
        <f t="shared" si="10"/>
        <v>0</v>
      </c>
      <c r="N872" s="20">
        <f t="shared" si="11"/>
        <v>0</v>
      </c>
      <c r="O872" s="21" t="str">
        <f>IF(A872="","",IF(G872&gt;=asetukset!$B$3,G872-asetukset!$B$3,IF(AND(G872-E872&lt;=asetukset!$B$4,E872&gt;=asetukset!$B$3),1-E872,IF(AND(G872-E872&lt;=asetukset!$B$4,E872&lt;=asetukset!$B$3),asetukset!$B$6,0))))</f>
        <v/>
      </c>
      <c r="P872" s="20">
        <f>IF(F872&gt;D872,G872-asetukset!$B$5,IF(AND(D872=F872,E872&lt;=asetukset!$B$6),G872-E872,0))</f>
        <v>0</v>
      </c>
      <c r="Q872" s="19" t="str">
        <f>IF(and(K872=6,E872&gt;asetukset!$B$7),"", IF(and(K872&lt;&gt;6,L872=6,G872&lt;asetukset!$B$7),G872,IF(K872=6,asetukset!$B$7-E872,IF(K872=6,asetukset!$B$7-E872,IF(K872=6,asetukset!$B$7-E872,"")))))</f>
        <v/>
      </c>
      <c r="R872" s="19" t="str">
        <f t="shared" si="12"/>
        <v/>
      </c>
      <c r="S872" s="19" t="str">
        <f t="shared" si="13"/>
        <v/>
      </c>
      <c r="T872" s="21" t="str">
        <f>IF(A872="","",IF(SUMIFS($M$2:M872,$I$2:I872,I872,$A$2:A872,A872)&lt;=asetukset!$B$2,"",SUMIFS($M$2:M872,$I$2:I872,I872,$A$2:A872,A872)-asetukset!$B$2))</f>
        <v/>
      </c>
    </row>
    <row r="873">
      <c r="A873" s="43"/>
      <c r="B873" s="31"/>
      <c r="C873" s="31"/>
      <c r="D873" s="15">
        <f t="shared" si="2"/>
        <v>0</v>
      </c>
      <c r="E873" s="15">
        <f t="shared" si="3"/>
        <v>0</v>
      </c>
      <c r="F873" s="15">
        <f t="shared" si="4"/>
        <v>0</v>
      </c>
      <c r="G873" s="15">
        <f t="shared" si="5"/>
        <v>0</v>
      </c>
      <c r="H873" s="18" t="str">
        <f t="shared" si="6"/>
        <v/>
      </c>
      <c r="I873" s="18" t="str">
        <f t="shared" si="7"/>
        <v/>
      </c>
      <c r="J873" s="18" t="str">
        <f t="shared" si="8"/>
        <v>-</v>
      </c>
      <c r="K873" s="27" t="str">
        <f t="shared" ref="K873:L873" si="883">IF(A873="","",WEEKDAY(B873,2))</f>
        <v/>
      </c>
      <c r="L873" s="27" t="str">
        <f t="shared" si="883"/>
        <v/>
      </c>
      <c r="M873" s="19">
        <f t="shared" si="10"/>
        <v>0</v>
      </c>
      <c r="N873" s="20">
        <f t="shared" si="11"/>
        <v>0</v>
      </c>
      <c r="O873" s="21" t="str">
        <f>IF(A873="","",IF(G873&gt;=asetukset!$B$3,G873-asetukset!$B$3,IF(AND(G873-E873&lt;=asetukset!$B$4,E873&gt;=asetukset!$B$3),1-E873,IF(AND(G873-E873&lt;=asetukset!$B$4,E873&lt;=asetukset!$B$3),asetukset!$B$6,0))))</f>
        <v/>
      </c>
      <c r="P873" s="20">
        <f>IF(F873&gt;D873,G873-asetukset!$B$5,IF(AND(D873=F873,E873&lt;=asetukset!$B$6),G873-E873,0))</f>
        <v>0</v>
      </c>
      <c r="Q873" s="19" t="str">
        <f>IF(and(K873=6,E873&gt;asetukset!$B$7),"", IF(and(K873&lt;&gt;6,L873=6,G873&lt;asetukset!$B$7),G873,IF(K873=6,asetukset!$B$7-E873,IF(K873=6,asetukset!$B$7-E873,IF(K873=6,asetukset!$B$7-E873,"")))))</f>
        <v/>
      </c>
      <c r="R873" s="19" t="str">
        <f t="shared" si="12"/>
        <v/>
      </c>
      <c r="S873" s="19" t="str">
        <f t="shared" si="13"/>
        <v/>
      </c>
      <c r="T873" s="21" t="str">
        <f>IF(A873="","",IF(SUMIFS($M$2:M873,$I$2:I873,I873,$A$2:A873,A873)&lt;=asetukset!$B$2,"",SUMIFS($M$2:M873,$I$2:I873,I873,$A$2:A873,A873)-asetukset!$B$2))</f>
        <v/>
      </c>
    </row>
    <row r="874">
      <c r="A874" s="43"/>
      <c r="B874" s="31"/>
      <c r="C874" s="31"/>
      <c r="D874" s="15">
        <f t="shared" si="2"/>
        <v>0</v>
      </c>
      <c r="E874" s="15">
        <f t="shared" si="3"/>
        <v>0</v>
      </c>
      <c r="F874" s="15">
        <f t="shared" si="4"/>
        <v>0</v>
      </c>
      <c r="G874" s="15">
        <f t="shared" si="5"/>
        <v>0</v>
      </c>
      <c r="H874" s="18" t="str">
        <f t="shared" si="6"/>
        <v/>
      </c>
      <c r="I874" s="18" t="str">
        <f t="shared" si="7"/>
        <v/>
      </c>
      <c r="J874" s="18" t="str">
        <f t="shared" si="8"/>
        <v>-</v>
      </c>
      <c r="K874" s="27" t="str">
        <f t="shared" ref="K874:L874" si="884">IF(A874="","",WEEKDAY(B874,2))</f>
        <v/>
      </c>
      <c r="L874" s="27" t="str">
        <f t="shared" si="884"/>
        <v/>
      </c>
      <c r="M874" s="19">
        <f t="shared" si="10"/>
        <v>0</v>
      </c>
      <c r="N874" s="20">
        <f t="shared" si="11"/>
        <v>0</v>
      </c>
      <c r="O874" s="21" t="str">
        <f>IF(A874="","",IF(G874&gt;=asetukset!$B$3,G874-asetukset!$B$3,IF(AND(G874-E874&lt;=asetukset!$B$4,E874&gt;=asetukset!$B$3),1-E874,IF(AND(G874-E874&lt;=asetukset!$B$4,E874&lt;=asetukset!$B$3),asetukset!$B$6,0))))</f>
        <v/>
      </c>
      <c r="P874" s="20">
        <f>IF(F874&gt;D874,G874-asetukset!$B$5,IF(AND(D874=F874,E874&lt;=asetukset!$B$6),G874-E874,0))</f>
        <v>0</v>
      </c>
      <c r="Q874" s="19" t="str">
        <f>IF(and(K874=6,E874&gt;asetukset!$B$7),"", IF(and(K874&lt;&gt;6,L874=6,G874&lt;asetukset!$B$7),G874,IF(K874=6,asetukset!$B$7-E874,IF(K874=6,asetukset!$B$7-E874,IF(K874=6,asetukset!$B$7-E874,"")))))</f>
        <v/>
      </c>
      <c r="R874" s="19" t="str">
        <f t="shared" si="12"/>
        <v/>
      </c>
      <c r="S874" s="19" t="str">
        <f t="shared" si="13"/>
        <v/>
      </c>
      <c r="T874" s="21" t="str">
        <f>IF(A874="","",IF(SUMIFS($M$2:M874,$I$2:I874,I874,$A$2:A874,A874)&lt;=asetukset!$B$2,"",SUMIFS($M$2:M874,$I$2:I874,I874,$A$2:A874,A874)-asetukset!$B$2))</f>
        <v/>
      </c>
    </row>
    <row r="875">
      <c r="A875" s="43"/>
      <c r="B875" s="31"/>
      <c r="C875" s="31"/>
      <c r="D875" s="15">
        <f t="shared" si="2"/>
        <v>0</v>
      </c>
      <c r="E875" s="15">
        <f t="shared" si="3"/>
        <v>0</v>
      </c>
      <c r="F875" s="15">
        <f t="shared" si="4"/>
        <v>0</v>
      </c>
      <c r="G875" s="15">
        <f t="shared" si="5"/>
        <v>0</v>
      </c>
      <c r="H875" s="18" t="str">
        <f t="shared" si="6"/>
        <v/>
      </c>
      <c r="I875" s="18" t="str">
        <f t="shared" si="7"/>
        <v/>
      </c>
      <c r="J875" s="18" t="str">
        <f t="shared" si="8"/>
        <v>-</v>
      </c>
      <c r="K875" s="27" t="str">
        <f t="shared" ref="K875:L875" si="885">IF(A875="","",WEEKDAY(B875,2))</f>
        <v/>
      </c>
      <c r="L875" s="27" t="str">
        <f t="shared" si="885"/>
        <v/>
      </c>
      <c r="M875" s="19">
        <f t="shared" si="10"/>
        <v>0</v>
      </c>
      <c r="N875" s="20">
        <f t="shared" si="11"/>
        <v>0</v>
      </c>
      <c r="O875" s="21" t="str">
        <f>IF(A875="","",IF(G875&gt;=asetukset!$B$3,G875-asetukset!$B$3,IF(AND(G875-E875&lt;=asetukset!$B$4,E875&gt;=asetukset!$B$3),1-E875,IF(AND(G875-E875&lt;=asetukset!$B$4,E875&lt;=asetukset!$B$3),asetukset!$B$6,0))))</f>
        <v/>
      </c>
      <c r="P875" s="20">
        <f>IF(F875&gt;D875,G875-asetukset!$B$5,IF(AND(D875=F875,E875&lt;=asetukset!$B$6),G875-E875,0))</f>
        <v>0</v>
      </c>
      <c r="Q875" s="19" t="str">
        <f>IF(and(K875=6,E875&gt;asetukset!$B$7),"", IF(and(K875&lt;&gt;6,L875=6,G875&lt;asetukset!$B$7),G875,IF(K875=6,asetukset!$B$7-E875,IF(K875=6,asetukset!$B$7-E875,IF(K875=6,asetukset!$B$7-E875,"")))))</f>
        <v/>
      </c>
      <c r="R875" s="19" t="str">
        <f t="shared" si="12"/>
        <v/>
      </c>
      <c r="S875" s="19" t="str">
        <f t="shared" si="13"/>
        <v/>
      </c>
      <c r="T875" s="21" t="str">
        <f>IF(A875="","",IF(SUMIFS($M$2:M875,$I$2:I875,I875,$A$2:A875,A875)&lt;=asetukset!$B$2,"",SUMIFS($M$2:M875,$I$2:I875,I875,$A$2:A875,A875)-asetukset!$B$2))</f>
        <v/>
      </c>
    </row>
    <row r="876">
      <c r="A876" s="43"/>
      <c r="B876" s="31"/>
      <c r="C876" s="31"/>
      <c r="D876" s="15">
        <f t="shared" si="2"/>
        <v>0</v>
      </c>
      <c r="E876" s="15">
        <f t="shared" si="3"/>
        <v>0</v>
      </c>
      <c r="F876" s="15">
        <f t="shared" si="4"/>
        <v>0</v>
      </c>
      <c r="G876" s="15">
        <f t="shared" si="5"/>
        <v>0</v>
      </c>
      <c r="H876" s="18" t="str">
        <f t="shared" si="6"/>
        <v/>
      </c>
      <c r="I876" s="18" t="str">
        <f t="shared" si="7"/>
        <v/>
      </c>
      <c r="J876" s="18" t="str">
        <f t="shared" si="8"/>
        <v>-</v>
      </c>
      <c r="K876" s="27" t="str">
        <f t="shared" ref="K876:L876" si="886">IF(A876="","",WEEKDAY(B876,2))</f>
        <v/>
      </c>
      <c r="L876" s="27" t="str">
        <f t="shared" si="886"/>
        <v/>
      </c>
      <c r="M876" s="19">
        <f t="shared" si="10"/>
        <v>0</v>
      </c>
      <c r="N876" s="20">
        <f t="shared" si="11"/>
        <v>0</v>
      </c>
      <c r="O876" s="21" t="str">
        <f>IF(A876="","",IF(G876&gt;=asetukset!$B$3,G876-asetukset!$B$3,IF(AND(G876-E876&lt;=asetukset!$B$4,E876&gt;=asetukset!$B$3),1-E876,IF(AND(G876-E876&lt;=asetukset!$B$4,E876&lt;=asetukset!$B$3),asetukset!$B$6,0))))</f>
        <v/>
      </c>
      <c r="P876" s="20">
        <f>IF(F876&gt;D876,G876-asetukset!$B$5,IF(AND(D876=F876,E876&lt;=asetukset!$B$6),G876-E876,0))</f>
        <v>0</v>
      </c>
      <c r="Q876" s="19" t="str">
        <f>IF(and(K876=6,E876&gt;asetukset!$B$7),"", IF(and(K876&lt;&gt;6,L876=6,G876&lt;asetukset!$B$7),G876,IF(K876=6,asetukset!$B$7-E876,IF(K876=6,asetukset!$B$7-E876,IF(K876=6,asetukset!$B$7-E876,"")))))</f>
        <v/>
      </c>
      <c r="R876" s="19" t="str">
        <f t="shared" si="12"/>
        <v/>
      </c>
      <c r="S876" s="19" t="str">
        <f t="shared" si="13"/>
        <v/>
      </c>
      <c r="T876" s="21" t="str">
        <f>IF(A876="","",IF(SUMIFS($M$2:M876,$I$2:I876,I876,$A$2:A876,A876)&lt;=asetukset!$B$2,"",SUMIFS($M$2:M876,$I$2:I876,I876,$A$2:A876,A876)-asetukset!$B$2))</f>
        <v/>
      </c>
    </row>
    <row r="877">
      <c r="A877" s="43"/>
      <c r="B877" s="31"/>
      <c r="C877" s="31"/>
      <c r="D877" s="15">
        <f t="shared" si="2"/>
        <v>0</v>
      </c>
      <c r="E877" s="15">
        <f t="shared" si="3"/>
        <v>0</v>
      </c>
      <c r="F877" s="15">
        <f t="shared" si="4"/>
        <v>0</v>
      </c>
      <c r="G877" s="15">
        <f t="shared" si="5"/>
        <v>0</v>
      </c>
      <c r="H877" s="18" t="str">
        <f t="shared" si="6"/>
        <v/>
      </c>
      <c r="I877" s="18" t="str">
        <f t="shared" si="7"/>
        <v/>
      </c>
      <c r="J877" s="18" t="str">
        <f t="shared" si="8"/>
        <v>-</v>
      </c>
      <c r="K877" s="27" t="str">
        <f t="shared" ref="K877:L877" si="887">IF(A877="","",WEEKDAY(B877,2))</f>
        <v/>
      </c>
      <c r="L877" s="27" t="str">
        <f t="shared" si="887"/>
        <v/>
      </c>
      <c r="M877" s="19">
        <f t="shared" si="10"/>
        <v>0</v>
      </c>
      <c r="N877" s="20">
        <f t="shared" si="11"/>
        <v>0</v>
      </c>
      <c r="O877" s="21" t="str">
        <f>IF(A877="","",IF(G877&gt;=asetukset!$B$3,G877-asetukset!$B$3,IF(AND(G877-E877&lt;=asetukset!$B$4,E877&gt;=asetukset!$B$3),1-E877,IF(AND(G877-E877&lt;=asetukset!$B$4,E877&lt;=asetukset!$B$3),asetukset!$B$6,0))))</f>
        <v/>
      </c>
      <c r="P877" s="20">
        <f>IF(F877&gt;D877,G877-asetukset!$B$5,IF(AND(D877=F877,E877&lt;=asetukset!$B$6),G877-E877,0))</f>
        <v>0</v>
      </c>
      <c r="Q877" s="19" t="str">
        <f>IF(and(K877=6,E877&gt;asetukset!$B$7),"", IF(and(K877&lt;&gt;6,L877=6,G877&lt;asetukset!$B$7),G877,IF(K877=6,asetukset!$B$7-E877,IF(K877=6,asetukset!$B$7-E877,IF(K877=6,asetukset!$B$7-E877,"")))))</f>
        <v/>
      </c>
      <c r="R877" s="19" t="str">
        <f t="shared" si="12"/>
        <v/>
      </c>
      <c r="S877" s="19" t="str">
        <f t="shared" si="13"/>
        <v/>
      </c>
      <c r="T877" s="21" t="str">
        <f>IF(A877="","",IF(SUMIFS($M$2:M877,$I$2:I877,I877,$A$2:A877,A877)&lt;=asetukset!$B$2,"",SUMIFS($M$2:M877,$I$2:I877,I877,$A$2:A877,A877)-asetukset!$B$2))</f>
        <v/>
      </c>
    </row>
    <row r="878">
      <c r="A878" s="43"/>
      <c r="B878" s="31"/>
      <c r="C878" s="31"/>
      <c r="D878" s="15">
        <f t="shared" si="2"/>
        <v>0</v>
      </c>
      <c r="E878" s="15">
        <f t="shared" si="3"/>
        <v>0</v>
      </c>
      <c r="F878" s="15">
        <f t="shared" si="4"/>
        <v>0</v>
      </c>
      <c r="G878" s="15">
        <f t="shared" si="5"/>
        <v>0</v>
      </c>
      <c r="H878" s="18" t="str">
        <f t="shared" si="6"/>
        <v/>
      </c>
      <c r="I878" s="18" t="str">
        <f t="shared" si="7"/>
        <v/>
      </c>
      <c r="J878" s="18" t="str">
        <f t="shared" si="8"/>
        <v>-</v>
      </c>
      <c r="K878" s="27" t="str">
        <f t="shared" ref="K878:L878" si="888">IF(A878="","",WEEKDAY(B878,2))</f>
        <v/>
      </c>
      <c r="L878" s="27" t="str">
        <f t="shared" si="888"/>
        <v/>
      </c>
      <c r="M878" s="19">
        <f t="shared" si="10"/>
        <v>0</v>
      </c>
      <c r="N878" s="20">
        <f t="shared" si="11"/>
        <v>0</v>
      </c>
      <c r="O878" s="21" t="str">
        <f>IF(A878="","",IF(G878&gt;=asetukset!$B$3,G878-asetukset!$B$3,IF(AND(G878-E878&lt;=asetukset!$B$4,E878&gt;=asetukset!$B$3),1-E878,IF(AND(G878-E878&lt;=asetukset!$B$4,E878&lt;=asetukset!$B$3),asetukset!$B$6,0))))</f>
        <v/>
      </c>
      <c r="P878" s="20">
        <f>IF(F878&gt;D878,G878-asetukset!$B$5,IF(AND(D878=F878,E878&lt;=asetukset!$B$6),G878-E878,0))</f>
        <v>0</v>
      </c>
      <c r="Q878" s="19" t="str">
        <f>IF(and(K878=6,E878&gt;asetukset!$B$7),"", IF(and(K878&lt;&gt;6,L878=6,G878&lt;asetukset!$B$7),G878,IF(K878=6,asetukset!$B$7-E878,IF(K878=6,asetukset!$B$7-E878,IF(K878=6,asetukset!$B$7-E878,"")))))</f>
        <v/>
      </c>
      <c r="R878" s="19" t="str">
        <f t="shared" si="12"/>
        <v/>
      </c>
      <c r="S878" s="19" t="str">
        <f t="shared" si="13"/>
        <v/>
      </c>
      <c r="T878" s="21" t="str">
        <f>IF(A878="","",IF(SUMIFS($M$2:M878,$I$2:I878,I878,$A$2:A878,A878)&lt;=asetukset!$B$2,"",SUMIFS($M$2:M878,$I$2:I878,I878,$A$2:A878,A878)-asetukset!$B$2))</f>
        <v/>
      </c>
    </row>
    <row r="879">
      <c r="A879" s="43"/>
      <c r="B879" s="31"/>
      <c r="C879" s="31"/>
      <c r="D879" s="15">
        <f t="shared" si="2"/>
        <v>0</v>
      </c>
      <c r="E879" s="15">
        <f t="shared" si="3"/>
        <v>0</v>
      </c>
      <c r="F879" s="15">
        <f t="shared" si="4"/>
        <v>0</v>
      </c>
      <c r="G879" s="15">
        <f t="shared" si="5"/>
        <v>0</v>
      </c>
      <c r="H879" s="18" t="str">
        <f t="shared" si="6"/>
        <v/>
      </c>
      <c r="I879" s="18" t="str">
        <f t="shared" si="7"/>
        <v/>
      </c>
      <c r="J879" s="18" t="str">
        <f t="shared" si="8"/>
        <v>-</v>
      </c>
      <c r="K879" s="27" t="str">
        <f t="shared" ref="K879:L879" si="889">IF(A879="","",WEEKDAY(B879,2))</f>
        <v/>
      </c>
      <c r="L879" s="27" t="str">
        <f t="shared" si="889"/>
        <v/>
      </c>
      <c r="M879" s="19">
        <f t="shared" si="10"/>
        <v>0</v>
      </c>
      <c r="N879" s="20">
        <f t="shared" si="11"/>
        <v>0</v>
      </c>
      <c r="O879" s="21" t="str">
        <f>IF(A879="","",IF(G879&gt;=asetukset!$B$3,G879-asetukset!$B$3,IF(AND(G879-E879&lt;=asetukset!$B$4,E879&gt;=asetukset!$B$3),1-E879,IF(AND(G879-E879&lt;=asetukset!$B$4,E879&lt;=asetukset!$B$3),asetukset!$B$6,0))))</f>
        <v/>
      </c>
      <c r="P879" s="20">
        <f>IF(F879&gt;D879,G879-asetukset!$B$5,IF(AND(D879=F879,E879&lt;=asetukset!$B$6),G879-E879,0))</f>
        <v>0</v>
      </c>
      <c r="Q879" s="19" t="str">
        <f>IF(and(K879=6,E879&gt;asetukset!$B$7),"", IF(and(K879&lt;&gt;6,L879=6,G879&lt;asetukset!$B$7),G879,IF(K879=6,asetukset!$B$7-E879,IF(K879=6,asetukset!$B$7-E879,IF(K879=6,asetukset!$B$7-E879,"")))))</f>
        <v/>
      </c>
      <c r="R879" s="19" t="str">
        <f t="shared" si="12"/>
        <v/>
      </c>
      <c r="S879" s="19" t="str">
        <f t="shared" si="13"/>
        <v/>
      </c>
      <c r="T879" s="21" t="str">
        <f>IF(A879="","",IF(SUMIFS($M$2:M879,$I$2:I879,I879,$A$2:A879,A879)&lt;=asetukset!$B$2,"",SUMIFS($M$2:M879,$I$2:I879,I879,$A$2:A879,A879)-asetukset!$B$2))</f>
        <v/>
      </c>
    </row>
    <row r="880">
      <c r="A880" s="43"/>
      <c r="B880" s="31"/>
      <c r="C880" s="31"/>
      <c r="D880" s="15">
        <f t="shared" si="2"/>
        <v>0</v>
      </c>
      <c r="E880" s="15">
        <f t="shared" si="3"/>
        <v>0</v>
      </c>
      <c r="F880" s="15">
        <f t="shared" si="4"/>
        <v>0</v>
      </c>
      <c r="G880" s="15">
        <f t="shared" si="5"/>
        <v>0</v>
      </c>
      <c r="H880" s="18" t="str">
        <f t="shared" si="6"/>
        <v/>
      </c>
      <c r="I880" s="18" t="str">
        <f t="shared" si="7"/>
        <v/>
      </c>
      <c r="J880" s="18" t="str">
        <f t="shared" si="8"/>
        <v>-</v>
      </c>
      <c r="K880" s="27" t="str">
        <f t="shared" ref="K880:L880" si="890">IF(A880="","",WEEKDAY(B880,2))</f>
        <v/>
      </c>
      <c r="L880" s="27" t="str">
        <f t="shared" si="890"/>
        <v/>
      </c>
      <c r="M880" s="19">
        <f t="shared" si="10"/>
        <v>0</v>
      </c>
      <c r="N880" s="20">
        <f t="shared" si="11"/>
        <v>0</v>
      </c>
      <c r="O880" s="21" t="str">
        <f>IF(A880="","",IF(G880&gt;=asetukset!$B$3,G880-asetukset!$B$3,IF(AND(G880-E880&lt;=asetukset!$B$4,E880&gt;=asetukset!$B$3),1-E880,IF(AND(G880-E880&lt;=asetukset!$B$4,E880&lt;=asetukset!$B$3),asetukset!$B$6,0))))</f>
        <v/>
      </c>
      <c r="P880" s="20">
        <f>IF(F880&gt;D880,G880-asetukset!$B$5,IF(AND(D880=F880,E880&lt;=asetukset!$B$6),G880-E880,0))</f>
        <v>0</v>
      </c>
      <c r="Q880" s="19" t="str">
        <f>IF(and(K880=6,E880&gt;asetukset!$B$7),"", IF(and(K880&lt;&gt;6,L880=6,G880&lt;asetukset!$B$7),G880,IF(K880=6,asetukset!$B$7-E880,IF(K880=6,asetukset!$B$7-E880,IF(K880=6,asetukset!$B$7-E880,"")))))</f>
        <v/>
      </c>
      <c r="R880" s="19" t="str">
        <f t="shared" si="12"/>
        <v/>
      </c>
      <c r="S880" s="19" t="str">
        <f t="shared" si="13"/>
        <v/>
      </c>
      <c r="T880" s="21" t="str">
        <f>IF(A880="","",IF(SUMIFS($M$2:M880,$I$2:I880,I880,$A$2:A880,A880)&lt;=asetukset!$B$2,"",SUMIFS($M$2:M880,$I$2:I880,I880,$A$2:A880,A880)-asetukset!$B$2))</f>
        <v/>
      </c>
    </row>
    <row r="881">
      <c r="A881" s="43"/>
      <c r="B881" s="31"/>
      <c r="C881" s="31"/>
      <c r="D881" s="15">
        <f t="shared" si="2"/>
        <v>0</v>
      </c>
      <c r="E881" s="15">
        <f t="shared" si="3"/>
        <v>0</v>
      </c>
      <c r="F881" s="15">
        <f t="shared" si="4"/>
        <v>0</v>
      </c>
      <c r="G881" s="15">
        <f t="shared" si="5"/>
        <v>0</v>
      </c>
      <c r="H881" s="18" t="str">
        <f t="shared" si="6"/>
        <v/>
      </c>
      <c r="I881" s="18" t="str">
        <f t="shared" si="7"/>
        <v/>
      </c>
      <c r="J881" s="18" t="str">
        <f t="shared" si="8"/>
        <v>-</v>
      </c>
      <c r="K881" s="27" t="str">
        <f t="shared" ref="K881:L881" si="891">IF(A881="","",WEEKDAY(B881,2))</f>
        <v/>
      </c>
      <c r="L881" s="27" t="str">
        <f t="shared" si="891"/>
        <v/>
      </c>
      <c r="M881" s="19">
        <f t="shared" si="10"/>
        <v>0</v>
      </c>
      <c r="N881" s="20">
        <f t="shared" si="11"/>
        <v>0</v>
      </c>
      <c r="O881" s="21" t="str">
        <f>IF(A881="","",IF(G881&gt;=asetukset!$B$3,G881-asetukset!$B$3,IF(AND(G881-E881&lt;=asetukset!$B$4,E881&gt;=asetukset!$B$3),1-E881,IF(AND(G881-E881&lt;=asetukset!$B$4,E881&lt;=asetukset!$B$3),asetukset!$B$6,0))))</f>
        <v/>
      </c>
      <c r="P881" s="20">
        <f>IF(F881&gt;D881,G881-asetukset!$B$5,IF(AND(D881=F881,E881&lt;=asetukset!$B$6),G881-E881,0))</f>
        <v>0</v>
      </c>
      <c r="Q881" s="19" t="str">
        <f>IF(and(K881=6,E881&gt;asetukset!$B$7),"", IF(and(K881&lt;&gt;6,L881=6,G881&lt;asetukset!$B$7),G881,IF(K881=6,asetukset!$B$7-E881,IF(K881=6,asetukset!$B$7-E881,IF(K881=6,asetukset!$B$7-E881,"")))))</f>
        <v/>
      </c>
      <c r="R881" s="19" t="str">
        <f t="shared" si="12"/>
        <v/>
      </c>
      <c r="S881" s="19" t="str">
        <f t="shared" si="13"/>
        <v/>
      </c>
      <c r="T881" s="21" t="str">
        <f>IF(A881="","",IF(SUMIFS($M$2:M881,$I$2:I881,I881,$A$2:A881,A881)&lt;=asetukset!$B$2,"",SUMIFS($M$2:M881,$I$2:I881,I881,$A$2:A881,A881)-asetukset!$B$2))</f>
        <v/>
      </c>
    </row>
    <row r="882">
      <c r="A882" s="43"/>
      <c r="B882" s="31"/>
      <c r="C882" s="31"/>
      <c r="D882" s="15">
        <f t="shared" si="2"/>
        <v>0</v>
      </c>
      <c r="E882" s="15">
        <f t="shared" si="3"/>
        <v>0</v>
      </c>
      <c r="F882" s="15">
        <f t="shared" si="4"/>
        <v>0</v>
      </c>
      <c r="G882" s="15">
        <f t="shared" si="5"/>
        <v>0</v>
      </c>
      <c r="H882" s="18" t="str">
        <f t="shared" si="6"/>
        <v/>
      </c>
      <c r="I882" s="18" t="str">
        <f t="shared" si="7"/>
        <v/>
      </c>
      <c r="J882" s="18" t="str">
        <f t="shared" si="8"/>
        <v>-</v>
      </c>
      <c r="K882" s="27" t="str">
        <f t="shared" ref="K882:L882" si="892">IF(A882="","",WEEKDAY(B882,2))</f>
        <v/>
      </c>
      <c r="L882" s="27" t="str">
        <f t="shared" si="892"/>
        <v/>
      </c>
      <c r="M882" s="19">
        <f t="shared" si="10"/>
        <v>0</v>
      </c>
      <c r="N882" s="20">
        <f t="shared" si="11"/>
        <v>0</v>
      </c>
      <c r="O882" s="21" t="str">
        <f>IF(A882="","",IF(G882&gt;=asetukset!$B$3,G882-asetukset!$B$3,IF(AND(G882-E882&lt;=asetukset!$B$4,E882&gt;=asetukset!$B$3),1-E882,IF(AND(G882-E882&lt;=asetukset!$B$4,E882&lt;=asetukset!$B$3),asetukset!$B$6,0))))</f>
        <v/>
      </c>
      <c r="P882" s="20">
        <f>IF(F882&gt;D882,G882-asetukset!$B$5,IF(AND(D882=F882,E882&lt;=asetukset!$B$6),G882-E882,0))</f>
        <v>0</v>
      </c>
      <c r="Q882" s="19" t="str">
        <f>IF(and(K882=6,E882&gt;asetukset!$B$7),"", IF(and(K882&lt;&gt;6,L882=6,G882&lt;asetukset!$B$7),G882,IF(K882=6,asetukset!$B$7-E882,IF(K882=6,asetukset!$B$7-E882,IF(K882=6,asetukset!$B$7-E882,"")))))</f>
        <v/>
      </c>
      <c r="R882" s="19" t="str">
        <f t="shared" si="12"/>
        <v/>
      </c>
      <c r="S882" s="19" t="str">
        <f t="shared" si="13"/>
        <v/>
      </c>
      <c r="T882" s="21" t="str">
        <f>IF(A882="","",IF(SUMIFS($M$2:M882,$I$2:I882,I882,$A$2:A882,A882)&lt;=asetukset!$B$2,"",SUMIFS($M$2:M882,$I$2:I882,I882,$A$2:A882,A882)-asetukset!$B$2))</f>
        <v/>
      </c>
    </row>
    <row r="883">
      <c r="A883" s="43"/>
      <c r="B883" s="31"/>
      <c r="C883" s="31"/>
      <c r="D883" s="15">
        <f t="shared" si="2"/>
        <v>0</v>
      </c>
      <c r="E883" s="15">
        <f t="shared" si="3"/>
        <v>0</v>
      </c>
      <c r="F883" s="15">
        <f t="shared" si="4"/>
        <v>0</v>
      </c>
      <c r="G883" s="15">
        <f t="shared" si="5"/>
        <v>0</v>
      </c>
      <c r="H883" s="18" t="str">
        <f t="shared" si="6"/>
        <v/>
      </c>
      <c r="I883" s="18" t="str">
        <f t="shared" si="7"/>
        <v/>
      </c>
      <c r="J883" s="18" t="str">
        <f t="shared" si="8"/>
        <v>-</v>
      </c>
      <c r="K883" s="27" t="str">
        <f t="shared" ref="K883:L883" si="893">IF(A883="","",WEEKDAY(B883,2))</f>
        <v/>
      </c>
      <c r="L883" s="27" t="str">
        <f t="shared" si="893"/>
        <v/>
      </c>
      <c r="M883" s="19">
        <f t="shared" si="10"/>
        <v>0</v>
      </c>
      <c r="N883" s="20">
        <f t="shared" si="11"/>
        <v>0</v>
      </c>
      <c r="O883" s="21" t="str">
        <f>IF(A883="","",IF(G883&gt;=asetukset!$B$3,G883-asetukset!$B$3,IF(AND(G883-E883&lt;=asetukset!$B$4,E883&gt;=asetukset!$B$3),1-E883,IF(AND(G883-E883&lt;=asetukset!$B$4,E883&lt;=asetukset!$B$3),asetukset!$B$6,0))))</f>
        <v/>
      </c>
      <c r="P883" s="20">
        <f>IF(F883&gt;D883,G883-asetukset!$B$5,IF(AND(D883=F883,E883&lt;=asetukset!$B$6),G883-E883,0))</f>
        <v>0</v>
      </c>
      <c r="Q883" s="19" t="str">
        <f>IF(and(K883=6,E883&gt;asetukset!$B$7),"", IF(and(K883&lt;&gt;6,L883=6,G883&lt;asetukset!$B$7),G883,IF(K883=6,asetukset!$B$7-E883,IF(K883=6,asetukset!$B$7-E883,IF(K883=6,asetukset!$B$7-E883,"")))))</f>
        <v/>
      </c>
      <c r="R883" s="19" t="str">
        <f t="shared" si="12"/>
        <v/>
      </c>
      <c r="S883" s="19" t="str">
        <f t="shared" si="13"/>
        <v/>
      </c>
      <c r="T883" s="21" t="str">
        <f>IF(A883="","",IF(SUMIFS($M$2:M883,$I$2:I883,I883,$A$2:A883,A883)&lt;=asetukset!$B$2,"",SUMIFS($M$2:M883,$I$2:I883,I883,$A$2:A883,A883)-asetukset!$B$2))</f>
        <v/>
      </c>
    </row>
    <row r="884">
      <c r="A884" s="43"/>
      <c r="B884" s="31"/>
      <c r="C884" s="31"/>
      <c r="D884" s="15">
        <f t="shared" si="2"/>
        <v>0</v>
      </c>
      <c r="E884" s="15">
        <f t="shared" si="3"/>
        <v>0</v>
      </c>
      <c r="F884" s="15">
        <f t="shared" si="4"/>
        <v>0</v>
      </c>
      <c r="G884" s="15">
        <f t="shared" si="5"/>
        <v>0</v>
      </c>
      <c r="H884" s="18" t="str">
        <f t="shared" si="6"/>
        <v/>
      </c>
      <c r="I884" s="18" t="str">
        <f t="shared" si="7"/>
        <v/>
      </c>
      <c r="J884" s="18" t="str">
        <f t="shared" si="8"/>
        <v>-</v>
      </c>
      <c r="K884" s="27" t="str">
        <f t="shared" ref="K884:L884" si="894">IF(A884="","",WEEKDAY(B884,2))</f>
        <v/>
      </c>
      <c r="L884" s="27" t="str">
        <f t="shared" si="894"/>
        <v/>
      </c>
      <c r="M884" s="19">
        <f t="shared" si="10"/>
        <v>0</v>
      </c>
      <c r="N884" s="20">
        <f t="shared" si="11"/>
        <v>0</v>
      </c>
      <c r="O884" s="21" t="str">
        <f>IF(A884="","",IF(G884&gt;=asetukset!$B$3,G884-asetukset!$B$3,IF(AND(G884-E884&lt;=asetukset!$B$4,E884&gt;=asetukset!$B$3),1-E884,IF(AND(G884-E884&lt;=asetukset!$B$4,E884&lt;=asetukset!$B$3),asetukset!$B$6,0))))</f>
        <v/>
      </c>
      <c r="P884" s="20">
        <f>IF(F884&gt;D884,G884-asetukset!$B$5,IF(AND(D884=F884,E884&lt;=asetukset!$B$6),G884-E884,0))</f>
        <v>0</v>
      </c>
      <c r="Q884" s="19" t="str">
        <f>IF(and(K884=6,E884&gt;asetukset!$B$7),"", IF(and(K884&lt;&gt;6,L884=6,G884&lt;asetukset!$B$7),G884,IF(K884=6,asetukset!$B$7-E884,IF(K884=6,asetukset!$B$7-E884,IF(K884=6,asetukset!$B$7-E884,"")))))</f>
        <v/>
      </c>
      <c r="R884" s="19" t="str">
        <f t="shared" si="12"/>
        <v/>
      </c>
      <c r="S884" s="19" t="str">
        <f t="shared" si="13"/>
        <v/>
      </c>
      <c r="T884" s="21" t="str">
        <f>IF(A884="","",IF(SUMIFS($M$2:M884,$I$2:I884,I884,$A$2:A884,A884)&lt;=asetukset!$B$2,"",SUMIFS($M$2:M884,$I$2:I884,I884,$A$2:A884,A884)-asetukset!$B$2))</f>
        <v/>
      </c>
    </row>
    <row r="885">
      <c r="A885" s="43"/>
      <c r="B885" s="31"/>
      <c r="C885" s="31"/>
      <c r="D885" s="15">
        <f t="shared" si="2"/>
        <v>0</v>
      </c>
      <c r="E885" s="15">
        <f t="shared" si="3"/>
        <v>0</v>
      </c>
      <c r="F885" s="15">
        <f t="shared" si="4"/>
        <v>0</v>
      </c>
      <c r="G885" s="15">
        <f t="shared" si="5"/>
        <v>0</v>
      </c>
      <c r="H885" s="18" t="str">
        <f t="shared" si="6"/>
        <v/>
      </c>
      <c r="I885" s="18" t="str">
        <f t="shared" si="7"/>
        <v/>
      </c>
      <c r="J885" s="18" t="str">
        <f t="shared" si="8"/>
        <v>-</v>
      </c>
      <c r="K885" s="27" t="str">
        <f t="shared" ref="K885:L885" si="895">IF(A885="","",WEEKDAY(B885,2))</f>
        <v/>
      </c>
      <c r="L885" s="27" t="str">
        <f t="shared" si="895"/>
        <v/>
      </c>
      <c r="M885" s="19">
        <f t="shared" si="10"/>
        <v>0</v>
      </c>
      <c r="N885" s="20">
        <f t="shared" si="11"/>
        <v>0</v>
      </c>
      <c r="O885" s="21" t="str">
        <f>IF(A885="","",IF(G885&gt;=asetukset!$B$3,G885-asetukset!$B$3,IF(AND(G885-E885&lt;=asetukset!$B$4,E885&gt;=asetukset!$B$3),1-E885,IF(AND(G885-E885&lt;=asetukset!$B$4,E885&lt;=asetukset!$B$3),asetukset!$B$6,0))))</f>
        <v/>
      </c>
      <c r="P885" s="20">
        <f>IF(F885&gt;D885,G885-asetukset!$B$5,IF(AND(D885=F885,E885&lt;=asetukset!$B$6),G885-E885,0))</f>
        <v>0</v>
      </c>
      <c r="Q885" s="19" t="str">
        <f>IF(and(K885=6,E885&gt;asetukset!$B$7),"", IF(and(K885&lt;&gt;6,L885=6,G885&lt;asetukset!$B$7),G885,IF(K885=6,asetukset!$B$7-E885,IF(K885=6,asetukset!$B$7-E885,IF(K885=6,asetukset!$B$7-E885,"")))))</f>
        <v/>
      </c>
      <c r="R885" s="19" t="str">
        <f t="shared" si="12"/>
        <v/>
      </c>
      <c r="S885" s="19" t="str">
        <f t="shared" si="13"/>
        <v/>
      </c>
      <c r="T885" s="21" t="str">
        <f>IF(A885="","",IF(SUMIFS($M$2:M885,$I$2:I885,I885,$A$2:A885,A885)&lt;=asetukset!$B$2,"",SUMIFS($M$2:M885,$I$2:I885,I885,$A$2:A885,A885)-asetukset!$B$2))</f>
        <v/>
      </c>
    </row>
    <row r="886">
      <c r="A886" s="43"/>
      <c r="B886" s="31"/>
      <c r="C886" s="31"/>
      <c r="D886" s="15">
        <f t="shared" si="2"/>
        <v>0</v>
      </c>
      <c r="E886" s="15">
        <f t="shared" si="3"/>
        <v>0</v>
      </c>
      <c r="F886" s="15">
        <f t="shared" si="4"/>
        <v>0</v>
      </c>
      <c r="G886" s="15">
        <f t="shared" si="5"/>
        <v>0</v>
      </c>
      <c r="H886" s="18" t="str">
        <f t="shared" si="6"/>
        <v/>
      </c>
      <c r="I886" s="18" t="str">
        <f t="shared" si="7"/>
        <v/>
      </c>
      <c r="J886" s="18" t="str">
        <f t="shared" si="8"/>
        <v>-</v>
      </c>
      <c r="K886" s="27" t="str">
        <f t="shared" ref="K886:L886" si="896">IF(A886="","",WEEKDAY(B886,2))</f>
        <v/>
      </c>
      <c r="L886" s="27" t="str">
        <f t="shared" si="896"/>
        <v/>
      </c>
      <c r="M886" s="19">
        <f t="shared" si="10"/>
        <v>0</v>
      </c>
      <c r="N886" s="20">
        <f t="shared" si="11"/>
        <v>0</v>
      </c>
      <c r="O886" s="21" t="str">
        <f>IF(A886="","",IF(G886&gt;=asetukset!$B$3,G886-asetukset!$B$3,IF(AND(G886-E886&lt;=asetukset!$B$4,E886&gt;=asetukset!$B$3),1-E886,IF(AND(G886-E886&lt;=asetukset!$B$4,E886&lt;=asetukset!$B$3),asetukset!$B$6,0))))</f>
        <v/>
      </c>
      <c r="P886" s="20">
        <f>IF(F886&gt;D886,G886-asetukset!$B$5,IF(AND(D886=F886,E886&lt;=asetukset!$B$6),G886-E886,0))</f>
        <v>0</v>
      </c>
      <c r="Q886" s="19" t="str">
        <f>IF(and(K886=6,E886&gt;asetukset!$B$7),"", IF(and(K886&lt;&gt;6,L886=6,G886&lt;asetukset!$B$7),G886,IF(K886=6,asetukset!$B$7-E886,IF(K886=6,asetukset!$B$7-E886,IF(K886=6,asetukset!$B$7-E886,"")))))</f>
        <v/>
      </c>
      <c r="R886" s="19" t="str">
        <f t="shared" si="12"/>
        <v/>
      </c>
      <c r="S886" s="19" t="str">
        <f t="shared" si="13"/>
        <v/>
      </c>
      <c r="T886" s="21" t="str">
        <f>IF(A886="","",IF(SUMIFS($M$2:M886,$I$2:I886,I886,$A$2:A886,A886)&lt;=asetukset!$B$2,"",SUMIFS($M$2:M886,$I$2:I886,I886,$A$2:A886,A886)-asetukset!$B$2))</f>
        <v/>
      </c>
    </row>
    <row r="887">
      <c r="A887" s="43"/>
      <c r="B887" s="31"/>
      <c r="C887" s="31"/>
      <c r="D887" s="15">
        <f t="shared" si="2"/>
        <v>0</v>
      </c>
      <c r="E887" s="15">
        <f t="shared" si="3"/>
        <v>0</v>
      </c>
      <c r="F887" s="15">
        <f t="shared" si="4"/>
        <v>0</v>
      </c>
      <c r="G887" s="15">
        <f t="shared" si="5"/>
        <v>0</v>
      </c>
      <c r="H887" s="18" t="str">
        <f t="shared" si="6"/>
        <v/>
      </c>
      <c r="I887" s="18" t="str">
        <f t="shared" si="7"/>
        <v/>
      </c>
      <c r="J887" s="18" t="str">
        <f t="shared" si="8"/>
        <v>-</v>
      </c>
      <c r="K887" s="27" t="str">
        <f t="shared" ref="K887:L887" si="897">IF(A887="","",WEEKDAY(B887,2))</f>
        <v/>
      </c>
      <c r="L887" s="27" t="str">
        <f t="shared" si="897"/>
        <v/>
      </c>
      <c r="M887" s="19">
        <f t="shared" si="10"/>
        <v>0</v>
      </c>
      <c r="N887" s="20">
        <f t="shared" si="11"/>
        <v>0</v>
      </c>
      <c r="O887" s="21" t="str">
        <f>IF(A887="","",IF(G887&gt;=asetukset!$B$3,G887-asetukset!$B$3,IF(AND(G887-E887&lt;=asetukset!$B$4,E887&gt;=asetukset!$B$3),1-E887,IF(AND(G887-E887&lt;=asetukset!$B$4,E887&lt;=asetukset!$B$3),asetukset!$B$6,0))))</f>
        <v/>
      </c>
      <c r="P887" s="20">
        <f>IF(F887&gt;D887,G887-asetukset!$B$5,IF(AND(D887=F887,E887&lt;=asetukset!$B$6),G887-E887,0))</f>
        <v>0</v>
      </c>
      <c r="Q887" s="19" t="str">
        <f>IF(and(K887=6,E887&gt;asetukset!$B$7),"", IF(and(K887&lt;&gt;6,L887=6,G887&lt;asetukset!$B$7),G887,IF(K887=6,asetukset!$B$7-E887,IF(K887=6,asetukset!$B$7-E887,IF(K887=6,asetukset!$B$7-E887,"")))))</f>
        <v/>
      </c>
      <c r="R887" s="19" t="str">
        <f t="shared" si="12"/>
        <v/>
      </c>
      <c r="S887" s="19" t="str">
        <f t="shared" si="13"/>
        <v/>
      </c>
      <c r="T887" s="21" t="str">
        <f>IF(A887="","",IF(SUMIFS($M$2:M887,$I$2:I887,I887,$A$2:A887,A887)&lt;=asetukset!$B$2,"",SUMIFS($M$2:M887,$I$2:I887,I887,$A$2:A887,A887)-asetukset!$B$2))</f>
        <v/>
      </c>
    </row>
    <row r="888">
      <c r="A888" s="43"/>
      <c r="B888" s="31"/>
      <c r="C888" s="31"/>
      <c r="D888" s="15">
        <f t="shared" si="2"/>
        <v>0</v>
      </c>
      <c r="E888" s="15">
        <f t="shared" si="3"/>
        <v>0</v>
      </c>
      <c r="F888" s="15">
        <f t="shared" si="4"/>
        <v>0</v>
      </c>
      <c r="G888" s="15">
        <f t="shared" si="5"/>
        <v>0</v>
      </c>
      <c r="H888" s="18" t="str">
        <f t="shared" si="6"/>
        <v/>
      </c>
      <c r="I888" s="18" t="str">
        <f t="shared" si="7"/>
        <v/>
      </c>
      <c r="J888" s="18" t="str">
        <f t="shared" si="8"/>
        <v>-</v>
      </c>
      <c r="K888" s="27" t="str">
        <f t="shared" ref="K888:L888" si="898">IF(A888="","",WEEKDAY(B888,2))</f>
        <v/>
      </c>
      <c r="L888" s="27" t="str">
        <f t="shared" si="898"/>
        <v/>
      </c>
      <c r="M888" s="19">
        <f t="shared" si="10"/>
        <v>0</v>
      </c>
      <c r="N888" s="20">
        <f t="shared" si="11"/>
        <v>0</v>
      </c>
      <c r="O888" s="21" t="str">
        <f>IF(A888="","",IF(G888&gt;=asetukset!$B$3,G888-asetukset!$B$3,IF(AND(G888-E888&lt;=asetukset!$B$4,E888&gt;=asetukset!$B$3),1-E888,IF(AND(G888-E888&lt;=asetukset!$B$4,E888&lt;=asetukset!$B$3),asetukset!$B$6,0))))</f>
        <v/>
      </c>
      <c r="P888" s="20">
        <f>IF(F888&gt;D888,G888-asetukset!$B$5,IF(AND(D888=F888,E888&lt;=asetukset!$B$6),G888-E888,0))</f>
        <v>0</v>
      </c>
      <c r="Q888" s="19" t="str">
        <f>IF(and(K888=6,E888&gt;asetukset!$B$7),"", IF(and(K888&lt;&gt;6,L888=6,G888&lt;asetukset!$B$7),G888,IF(K888=6,asetukset!$B$7-E888,IF(K888=6,asetukset!$B$7-E888,IF(K888=6,asetukset!$B$7-E888,"")))))</f>
        <v/>
      </c>
      <c r="R888" s="19" t="str">
        <f t="shared" si="12"/>
        <v/>
      </c>
      <c r="S888" s="19" t="str">
        <f t="shared" si="13"/>
        <v/>
      </c>
      <c r="T888" s="21" t="str">
        <f>IF(A888="","",IF(SUMIFS($M$2:M888,$I$2:I888,I888,$A$2:A888,A888)&lt;=asetukset!$B$2,"",SUMIFS($M$2:M888,$I$2:I888,I888,$A$2:A888,A888)-asetukset!$B$2))</f>
        <v/>
      </c>
    </row>
    <row r="889">
      <c r="A889" s="43"/>
      <c r="B889" s="31"/>
      <c r="C889" s="31"/>
      <c r="D889" s="15">
        <f t="shared" si="2"/>
        <v>0</v>
      </c>
      <c r="E889" s="15">
        <f t="shared" si="3"/>
        <v>0</v>
      </c>
      <c r="F889" s="15">
        <f t="shared" si="4"/>
        <v>0</v>
      </c>
      <c r="G889" s="15">
        <f t="shared" si="5"/>
        <v>0</v>
      </c>
      <c r="H889" s="18" t="str">
        <f t="shared" si="6"/>
        <v/>
      </c>
      <c r="I889" s="18" t="str">
        <f t="shared" si="7"/>
        <v/>
      </c>
      <c r="J889" s="18" t="str">
        <f t="shared" si="8"/>
        <v>-</v>
      </c>
      <c r="K889" s="27" t="str">
        <f t="shared" ref="K889:L889" si="899">IF(A889="","",WEEKDAY(B889,2))</f>
        <v/>
      </c>
      <c r="L889" s="27" t="str">
        <f t="shared" si="899"/>
        <v/>
      </c>
      <c r="M889" s="19">
        <f t="shared" si="10"/>
        <v>0</v>
      </c>
      <c r="N889" s="20">
        <f t="shared" si="11"/>
        <v>0</v>
      </c>
      <c r="O889" s="21" t="str">
        <f>IF(A889="","",IF(G889&gt;=asetukset!$B$3,G889-asetukset!$B$3,IF(AND(G889-E889&lt;=asetukset!$B$4,E889&gt;=asetukset!$B$3),1-E889,IF(AND(G889-E889&lt;=asetukset!$B$4,E889&lt;=asetukset!$B$3),asetukset!$B$6,0))))</f>
        <v/>
      </c>
      <c r="P889" s="20">
        <f>IF(F889&gt;D889,G889-asetukset!$B$5,IF(AND(D889=F889,E889&lt;=asetukset!$B$6),G889-E889,0))</f>
        <v>0</v>
      </c>
      <c r="Q889" s="19" t="str">
        <f>IF(and(K889=6,E889&gt;asetukset!$B$7),"", IF(and(K889&lt;&gt;6,L889=6,G889&lt;asetukset!$B$7),G889,IF(K889=6,asetukset!$B$7-E889,IF(K889=6,asetukset!$B$7-E889,IF(K889=6,asetukset!$B$7-E889,"")))))</f>
        <v/>
      </c>
      <c r="R889" s="19" t="str">
        <f t="shared" si="12"/>
        <v/>
      </c>
      <c r="S889" s="19" t="str">
        <f t="shared" si="13"/>
        <v/>
      </c>
      <c r="T889" s="21" t="str">
        <f>IF(A889="","",IF(SUMIFS($M$2:M889,$I$2:I889,I889,$A$2:A889,A889)&lt;=asetukset!$B$2,"",SUMIFS($M$2:M889,$I$2:I889,I889,$A$2:A889,A889)-asetukset!$B$2))</f>
        <v/>
      </c>
    </row>
    <row r="890">
      <c r="A890" s="43"/>
      <c r="B890" s="31"/>
      <c r="C890" s="31"/>
      <c r="D890" s="15">
        <f t="shared" si="2"/>
        <v>0</v>
      </c>
      <c r="E890" s="15">
        <f t="shared" si="3"/>
        <v>0</v>
      </c>
      <c r="F890" s="15">
        <f t="shared" si="4"/>
        <v>0</v>
      </c>
      <c r="G890" s="15">
        <f t="shared" si="5"/>
        <v>0</v>
      </c>
      <c r="H890" s="18" t="str">
        <f t="shared" si="6"/>
        <v/>
      </c>
      <c r="I890" s="18" t="str">
        <f t="shared" si="7"/>
        <v/>
      </c>
      <c r="J890" s="18" t="str">
        <f t="shared" si="8"/>
        <v>-</v>
      </c>
      <c r="K890" s="27" t="str">
        <f t="shared" ref="K890:L890" si="900">IF(A890="","",WEEKDAY(B890,2))</f>
        <v/>
      </c>
      <c r="L890" s="27" t="str">
        <f t="shared" si="900"/>
        <v/>
      </c>
      <c r="M890" s="19">
        <f t="shared" si="10"/>
        <v>0</v>
      </c>
      <c r="N890" s="20">
        <f t="shared" si="11"/>
        <v>0</v>
      </c>
      <c r="O890" s="21" t="str">
        <f>IF(A890="","",IF(G890&gt;=asetukset!$B$3,G890-asetukset!$B$3,IF(AND(G890-E890&lt;=asetukset!$B$4,E890&gt;=asetukset!$B$3),1-E890,IF(AND(G890-E890&lt;=asetukset!$B$4,E890&lt;=asetukset!$B$3),asetukset!$B$6,0))))</f>
        <v/>
      </c>
      <c r="P890" s="20">
        <f>IF(F890&gt;D890,G890-asetukset!$B$5,IF(AND(D890=F890,E890&lt;=asetukset!$B$6),G890-E890,0))</f>
        <v>0</v>
      </c>
      <c r="Q890" s="19" t="str">
        <f>IF(and(K890=6,E890&gt;asetukset!$B$7),"", IF(and(K890&lt;&gt;6,L890=6,G890&lt;asetukset!$B$7),G890,IF(K890=6,asetukset!$B$7-E890,IF(K890=6,asetukset!$B$7-E890,IF(K890=6,asetukset!$B$7-E890,"")))))</f>
        <v/>
      </c>
      <c r="R890" s="19" t="str">
        <f t="shared" si="12"/>
        <v/>
      </c>
      <c r="S890" s="19" t="str">
        <f t="shared" si="13"/>
        <v/>
      </c>
      <c r="T890" s="21" t="str">
        <f>IF(A890="","",IF(SUMIFS($M$2:M890,$I$2:I890,I890,$A$2:A890,A890)&lt;=asetukset!$B$2,"",SUMIFS($M$2:M890,$I$2:I890,I890,$A$2:A890,A890)-asetukset!$B$2))</f>
        <v/>
      </c>
    </row>
    <row r="891">
      <c r="A891" s="43"/>
      <c r="B891" s="31"/>
      <c r="C891" s="31"/>
      <c r="D891" s="15">
        <f t="shared" si="2"/>
        <v>0</v>
      </c>
      <c r="E891" s="15">
        <f t="shared" si="3"/>
        <v>0</v>
      </c>
      <c r="F891" s="15">
        <f t="shared" si="4"/>
        <v>0</v>
      </c>
      <c r="G891" s="15">
        <f t="shared" si="5"/>
        <v>0</v>
      </c>
      <c r="H891" s="18" t="str">
        <f t="shared" si="6"/>
        <v/>
      </c>
      <c r="I891" s="18" t="str">
        <f t="shared" si="7"/>
        <v/>
      </c>
      <c r="J891" s="18" t="str">
        <f t="shared" si="8"/>
        <v>-</v>
      </c>
      <c r="K891" s="27" t="str">
        <f t="shared" ref="K891:L891" si="901">IF(A891="","",WEEKDAY(B891,2))</f>
        <v/>
      </c>
      <c r="L891" s="27" t="str">
        <f t="shared" si="901"/>
        <v/>
      </c>
      <c r="M891" s="19">
        <f t="shared" si="10"/>
        <v>0</v>
      </c>
      <c r="N891" s="20">
        <f t="shared" si="11"/>
        <v>0</v>
      </c>
      <c r="O891" s="21" t="str">
        <f>IF(A891="","",IF(G891&gt;=asetukset!$B$3,G891-asetukset!$B$3,IF(AND(G891-E891&lt;=asetukset!$B$4,E891&gt;=asetukset!$B$3),1-E891,IF(AND(G891-E891&lt;=asetukset!$B$4,E891&lt;=asetukset!$B$3),asetukset!$B$6,0))))</f>
        <v/>
      </c>
      <c r="P891" s="20">
        <f>IF(F891&gt;D891,G891-asetukset!$B$5,IF(AND(D891=F891,E891&lt;=asetukset!$B$6),G891-E891,0))</f>
        <v>0</v>
      </c>
      <c r="Q891" s="19" t="str">
        <f>IF(and(K891=6,E891&gt;asetukset!$B$7),"", IF(and(K891&lt;&gt;6,L891=6,G891&lt;asetukset!$B$7),G891,IF(K891=6,asetukset!$B$7-E891,IF(K891=6,asetukset!$B$7-E891,IF(K891=6,asetukset!$B$7-E891,"")))))</f>
        <v/>
      </c>
      <c r="R891" s="19" t="str">
        <f t="shared" si="12"/>
        <v/>
      </c>
      <c r="S891" s="19" t="str">
        <f t="shared" si="13"/>
        <v/>
      </c>
      <c r="T891" s="21" t="str">
        <f>IF(A891="","",IF(SUMIFS($M$2:M891,$I$2:I891,I891,$A$2:A891,A891)&lt;=asetukset!$B$2,"",SUMIFS($M$2:M891,$I$2:I891,I891,$A$2:A891,A891)-asetukset!$B$2))</f>
        <v/>
      </c>
    </row>
    <row r="892">
      <c r="A892" s="43"/>
      <c r="B892" s="31"/>
      <c r="C892" s="31"/>
      <c r="D892" s="15">
        <f t="shared" si="2"/>
        <v>0</v>
      </c>
      <c r="E892" s="15">
        <f t="shared" si="3"/>
        <v>0</v>
      </c>
      <c r="F892" s="15">
        <f t="shared" si="4"/>
        <v>0</v>
      </c>
      <c r="G892" s="15">
        <f t="shared" si="5"/>
        <v>0</v>
      </c>
      <c r="H892" s="18" t="str">
        <f t="shared" si="6"/>
        <v/>
      </c>
      <c r="I892" s="18" t="str">
        <f t="shared" si="7"/>
        <v/>
      </c>
      <c r="J892" s="18" t="str">
        <f t="shared" si="8"/>
        <v>-</v>
      </c>
      <c r="K892" s="27" t="str">
        <f t="shared" ref="K892:L892" si="902">IF(A892="","",WEEKDAY(B892,2))</f>
        <v/>
      </c>
      <c r="L892" s="27" t="str">
        <f t="shared" si="902"/>
        <v/>
      </c>
      <c r="M892" s="19">
        <f t="shared" si="10"/>
        <v>0</v>
      </c>
      <c r="N892" s="20">
        <f t="shared" si="11"/>
        <v>0</v>
      </c>
      <c r="O892" s="21" t="str">
        <f>IF(A892="","",IF(G892&gt;=asetukset!$B$3,G892-asetukset!$B$3,IF(AND(G892-E892&lt;=asetukset!$B$4,E892&gt;=asetukset!$B$3),1-E892,IF(AND(G892-E892&lt;=asetukset!$B$4,E892&lt;=asetukset!$B$3),asetukset!$B$6,0))))</f>
        <v/>
      </c>
      <c r="P892" s="20">
        <f>IF(F892&gt;D892,G892-asetukset!$B$5,IF(AND(D892=F892,E892&lt;=asetukset!$B$6),G892-E892,0))</f>
        <v>0</v>
      </c>
      <c r="Q892" s="19" t="str">
        <f>IF(and(K892=6,E892&gt;asetukset!$B$7),"", IF(and(K892&lt;&gt;6,L892=6,G892&lt;asetukset!$B$7),G892,IF(K892=6,asetukset!$B$7-E892,IF(K892=6,asetukset!$B$7-E892,IF(K892=6,asetukset!$B$7-E892,"")))))</f>
        <v/>
      </c>
      <c r="R892" s="19" t="str">
        <f t="shared" si="12"/>
        <v/>
      </c>
      <c r="S892" s="19" t="str">
        <f t="shared" si="13"/>
        <v/>
      </c>
      <c r="T892" s="21" t="str">
        <f>IF(A892="","",IF(SUMIFS($M$2:M892,$I$2:I892,I892,$A$2:A892,A892)&lt;=asetukset!$B$2,"",SUMIFS($M$2:M892,$I$2:I892,I892,$A$2:A892,A892)-asetukset!$B$2))</f>
        <v/>
      </c>
    </row>
    <row r="893">
      <c r="A893" s="43"/>
      <c r="B893" s="31"/>
      <c r="C893" s="31"/>
      <c r="D893" s="15">
        <f t="shared" si="2"/>
        <v>0</v>
      </c>
      <c r="E893" s="15">
        <f t="shared" si="3"/>
        <v>0</v>
      </c>
      <c r="F893" s="15">
        <f t="shared" si="4"/>
        <v>0</v>
      </c>
      <c r="G893" s="15">
        <f t="shared" si="5"/>
        <v>0</v>
      </c>
      <c r="H893" s="18" t="str">
        <f t="shared" si="6"/>
        <v/>
      </c>
      <c r="I893" s="18" t="str">
        <f t="shared" si="7"/>
        <v/>
      </c>
      <c r="J893" s="18" t="str">
        <f t="shared" si="8"/>
        <v>-</v>
      </c>
      <c r="K893" s="27" t="str">
        <f t="shared" ref="K893:L893" si="903">IF(A893="","",WEEKDAY(B893,2))</f>
        <v/>
      </c>
      <c r="L893" s="27" t="str">
        <f t="shared" si="903"/>
        <v/>
      </c>
      <c r="M893" s="19">
        <f t="shared" si="10"/>
        <v>0</v>
      </c>
      <c r="N893" s="20">
        <f t="shared" si="11"/>
        <v>0</v>
      </c>
      <c r="O893" s="21" t="str">
        <f>IF(A893="","",IF(G893&gt;=asetukset!$B$3,G893-asetukset!$B$3,IF(AND(G893-E893&lt;=asetukset!$B$4,E893&gt;=asetukset!$B$3),1-E893,IF(AND(G893-E893&lt;=asetukset!$B$4,E893&lt;=asetukset!$B$3),asetukset!$B$6,0))))</f>
        <v/>
      </c>
      <c r="P893" s="20">
        <f>IF(F893&gt;D893,G893-asetukset!$B$5,IF(AND(D893=F893,E893&lt;=asetukset!$B$6),G893-E893,0))</f>
        <v>0</v>
      </c>
      <c r="Q893" s="19" t="str">
        <f>IF(and(K893=6,E893&gt;asetukset!$B$7),"", IF(and(K893&lt;&gt;6,L893=6,G893&lt;asetukset!$B$7),G893,IF(K893=6,asetukset!$B$7-E893,IF(K893=6,asetukset!$B$7-E893,IF(K893=6,asetukset!$B$7-E893,"")))))</f>
        <v/>
      </c>
      <c r="R893" s="19" t="str">
        <f t="shared" si="12"/>
        <v/>
      </c>
      <c r="S893" s="19" t="str">
        <f t="shared" si="13"/>
        <v/>
      </c>
      <c r="T893" s="21" t="str">
        <f>IF(A893="","",IF(SUMIFS($M$2:M893,$I$2:I893,I893,$A$2:A893,A893)&lt;=asetukset!$B$2,"",SUMIFS($M$2:M893,$I$2:I893,I893,$A$2:A893,A893)-asetukset!$B$2))</f>
        <v/>
      </c>
    </row>
    <row r="894">
      <c r="A894" s="43"/>
      <c r="B894" s="31"/>
      <c r="C894" s="31"/>
      <c r="D894" s="15">
        <f t="shared" si="2"/>
        <v>0</v>
      </c>
      <c r="E894" s="15">
        <f t="shared" si="3"/>
        <v>0</v>
      </c>
      <c r="F894" s="15">
        <f t="shared" si="4"/>
        <v>0</v>
      </c>
      <c r="G894" s="15">
        <f t="shared" si="5"/>
        <v>0</v>
      </c>
      <c r="H894" s="18" t="str">
        <f t="shared" si="6"/>
        <v/>
      </c>
      <c r="I894" s="18" t="str">
        <f t="shared" si="7"/>
        <v/>
      </c>
      <c r="J894" s="18" t="str">
        <f t="shared" si="8"/>
        <v>-</v>
      </c>
      <c r="K894" s="27" t="str">
        <f t="shared" ref="K894:L894" si="904">IF(A894="","",WEEKDAY(B894,2))</f>
        <v/>
      </c>
      <c r="L894" s="27" t="str">
        <f t="shared" si="904"/>
        <v/>
      </c>
      <c r="M894" s="19">
        <f t="shared" si="10"/>
        <v>0</v>
      </c>
      <c r="N894" s="20">
        <f t="shared" si="11"/>
        <v>0</v>
      </c>
      <c r="O894" s="21" t="str">
        <f>IF(A894="","",IF(G894&gt;=asetukset!$B$3,G894-asetukset!$B$3,IF(AND(G894-E894&lt;=asetukset!$B$4,E894&gt;=asetukset!$B$3),1-E894,IF(AND(G894-E894&lt;=asetukset!$B$4,E894&lt;=asetukset!$B$3),asetukset!$B$6,0))))</f>
        <v/>
      </c>
      <c r="P894" s="20">
        <f>IF(F894&gt;D894,G894-asetukset!$B$5,IF(AND(D894=F894,E894&lt;=asetukset!$B$6),G894-E894,0))</f>
        <v>0</v>
      </c>
      <c r="Q894" s="19" t="str">
        <f>IF(and(K894=6,E894&gt;asetukset!$B$7),"", IF(and(K894&lt;&gt;6,L894=6,G894&lt;asetukset!$B$7),G894,IF(K894=6,asetukset!$B$7-E894,IF(K894=6,asetukset!$B$7-E894,IF(K894=6,asetukset!$B$7-E894,"")))))</f>
        <v/>
      </c>
      <c r="R894" s="19" t="str">
        <f t="shared" si="12"/>
        <v/>
      </c>
      <c r="S894" s="19" t="str">
        <f t="shared" si="13"/>
        <v/>
      </c>
      <c r="T894" s="21" t="str">
        <f>IF(A894="","",IF(SUMIFS($M$2:M894,$I$2:I894,I894,$A$2:A894,A894)&lt;=asetukset!$B$2,"",SUMIFS($M$2:M894,$I$2:I894,I894,$A$2:A894,A894)-asetukset!$B$2))</f>
        <v/>
      </c>
    </row>
    <row r="895">
      <c r="A895" s="43"/>
      <c r="B895" s="31"/>
      <c r="C895" s="31"/>
      <c r="D895" s="15">
        <f t="shared" si="2"/>
        <v>0</v>
      </c>
      <c r="E895" s="15">
        <f t="shared" si="3"/>
        <v>0</v>
      </c>
      <c r="F895" s="15">
        <f t="shared" si="4"/>
        <v>0</v>
      </c>
      <c r="G895" s="15">
        <f t="shared" si="5"/>
        <v>0</v>
      </c>
      <c r="H895" s="18" t="str">
        <f t="shared" si="6"/>
        <v/>
      </c>
      <c r="I895" s="18" t="str">
        <f t="shared" si="7"/>
        <v/>
      </c>
      <c r="J895" s="18" t="str">
        <f t="shared" si="8"/>
        <v>-</v>
      </c>
      <c r="K895" s="27" t="str">
        <f t="shared" ref="K895:L895" si="905">IF(A895="","",WEEKDAY(B895,2))</f>
        <v/>
      </c>
      <c r="L895" s="27" t="str">
        <f t="shared" si="905"/>
        <v/>
      </c>
      <c r="M895" s="19">
        <f t="shared" si="10"/>
        <v>0</v>
      </c>
      <c r="N895" s="20">
        <f t="shared" si="11"/>
        <v>0</v>
      </c>
      <c r="O895" s="21" t="str">
        <f>IF(A895="","",IF(G895&gt;=asetukset!$B$3,G895-asetukset!$B$3,IF(AND(G895-E895&lt;=asetukset!$B$4,E895&gt;=asetukset!$B$3),1-E895,IF(AND(G895-E895&lt;=asetukset!$B$4,E895&lt;=asetukset!$B$3),asetukset!$B$6,0))))</f>
        <v/>
      </c>
      <c r="P895" s="20">
        <f>IF(F895&gt;D895,G895-asetukset!$B$5,IF(AND(D895=F895,E895&lt;=asetukset!$B$6),G895-E895,0))</f>
        <v>0</v>
      </c>
      <c r="Q895" s="19" t="str">
        <f>IF(and(K895=6,E895&gt;asetukset!$B$7),"", IF(and(K895&lt;&gt;6,L895=6,G895&lt;asetukset!$B$7),G895,IF(K895=6,asetukset!$B$7-E895,IF(K895=6,asetukset!$B$7-E895,IF(K895=6,asetukset!$B$7-E895,"")))))</f>
        <v/>
      </c>
      <c r="R895" s="19" t="str">
        <f t="shared" si="12"/>
        <v/>
      </c>
      <c r="S895" s="19" t="str">
        <f t="shared" si="13"/>
        <v/>
      </c>
      <c r="T895" s="21" t="str">
        <f>IF(A895="","",IF(SUMIFS($M$2:M895,$I$2:I895,I895,$A$2:A895,A895)&lt;=asetukset!$B$2,"",SUMIFS($M$2:M895,$I$2:I895,I895,$A$2:A895,A895)-asetukset!$B$2))</f>
        <v/>
      </c>
    </row>
    <row r="896">
      <c r="A896" s="43"/>
      <c r="B896" s="31"/>
      <c r="C896" s="31"/>
      <c r="D896" s="15">
        <f t="shared" si="2"/>
        <v>0</v>
      </c>
      <c r="E896" s="15">
        <f t="shared" si="3"/>
        <v>0</v>
      </c>
      <c r="F896" s="15">
        <f t="shared" si="4"/>
        <v>0</v>
      </c>
      <c r="G896" s="15">
        <f t="shared" si="5"/>
        <v>0</v>
      </c>
      <c r="H896" s="18" t="str">
        <f t="shared" si="6"/>
        <v/>
      </c>
      <c r="I896" s="18" t="str">
        <f t="shared" si="7"/>
        <v/>
      </c>
      <c r="J896" s="18" t="str">
        <f t="shared" si="8"/>
        <v>-</v>
      </c>
      <c r="K896" s="27" t="str">
        <f t="shared" ref="K896:L896" si="906">IF(A896="","",WEEKDAY(B896,2))</f>
        <v/>
      </c>
      <c r="L896" s="27" t="str">
        <f t="shared" si="906"/>
        <v/>
      </c>
      <c r="M896" s="19">
        <f t="shared" si="10"/>
        <v>0</v>
      </c>
      <c r="N896" s="20">
        <f t="shared" si="11"/>
        <v>0</v>
      </c>
      <c r="O896" s="21" t="str">
        <f>IF(A896="","",IF(G896&gt;=asetukset!$B$3,G896-asetukset!$B$3,IF(AND(G896-E896&lt;=asetukset!$B$4,E896&gt;=asetukset!$B$3),1-E896,IF(AND(G896-E896&lt;=asetukset!$B$4,E896&lt;=asetukset!$B$3),asetukset!$B$6,0))))</f>
        <v/>
      </c>
      <c r="P896" s="20">
        <f>IF(F896&gt;D896,G896-asetukset!$B$5,IF(AND(D896=F896,E896&lt;=asetukset!$B$6),G896-E896,0))</f>
        <v>0</v>
      </c>
      <c r="Q896" s="19" t="str">
        <f>IF(and(K896=6,E896&gt;asetukset!$B$7),"", IF(and(K896&lt;&gt;6,L896=6,G896&lt;asetukset!$B$7),G896,IF(K896=6,asetukset!$B$7-E896,IF(K896=6,asetukset!$B$7-E896,IF(K896=6,asetukset!$B$7-E896,"")))))</f>
        <v/>
      </c>
      <c r="R896" s="19" t="str">
        <f t="shared" si="12"/>
        <v/>
      </c>
      <c r="S896" s="19" t="str">
        <f t="shared" si="13"/>
        <v/>
      </c>
      <c r="T896" s="21" t="str">
        <f>IF(A896="","",IF(SUMIFS($M$2:M896,$I$2:I896,I896,$A$2:A896,A896)&lt;=asetukset!$B$2,"",SUMIFS($M$2:M896,$I$2:I896,I896,$A$2:A896,A896)-asetukset!$B$2))</f>
        <v/>
      </c>
    </row>
    <row r="897">
      <c r="A897" s="43"/>
      <c r="B897" s="31"/>
      <c r="C897" s="31"/>
      <c r="D897" s="15">
        <f t="shared" si="2"/>
        <v>0</v>
      </c>
      <c r="E897" s="15">
        <f t="shared" si="3"/>
        <v>0</v>
      </c>
      <c r="F897" s="15">
        <f t="shared" si="4"/>
        <v>0</v>
      </c>
      <c r="G897" s="15">
        <f t="shared" si="5"/>
        <v>0</v>
      </c>
      <c r="H897" s="18" t="str">
        <f t="shared" si="6"/>
        <v/>
      </c>
      <c r="I897" s="18" t="str">
        <f t="shared" si="7"/>
        <v/>
      </c>
      <c r="J897" s="18" t="str">
        <f t="shared" si="8"/>
        <v>-</v>
      </c>
      <c r="K897" s="27" t="str">
        <f t="shared" ref="K897:L897" si="907">IF(A897="","",WEEKDAY(B897,2))</f>
        <v/>
      </c>
      <c r="L897" s="27" t="str">
        <f t="shared" si="907"/>
        <v/>
      </c>
      <c r="M897" s="19">
        <f t="shared" si="10"/>
        <v>0</v>
      </c>
      <c r="N897" s="20">
        <f t="shared" si="11"/>
        <v>0</v>
      </c>
      <c r="O897" s="21" t="str">
        <f>IF(A897="","",IF(G897&gt;=asetukset!$B$3,G897-asetukset!$B$3,IF(AND(G897-E897&lt;=asetukset!$B$4,E897&gt;=asetukset!$B$3),1-E897,IF(AND(G897-E897&lt;=asetukset!$B$4,E897&lt;=asetukset!$B$3),asetukset!$B$6,0))))</f>
        <v/>
      </c>
      <c r="P897" s="20">
        <f>IF(F897&gt;D897,G897-asetukset!$B$5,IF(AND(D897=F897,E897&lt;=asetukset!$B$6),G897-E897,0))</f>
        <v>0</v>
      </c>
      <c r="Q897" s="19" t="str">
        <f>IF(and(K897=6,E897&gt;asetukset!$B$7),"", IF(and(K897&lt;&gt;6,L897=6,G897&lt;asetukset!$B$7),G897,IF(K897=6,asetukset!$B$7-E897,IF(K897=6,asetukset!$B$7-E897,IF(K897=6,asetukset!$B$7-E897,"")))))</f>
        <v/>
      </c>
      <c r="R897" s="19" t="str">
        <f t="shared" si="12"/>
        <v/>
      </c>
      <c r="S897" s="19" t="str">
        <f t="shared" si="13"/>
        <v/>
      </c>
      <c r="T897" s="21" t="str">
        <f>IF(A897="","",IF(SUMIFS($M$2:M897,$I$2:I897,I897,$A$2:A897,A897)&lt;=asetukset!$B$2,"",SUMIFS($M$2:M897,$I$2:I897,I897,$A$2:A897,A897)-asetukset!$B$2))</f>
        <v/>
      </c>
    </row>
    <row r="898">
      <c r="A898" s="43"/>
      <c r="B898" s="31"/>
      <c r="C898" s="31"/>
      <c r="D898" s="15">
        <f t="shared" si="2"/>
        <v>0</v>
      </c>
      <c r="E898" s="15">
        <f t="shared" si="3"/>
        <v>0</v>
      </c>
      <c r="F898" s="15">
        <f t="shared" si="4"/>
        <v>0</v>
      </c>
      <c r="G898" s="15">
        <f t="shared" si="5"/>
        <v>0</v>
      </c>
      <c r="H898" s="18" t="str">
        <f t="shared" si="6"/>
        <v/>
      </c>
      <c r="I898" s="18" t="str">
        <f t="shared" si="7"/>
        <v/>
      </c>
      <c r="J898" s="18" t="str">
        <f t="shared" si="8"/>
        <v>-</v>
      </c>
      <c r="K898" s="27" t="str">
        <f t="shared" ref="K898:L898" si="908">IF(A898="","",WEEKDAY(B898,2))</f>
        <v/>
      </c>
      <c r="L898" s="27" t="str">
        <f t="shared" si="908"/>
        <v/>
      </c>
      <c r="M898" s="19">
        <f t="shared" si="10"/>
        <v>0</v>
      </c>
      <c r="N898" s="20">
        <f t="shared" si="11"/>
        <v>0</v>
      </c>
      <c r="O898" s="21" t="str">
        <f>IF(A898="","",IF(G898&gt;=asetukset!$B$3,G898-asetukset!$B$3,IF(AND(G898-E898&lt;=asetukset!$B$4,E898&gt;=asetukset!$B$3),1-E898,IF(AND(G898-E898&lt;=asetukset!$B$4,E898&lt;=asetukset!$B$3),asetukset!$B$6,0))))</f>
        <v/>
      </c>
      <c r="P898" s="20">
        <f>IF(F898&gt;D898,G898-asetukset!$B$5,IF(AND(D898=F898,E898&lt;=asetukset!$B$6),G898-E898,0))</f>
        <v>0</v>
      </c>
      <c r="Q898" s="19" t="str">
        <f>IF(and(K898=6,E898&gt;asetukset!$B$7),"", IF(and(K898&lt;&gt;6,L898=6,G898&lt;asetukset!$B$7),G898,IF(K898=6,asetukset!$B$7-E898,IF(K898=6,asetukset!$B$7-E898,IF(K898=6,asetukset!$B$7-E898,"")))))</f>
        <v/>
      </c>
      <c r="R898" s="19" t="str">
        <f t="shared" si="12"/>
        <v/>
      </c>
      <c r="S898" s="19" t="str">
        <f t="shared" si="13"/>
        <v/>
      </c>
      <c r="T898" s="21" t="str">
        <f>IF(A898="","",IF(SUMIFS($M$2:M898,$I$2:I898,I898,$A$2:A898,A898)&lt;=asetukset!$B$2,"",SUMIFS($M$2:M898,$I$2:I898,I898,$A$2:A898,A898)-asetukset!$B$2))</f>
        <v/>
      </c>
    </row>
    <row r="899">
      <c r="A899" s="43"/>
      <c r="B899" s="31"/>
      <c r="C899" s="31"/>
      <c r="D899" s="15">
        <f t="shared" si="2"/>
        <v>0</v>
      </c>
      <c r="E899" s="15">
        <f t="shared" si="3"/>
        <v>0</v>
      </c>
      <c r="F899" s="15">
        <f t="shared" si="4"/>
        <v>0</v>
      </c>
      <c r="G899" s="15">
        <f t="shared" si="5"/>
        <v>0</v>
      </c>
      <c r="H899" s="18" t="str">
        <f t="shared" si="6"/>
        <v/>
      </c>
      <c r="I899" s="18" t="str">
        <f t="shared" si="7"/>
        <v/>
      </c>
      <c r="J899" s="18" t="str">
        <f t="shared" si="8"/>
        <v>-</v>
      </c>
      <c r="K899" s="27" t="str">
        <f t="shared" ref="K899:L899" si="909">IF(A899="","",WEEKDAY(B899,2))</f>
        <v/>
      </c>
      <c r="L899" s="27" t="str">
        <f t="shared" si="909"/>
        <v/>
      </c>
      <c r="M899" s="19">
        <f t="shared" si="10"/>
        <v>0</v>
      </c>
      <c r="N899" s="20">
        <f t="shared" si="11"/>
        <v>0</v>
      </c>
      <c r="O899" s="21" t="str">
        <f>IF(A899="","",IF(G899&gt;=asetukset!$B$3,G899-asetukset!$B$3,IF(AND(G899-E899&lt;=asetukset!$B$4,E899&gt;=asetukset!$B$3),1-E899,IF(AND(G899-E899&lt;=asetukset!$B$4,E899&lt;=asetukset!$B$3),asetukset!$B$6,0))))</f>
        <v/>
      </c>
      <c r="P899" s="20">
        <f>IF(F899&gt;D899,G899-asetukset!$B$5,IF(AND(D899=F899,E899&lt;=asetukset!$B$6),G899-E899,0))</f>
        <v>0</v>
      </c>
      <c r="Q899" s="19" t="str">
        <f>IF(and(K899=6,E899&gt;asetukset!$B$7),"", IF(and(K899&lt;&gt;6,L899=6,G899&lt;asetukset!$B$7),G899,IF(K899=6,asetukset!$B$7-E899,IF(K899=6,asetukset!$B$7-E899,IF(K899=6,asetukset!$B$7-E899,"")))))</f>
        <v/>
      </c>
      <c r="R899" s="19" t="str">
        <f t="shared" si="12"/>
        <v/>
      </c>
      <c r="S899" s="19" t="str">
        <f t="shared" si="13"/>
        <v/>
      </c>
      <c r="T899" s="21" t="str">
        <f>IF(A899="","",IF(SUMIFS($M$2:M899,$I$2:I899,I899,$A$2:A899,A899)&lt;=asetukset!$B$2,"",SUMIFS($M$2:M899,$I$2:I899,I899,$A$2:A899,A899)-asetukset!$B$2))</f>
        <v/>
      </c>
    </row>
    <row r="900">
      <c r="A900" s="43"/>
      <c r="B900" s="31"/>
      <c r="C900" s="31"/>
      <c r="D900" s="15">
        <f t="shared" si="2"/>
        <v>0</v>
      </c>
      <c r="E900" s="15">
        <f t="shared" si="3"/>
        <v>0</v>
      </c>
      <c r="F900" s="15">
        <f t="shared" si="4"/>
        <v>0</v>
      </c>
      <c r="G900" s="15">
        <f t="shared" si="5"/>
        <v>0</v>
      </c>
      <c r="H900" s="18" t="str">
        <f t="shared" si="6"/>
        <v/>
      </c>
      <c r="I900" s="18" t="str">
        <f t="shared" si="7"/>
        <v/>
      </c>
      <c r="J900" s="18" t="str">
        <f t="shared" si="8"/>
        <v>-</v>
      </c>
      <c r="K900" s="27" t="str">
        <f t="shared" ref="K900:L900" si="910">IF(A900="","",WEEKDAY(B900,2))</f>
        <v/>
      </c>
      <c r="L900" s="27" t="str">
        <f t="shared" si="910"/>
        <v/>
      </c>
      <c r="M900" s="19">
        <f t="shared" si="10"/>
        <v>0</v>
      </c>
      <c r="N900" s="20">
        <f t="shared" si="11"/>
        <v>0</v>
      </c>
      <c r="O900" s="21" t="str">
        <f>IF(A900="","",IF(G900&gt;=asetukset!$B$3,G900-asetukset!$B$3,IF(AND(G900-E900&lt;=asetukset!$B$4,E900&gt;=asetukset!$B$3),1-E900,IF(AND(G900-E900&lt;=asetukset!$B$4,E900&lt;=asetukset!$B$3),asetukset!$B$6,0))))</f>
        <v/>
      </c>
      <c r="P900" s="20">
        <f>IF(F900&gt;D900,G900-asetukset!$B$5,IF(AND(D900=F900,E900&lt;=asetukset!$B$6),G900-E900,0))</f>
        <v>0</v>
      </c>
      <c r="Q900" s="19" t="str">
        <f>IF(and(K900=6,E900&gt;asetukset!$B$7),"", IF(and(K900&lt;&gt;6,L900=6,G900&lt;asetukset!$B$7),G900,IF(K900=6,asetukset!$B$7-E900,IF(K900=6,asetukset!$B$7-E900,IF(K900=6,asetukset!$B$7-E900,"")))))</f>
        <v/>
      </c>
      <c r="R900" s="19" t="str">
        <f t="shared" si="12"/>
        <v/>
      </c>
      <c r="S900" s="19" t="str">
        <f t="shared" si="13"/>
        <v/>
      </c>
      <c r="T900" s="21" t="str">
        <f>IF(A900="","",IF(SUMIFS($M$2:M900,$I$2:I900,I900,$A$2:A900,A900)&lt;=asetukset!$B$2,"",SUMIFS($M$2:M900,$I$2:I900,I900,$A$2:A900,A900)-asetukset!$B$2))</f>
        <v/>
      </c>
    </row>
    <row r="901">
      <c r="A901" s="43"/>
      <c r="B901" s="31"/>
      <c r="C901" s="31"/>
      <c r="D901" s="15">
        <f t="shared" si="2"/>
        <v>0</v>
      </c>
      <c r="E901" s="15">
        <f t="shared" si="3"/>
        <v>0</v>
      </c>
      <c r="F901" s="15">
        <f t="shared" si="4"/>
        <v>0</v>
      </c>
      <c r="G901" s="15">
        <f t="shared" si="5"/>
        <v>0</v>
      </c>
      <c r="H901" s="18" t="str">
        <f t="shared" si="6"/>
        <v/>
      </c>
      <c r="I901" s="18" t="str">
        <f t="shared" si="7"/>
        <v/>
      </c>
      <c r="J901" s="18" t="str">
        <f t="shared" si="8"/>
        <v>-</v>
      </c>
      <c r="K901" s="27" t="str">
        <f t="shared" ref="K901:L901" si="911">IF(A901="","",WEEKDAY(B901,2))</f>
        <v/>
      </c>
      <c r="L901" s="27" t="str">
        <f t="shared" si="911"/>
        <v/>
      </c>
      <c r="M901" s="19">
        <f t="shared" si="10"/>
        <v>0</v>
      </c>
      <c r="N901" s="20">
        <f t="shared" si="11"/>
        <v>0</v>
      </c>
      <c r="O901" s="21" t="str">
        <f>IF(A901="","",IF(G901&gt;=asetukset!$B$3,G901-asetukset!$B$3,IF(AND(G901-E901&lt;=asetukset!$B$4,E901&gt;=asetukset!$B$3),1-E901,IF(AND(G901-E901&lt;=asetukset!$B$4,E901&lt;=asetukset!$B$3),asetukset!$B$6,0))))</f>
        <v/>
      </c>
      <c r="P901" s="20">
        <f>IF(F901&gt;D901,G901-asetukset!$B$5,IF(AND(D901=F901,E901&lt;=asetukset!$B$6),G901-E901,0))</f>
        <v>0</v>
      </c>
      <c r="Q901" s="19" t="str">
        <f>IF(and(K901=6,E901&gt;asetukset!$B$7),"", IF(and(K901&lt;&gt;6,L901=6,G901&lt;asetukset!$B$7),G901,IF(K901=6,asetukset!$B$7-E901,IF(K901=6,asetukset!$B$7-E901,IF(K901=6,asetukset!$B$7-E901,"")))))</f>
        <v/>
      </c>
      <c r="R901" s="19" t="str">
        <f t="shared" si="12"/>
        <v/>
      </c>
      <c r="S901" s="19" t="str">
        <f t="shared" si="13"/>
        <v/>
      </c>
      <c r="T901" s="21" t="str">
        <f>IF(A901="","",IF(SUMIFS($M$2:M901,$I$2:I901,I901,$A$2:A901,A901)&lt;=asetukset!$B$2,"",SUMIFS($M$2:M901,$I$2:I901,I901,$A$2:A901,A901)-asetukset!$B$2))</f>
        <v/>
      </c>
    </row>
    <row r="902">
      <c r="A902" s="43"/>
      <c r="B902" s="31"/>
      <c r="C902" s="31"/>
      <c r="D902" s="15">
        <f t="shared" si="2"/>
        <v>0</v>
      </c>
      <c r="E902" s="15">
        <f t="shared" si="3"/>
        <v>0</v>
      </c>
      <c r="F902" s="15">
        <f t="shared" si="4"/>
        <v>0</v>
      </c>
      <c r="G902" s="15">
        <f t="shared" si="5"/>
        <v>0</v>
      </c>
      <c r="H902" s="18" t="str">
        <f t="shared" si="6"/>
        <v/>
      </c>
      <c r="I902" s="18" t="str">
        <f t="shared" si="7"/>
        <v/>
      </c>
      <c r="J902" s="18" t="str">
        <f t="shared" si="8"/>
        <v>-</v>
      </c>
      <c r="K902" s="27" t="str">
        <f t="shared" ref="K902:L902" si="912">IF(A902="","",WEEKDAY(B902,2))</f>
        <v/>
      </c>
      <c r="L902" s="27" t="str">
        <f t="shared" si="912"/>
        <v/>
      </c>
      <c r="M902" s="19">
        <f t="shared" si="10"/>
        <v>0</v>
      </c>
      <c r="N902" s="20">
        <f t="shared" si="11"/>
        <v>0</v>
      </c>
      <c r="O902" s="21" t="str">
        <f>IF(A902="","",IF(G902&gt;=asetukset!$B$3,G902-asetukset!$B$3,IF(AND(G902-E902&lt;=asetukset!$B$4,E902&gt;=asetukset!$B$3),1-E902,IF(AND(G902-E902&lt;=asetukset!$B$4,E902&lt;=asetukset!$B$3),asetukset!$B$6,0))))</f>
        <v/>
      </c>
      <c r="P902" s="20">
        <f>IF(F902&gt;D902,G902-asetukset!$B$5,IF(AND(D902=F902,E902&lt;=asetukset!$B$6),G902-E902,0))</f>
        <v>0</v>
      </c>
      <c r="Q902" s="19" t="str">
        <f>IF(and(K902=6,E902&gt;asetukset!$B$7),"", IF(and(K902&lt;&gt;6,L902=6,G902&lt;asetukset!$B$7),G902,IF(K902=6,asetukset!$B$7-E902,IF(K902=6,asetukset!$B$7-E902,IF(K902=6,asetukset!$B$7-E902,"")))))</f>
        <v/>
      </c>
      <c r="R902" s="19" t="str">
        <f t="shared" si="12"/>
        <v/>
      </c>
      <c r="S902" s="19" t="str">
        <f t="shared" si="13"/>
        <v/>
      </c>
      <c r="T902" s="21" t="str">
        <f>IF(A902="","",IF(SUMIFS($M$2:M902,$I$2:I902,I902,$A$2:A902,A902)&lt;=asetukset!$B$2,"",SUMIFS($M$2:M902,$I$2:I902,I902,$A$2:A902,A902)-asetukset!$B$2))</f>
        <v/>
      </c>
    </row>
    <row r="903">
      <c r="A903" s="43"/>
      <c r="B903" s="31"/>
      <c r="C903" s="31"/>
      <c r="D903" s="15">
        <f t="shared" si="2"/>
        <v>0</v>
      </c>
      <c r="E903" s="15">
        <f t="shared" si="3"/>
        <v>0</v>
      </c>
      <c r="F903" s="15">
        <f t="shared" si="4"/>
        <v>0</v>
      </c>
      <c r="G903" s="15">
        <f t="shared" si="5"/>
        <v>0</v>
      </c>
      <c r="H903" s="18" t="str">
        <f t="shared" si="6"/>
        <v/>
      </c>
      <c r="I903" s="18" t="str">
        <f t="shared" si="7"/>
        <v/>
      </c>
      <c r="J903" s="18" t="str">
        <f t="shared" si="8"/>
        <v>-</v>
      </c>
      <c r="K903" s="27" t="str">
        <f t="shared" ref="K903:L903" si="913">IF(A903="","",WEEKDAY(B903,2))</f>
        <v/>
      </c>
      <c r="L903" s="27" t="str">
        <f t="shared" si="913"/>
        <v/>
      </c>
      <c r="M903" s="19">
        <f t="shared" si="10"/>
        <v>0</v>
      </c>
      <c r="N903" s="20">
        <f t="shared" si="11"/>
        <v>0</v>
      </c>
      <c r="O903" s="21" t="str">
        <f>IF(A903="","",IF(G903&gt;=asetukset!$B$3,G903-asetukset!$B$3,IF(AND(G903-E903&lt;=asetukset!$B$4,E903&gt;=asetukset!$B$3),1-E903,IF(AND(G903-E903&lt;=asetukset!$B$4,E903&lt;=asetukset!$B$3),asetukset!$B$6,0))))</f>
        <v/>
      </c>
      <c r="P903" s="20">
        <f>IF(F903&gt;D903,G903-asetukset!$B$5,IF(AND(D903=F903,E903&lt;=asetukset!$B$6),G903-E903,0))</f>
        <v>0</v>
      </c>
      <c r="Q903" s="19" t="str">
        <f>IF(and(K903=6,E903&gt;asetukset!$B$7),"", IF(and(K903&lt;&gt;6,L903=6,G903&lt;asetukset!$B$7),G903,IF(K903=6,asetukset!$B$7-E903,IF(K903=6,asetukset!$B$7-E903,IF(K903=6,asetukset!$B$7-E903,"")))))</f>
        <v/>
      </c>
      <c r="R903" s="19" t="str">
        <f t="shared" si="12"/>
        <v/>
      </c>
      <c r="S903" s="19" t="str">
        <f t="shared" si="13"/>
        <v/>
      </c>
      <c r="T903" s="21" t="str">
        <f>IF(A903="","",IF(SUMIFS($M$2:M903,$I$2:I903,I903,$A$2:A903,A903)&lt;=asetukset!$B$2,"",SUMIFS($M$2:M903,$I$2:I903,I903,$A$2:A903,A903)-asetukset!$B$2))</f>
        <v/>
      </c>
    </row>
    <row r="904">
      <c r="A904" s="43"/>
      <c r="B904" s="31"/>
      <c r="C904" s="31"/>
      <c r="D904" s="15">
        <f t="shared" si="2"/>
        <v>0</v>
      </c>
      <c r="E904" s="15">
        <f t="shared" si="3"/>
        <v>0</v>
      </c>
      <c r="F904" s="15">
        <f t="shared" si="4"/>
        <v>0</v>
      </c>
      <c r="G904" s="15">
        <f t="shared" si="5"/>
        <v>0</v>
      </c>
      <c r="H904" s="18" t="str">
        <f t="shared" si="6"/>
        <v/>
      </c>
      <c r="I904" s="18" t="str">
        <f t="shared" si="7"/>
        <v/>
      </c>
      <c r="J904" s="18" t="str">
        <f t="shared" si="8"/>
        <v>-</v>
      </c>
      <c r="K904" s="27" t="str">
        <f t="shared" ref="K904:L904" si="914">IF(A904="","",WEEKDAY(B904,2))</f>
        <v/>
      </c>
      <c r="L904" s="27" t="str">
        <f t="shared" si="914"/>
        <v/>
      </c>
      <c r="M904" s="19">
        <f t="shared" si="10"/>
        <v>0</v>
      </c>
      <c r="N904" s="20">
        <f t="shared" si="11"/>
        <v>0</v>
      </c>
      <c r="O904" s="21" t="str">
        <f>IF(A904="","",IF(G904&gt;=asetukset!$B$3,G904-asetukset!$B$3,IF(AND(G904-E904&lt;=asetukset!$B$4,E904&gt;=asetukset!$B$3),1-E904,IF(AND(G904-E904&lt;=asetukset!$B$4,E904&lt;=asetukset!$B$3),asetukset!$B$6,0))))</f>
        <v/>
      </c>
      <c r="P904" s="20">
        <f>IF(F904&gt;D904,G904-asetukset!$B$5,IF(AND(D904=F904,E904&lt;=asetukset!$B$6),G904-E904,0))</f>
        <v>0</v>
      </c>
      <c r="Q904" s="19" t="str">
        <f>IF(and(K904=6,E904&gt;asetukset!$B$7),"", IF(and(K904&lt;&gt;6,L904=6,G904&lt;asetukset!$B$7),G904,IF(K904=6,asetukset!$B$7-E904,IF(K904=6,asetukset!$B$7-E904,IF(K904=6,asetukset!$B$7-E904,"")))))</f>
        <v/>
      </c>
      <c r="R904" s="19" t="str">
        <f t="shared" si="12"/>
        <v/>
      </c>
      <c r="S904" s="19" t="str">
        <f t="shared" si="13"/>
        <v/>
      </c>
      <c r="T904" s="21" t="str">
        <f>IF(A904="","",IF(SUMIFS($M$2:M904,$I$2:I904,I904,$A$2:A904,A904)&lt;=asetukset!$B$2,"",SUMIFS($M$2:M904,$I$2:I904,I904,$A$2:A904,A904)-asetukset!$B$2))</f>
        <v/>
      </c>
    </row>
    <row r="905">
      <c r="A905" s="43"/>
      <c r="B905" s="31"/>
      <c r="C905" s="31"/>
      <c r="D905" s="15">
        <f t="shared" si="2"/>
        <v>0</v>
      </c>
      <c r="E905" s="15">
        <f t="shared" si="3"/>
        <v>0</v>
      </c>
      <c r="F905" s="15">
        <f t="shared" si="4"/>
        <v>0</v>
      </c>
      <c r="G905" s="15">
        <f t="shared" si="5"/>
        <v>0</v>
      </c>
      <c r="H905" s="18" t="str">
        <f t="shared" si="6"/>
        <v/>
      </c>
      <c r="I905" s="18" t="str">
        <f t="shared" si="7"/>
        <v/>
      </c>
      <c r="J905" s="18" t="str">
        <f t="shared" si="8"/>
        <v>-</v>
      </c>
      <c r="K905" s="27" t="str">
        <f t="shared" ref="K905:L905" si="915">IF(A905="","",WEEKDAY(B905,2))</f>
        <v/>
      </c>
      <c r="L905" s="27" t="str">
        <f t="shared" si="915"/>
        <v/>
      </c>
      <c r="M905" s="19">
        <f t="shared" si="10"/>
        <v>0</v>
      </c>
      <c r="N905" s="20">
        <f t="shared" si="11"/>
        <v>0</v>
      </c>
      <c r="O905" s="21" t="str">
        <f>IF(A905="","",IF(G905&gt;=asetukset!$B$3,G905-asetukset!$B$3,IF(AND(G905-E905&lt;=asetukset!$B$4,E905&gt;=asetukset!$B$3),1-E905,IF(AND(G905-E905&lt;=asetukset!$B$4,E905&lt;=asetukset!$B$3),asetukset!$B$6,0))))</f>
        <v/>
      </c>
      <c r="P905" s="20">
        <f>IF(F905&gt;D905,G905-asetukset!$B$5,IF(AND(D905=F905,E905&lt;=asetukset!$B$6),G905-E905,0))</f>
        <v>0</v>
      </c>
      <c r="Q905" s="19" t="str">
        <f>IF(and(K905=6,E905&gt;asetukset!$B$7),"", IF(and(K905&lt;&gt;6,L905=6,G905&lt;asetukset!$B$7),G905,IF(K905=6,asetukset!$B$7-E905,IF(K905=6,asetukset!$B$7-E905,IF(K905=6,asetukset!$B$7-E905,"")))))</f>
        <v/>
      </c>
      <c r="R905" s="19" t="str">
        <f t="shared" si="12"/>
        <v/>
      </c>
      <c r="S905" s="19" t="str">
        <f t="shared" si="13"/>
        <v/>
      </c>
      <c r="T905" s="21" t="str">
        <f>IF(A905="","",IF(SUMIFS($M$2:M905,$I$2:I905,I905,$A$2:A905,A905)&lt;=asetukset!$B$2,"",SUMIFS($M$2:M905,$I$2:I905,I905,$A$2:A905,A905)-asetukset!$B$2))</f>
        <v/>
      </c>
    </row>
    <row r="906">
      <c r="A906" s="43"/>
      <c r="B906" s="31"/>
      <c r="C906" s="31"/>
      <c r="D906" s="15">
        <f t="shared" si="2"/>
        <v>0</v>
      </c>
      <c r="E906" s="15">
        <f t="shared" si="3"/>
        <v>0</v>
      </c>
      <c r="F906" s="15">
        <f t="shared" si="4"/>
        <v>0</v>
      </c>
      <c r="G906" s="15">
        <f t="shared" si="5"/>
        <v>0</v>
      </c>
      <c r="H906" s="18" t="str">
        <f t="shared" si="6"/>
        <v/>
      </c>
      <c r="I906" s="18" t="str">
        <f t="shared" si="7"/>
        <v/>
      </c>
      <c r="J906" s="18" t="str">
        <f t="shared" si="8"/>
        <v>-</v>
      </c>
      <c r="K906" s="27" t="str">
        <f t="shared" ref="K906:L906" si="916">IF(A906="","",WEEKDAY(B906,2))</f>
        <v/>
      </c>
      <c r="L906" s="27" t="str">
        <f t="shared" si="916"/>
        <v/>
      </c>
      <c r="M906" s="19">
        <f t="shared" si="10"/>
        <v>0</v>
      </c>
      <c r="N906" s="20">
        <f t="shared" si="11"/>
        <v>0</v>
      </c>
      <c r="O906" s="21" t="str">
        <f>IF(A906="","",IF(G906&gt;=asetukset!$B$3,G906-asetukset!$B$3,IF(AND(G906-E906&lt;=asetukset!$B$4,E906&gt;=asetukset!$B$3),1-E906,IF(AND(G906-E906&lt;=asetukset!$B$4,E906&lt;=asetukset!$B$3),asetukset!$B$6,0))))</f>
        <v/>
      </c>
      <c r="P906" s="20">
        <f>IF(F906&gt;D906,G906-asetukset!$B$5,IF(AND(D906=F906,E906&lt;=asetukset!$B$6),G906-E906,0))</f>
        <v>0</v>
      </c>
      <c r="Q906" s="19" t="str">
        <f>IF(and(K906=6,E906&gt;asetukset!$B$7),"", IF(and(K906&lt;&gt;6,L906=6,G906&lt;asetukset!$B$7),G906,IF(K906=6,asetukset!$B$7-E906,IF(K906=6,asetukset!$B$7-E906,IF(K906=6,asetukset!$B$7-E906,"")))))</f>
        <v/>
      </c>
      <c r="R906" s="19" t="str">
        <f t="shared" si="12"/>
        <v/>
      </c>
      <c r="S906" s="19" t="str">
        <f t="shared" si="13"/>
        <v/>
      </c>
      <c r="T906" s="21" t="str">
        <f>IF(A906="","",IF(SUMIFS($M$2:M906,$I$2:I906,I906,$A$2:A906,A906)&lt;=asetukset!$B$2,"",SUMIFS($M$2:M906,$I$2:I906,I906,$A$2:A906,A906)-asetukset!$B$2))</f>
        <v/>
      </c>
    </row>
    <row r="907">
      <c r="A907" s="43"/>
      <c r="B907" s="31"/>
      <c r="C907" s="31"/>
      <c r="D907" s="15">
        <f t="shared" si="2"/>
        <v>0</v>
      </c>
      <c r="E907" s="15">
        <f t="shared" si="3"/>
        <v>0</v>
      </c>
      <c r="F907" s="15">
        <f t="shared" si="4"/>
        <v>0</v>
      </c>
      <c r="G907" s="15">
        <f t="shared" si="5"/>
        <v>0</v>
      </c>
      <c r="H907" s="18" t="str">
        <f t="shared" si="6"/>
        <v/>
      </c>
      <c r="I907" s="18" t="str">
        <f t="shared" si="7"/>
        <v/>
      </c>
      <c r="J907" s="18" t="str">
        <f t="shared" si="8"/>
        <v>-</v>
      </c>
      <c r="K907" s="27" t="str">
        <f t="shared" ref="K907:L907" si="917">IF(A907="","",WEEKDAY(B907,2))</f>
        <v/>
      </c>
      <c r="L907" s="27" t="str">
        <f t="shared" si="917"/>
        <v/>
      </c>
      <c r="M907" s="19">
        <f t="shared" si="10"/>
        <v>0</v>
      </c>
      <c r="N907" s="20">
        <f t="shared" si="11"/>
        <v>0</v>
      </c>
      <c r="O907" s="21" t="str">
        <f>IF(A907="","",IF(G907&gt;=asetukset!$B$3,G907-asetukset!$B$3,IF(AND(G907-E907&lt;=asetukset!$B$4,E907&gt;=asetukset!$B$3),1-E907,IF(AND(G907-E907&lt;=asetukset!$B$4,E907&lt;=asetukset!$B$3),asetukset!$B$6,0))))</f>
        <v/>
      </c>
      <c r="P907" s="20">
        <f>IF(F907&gt;D907,G907-asetukset!$B$5,IF(AND(D907=F907,E907&lt;=asetukset!$B$6),G907-E907,0))</f>
        <v>0</v>
      </c>
      <c r="Q907" s="19" t="str">
        <f>IF(and(K907=6,E907&gt;asetukset!$B$7),"", IF(and(K907&lt;&gt;6,L907=6,G907&lt;asetukset!$B$7),G907,IF(K907=6,asetukset!$B$7-E907,IF(K907=6,asetukset!$B$7-E907,IF(K907=6,asetukset!$B$7-E907,"")))))</f>
        <v/>
      </c>
      <c r="R907" s="19" t="str">
        <f t="shared" si="12"/>
        <v/>
      </c>
      <c r="S907" s="19" t="str">
        <f t="shared" si="13"/>
        <v/>
      </c>
      <c r="T907" s="21" t="str">
        <f>IF(A907="","",IF(SUMIFS($M$2:M907,$I$2:I907,I907,$A$2:A907,A907)&lt;=asetukset!$B$2,"",SUMIFS($M$2:M907,$I$2:I907,I907,$A$2:A907,A907)-asetukset!$B$2))</f>
        <v/>
      </c>
    </row>
    <row r="908">
      <c r="A908" s="43"/>
      <c r="B908" s="31"/>
      <c r="C908" s="31"/>
      <c r="D908" s="15">
        <f t="shared" si="2"/>
        <v>0</v>
      </c>
      <c r="E908" s="15">
        <f t="shared" si="3"/>
        <v>0</v>
      </c>
      <c r="F908" s="15">
        <f t="shared" si="4"/>
        <v>0</v>
      </c>
      <c r="G908" s="15">
        <f t="shared" si="5"/>
        <v>0</v>
      </c>
      <c r="H908" s="18" t="str">
        <f t="shared" si="6"/>
        <v/>
      </c>
      <c r="I908" s="18" t="str">
        <f t="shared" si="7"/>
        <v/>
      </c>
      <c r="J908" s="18" t="str">
        <f t="shared" si="8"/>
        <v>-</v>
      </c>
      <c r="K908" s="27" t="str">
        <f t="shared" ref="K908:L908" si="918">IF(A908="","",WEEKDAY(B908,2))</f>
        <v/>
      </c>
      <c r="L908" s="27" t="str">
        <f t="shared" si="918"/>
        <v/>
      </c>
      <c r="M908" s="19">
        <f t="shared" si="10"/>
        <v>0</v>
      </c>
      <c r="N908" s="20">
        <f t="shared" si="11"/>
        <v>0</v>
      </c>
      <c r="O908" s="21" t="str">
        <f>IF(A908="","",IF(G908&gt;=asetukset!$B$3,G908-asetukset!$B$3,IF(AND(G908-E908&lt;=asetukset!$B$4,E908&gt;=asetukset!$B$3),1-E908,IF(AND(G908-E908&lt;=asetukset!$B$4,E908&lt;=asetukset!$B$3),asetukset!$B$6,0))))</f>
        <v/>
      </c>
      <c r="P908" s="20">
        <f>IF(F908&gt;D908,G908-asetukset!$B$5,IF(AND(D908=F908,E908&lt;=asetukset!$B$6),G908-E908,0))</f>
        <v>0</v>
      </c>
      <c r="Q908" s="19" t="str">
        <f>IF(and(K908=6,E908&gt;asetukset!$B$7),"", IF(and(K908&lt;&gt;6,L908=6,G908&lt;asetukset!$B$7),G908,IF(K908=6,asetukset!$B$7-E908,IF(K908=6,asetukset!$B$7-E908,IF(K908=6,asetukset!$B$7-E908,"")))))</f>
        <v/>
      </c>
      <c r="R908" s="19" t="str">
        <f t="shared" si="12"/>
        <v/>
      </c>
      <c r="S908" s="19" t="str">
        <f t="shared" si="13"/>
        <v/>
      </c>
      <c r="T908" s="21" t="str">
        <f>IF(A908="","",IF(SUMIFS($M$2:M908,$I$2:I908,I908,$A$2:A908,A908)&lt;=asetukset!$B$2,"",SUMIFS($M$2:M908,$I$2:I908,I908,$A$2:A908,A908)-asetukset!$B$2))</f>
        <v/>
      </c>
    </row>
    <row r="909">
      <c r="A909" s="43"/>
      <c r="B909" s="31"/>
      <c r="C909" s="31"/>
      <c r="D909" s="15">
        <f t="shared" si="2"/>
        <v>0</v>
      </c>
      <c r="E909" s="15">
        <f t="shared" si="3"/>
        <v>0</v>
      </c>
      <c r="F909" s="15">
        <f t="shared" si="4"/>
        <v>0</v>
      </c>
      <c r="G909" s="15">
        <f t="shared" si="5"/>
        <v>0</v>
      </c>
      <c r="H909" s="18" t="str">
        <f t="shared" si="6"/>
        <v/>
      </c>
      <c r="I909" s="18" t="str">
        <f t="shared" si="7"/>
        <v/>
      </c>
      <c r="J909" s="18" t="str">
        <f t="shared" si="8"/>
        <v>-</v>
      </c>
      <c r="K909" s="27" t="str">
        <f t="shared" ref="K909:L909" si="919">IF(A909="","",WEEKDAY(B909,2))</f>
        <v/>
      </c>
      <c r="L909" s="27" t="str">
        <f t="shared" si="919"/>
        <v/>
      </c>
      <c r="M909" s="19">
        <f t="shared" si="10"/>
        <v>0</v>
      </c>
      <c r="N909" s="20">
        <f t="shared" si="11"/>
        <v>0</v>
      </c>
      <c r="O909" s="21" t="str">
        <f>IF(A909="","",IF(G909&gt;=asetukset!$B$3,G909-asetukset!$B$3,IF(AND(G909-E909&lt;=asetukset!$B$4,E909&gt;=asetukset!$B$3),1-E909,IF(AND(G909-E909&lt;=asetukset!$B$4,E909&lt;=asetukset!$B$3),asetukset!$B$6,0))))</f>
        <v/>
      </c>
      <c r="P909" s="20">
        <f>IF(F909&gt;D909,G909-asetukset!$B$5,IF(AND(D909=F909,E909&lt;=asetukset!$B$6),G909-E909,0))</f>
        <v>0</v>
      </c>
      <c r="Q909" s="19" t="str">
        <f>IF(and(K909=6,E909&gt;asetukset!$B$7),"", IF(and(K909&lt;&gt;6,L909=6,G909&lt;asetukset!$B$7),G909,IF(K909=6,asetukset!$B$7-E909,IF(K909=6,asetukset!$B$7-E909,IF(K909=6,asetukset!$B$7-E909,"")))))</f>
        <v/>
      </c>
      <c r="R909" s="19" t="str">
        <f t="shared" si="12"/>
        <v/>
      </c>
      <c r="S909" s="19" t="str">
        <f t="shared" si="13"/>
        <v/>
      </c>
      <c r="T909" s="21" t="str">
        <f>IF(A909="","",IF(SUMIFS($M$2:M909,$I$2:I909,I909,$A$2:A909,A909)&lt;=asetukset!$B$2,"",SUMIFS($M$2:M909,$I$2:I909,I909,$A$2:A909,A909)-asetukset!$B$2))</f>
        <v/>
      </c>
    </row>
    <row r="910">
      <c r="A910" s="43"/>
      <c r="B910" s="31"/>
      <c r="C910" s="31"/>
      <c r="D910" s="15">
        <f t="shared" si="2"/>
        <v>0</v>
      </c>
      <c r="E910" s="15">
        <f t="shared" si="3"/>
        <v>0</v>
      </c>
      <c r="F910" s="15">
        <f t="shared" si="4"/>
        <v>0</v>
      </c>
      <c r="G910" s="15">
        <f t="shared" si="5"/>
        <v>0</v>
      </c>
      <c r="H910" s="18" t="str">
        <f t="shared" si="6"/>
        <v/>
      </c>
      <c r="I910" s="18" t="str">
        <f t="shared" si="7"/>
        <v/>
      </c>
      <c r="J910" s="18" t="str">
        <f t="shared" si="8"/>
        <v>-</v>
      </c>
      <c r="K910" s="27" t="str">
        <f t="shared" ref="K910:L910" si="920">IF(A910="","",WEEKDAY(B910,2))</f>
        <v/>
      </c>
      <c r="L910" s="27" t="str">
        <f t="shared" si="920"/>
        <v/>
      </c>
      <c r="M910" s="19">
        <f t="shared" si="10"/>
        <v>0</v>
      </c>
      <c r="N910" s="20">
        <f t="shared" si="11"/>
        <v>0</v>
      </c>
      <c r="O910" s="21" t="str">
        <f>IF(A910="","",IF(G910&gt;=asetukset!$B$3,G910-asetukset!$B$3,IF(AND(G910-E910&lt;=asetukset!$B$4,E910&gt;=asetukset!$B$3),1-E910,IF(AND(G910-E910&lt;=asetukset!$B$4,E910&lt;=asetukset!$B$3),asetukset!$B$6,0))))</f>
        <v/>
      </c>
      <c r="P910" s="20">
        <f>IF(F910&gt;D910,G910-asetukset!$B$5,IF(AND(D910=F910,E910&lt;=asetukset!$B$6),G910-E910,0))</f>
        <v>0</v>
      </c>
      <c r="Q910" s="19" t="str">
        <f>IF(and(K910=6,E910&gt;asetukset!$B$7),"", IF(and(K910&lt;&gt;6,L910=6,G910&lt;asetukset!$B$7),G910,IF(K910=6,asetukset!$B$7-E910,IF(K910=6,asetukset!$B$7-E910,IF(K910=6,asetukset!$B$7-E910,"")))))</f>
        <v/>
      </c>
      <c r="R910" s="19" t="str">
        <f t="shared" si="12"/>
        <v/>
      </c>
      <c r="S910" s="19" t="str">
        <f t="shared" si="13"/>
        <v/>
      </c>
      <c r="T910" s="21" t="str">
        <f>IF(A910="","",IF(SUMIFS($M$2:M910,$I$2:I910,I910,$A$2:A910,A910)&lt;=asetukset!$B$2,"",SUMIFS($M$2:M910,$I$2:I910,I910,$A$2:A910,A910)-asetukset!$B$2))</f>
        <v/>
      </c>
    </row>
    <row r="911">
      <c r="A911" s="43"/>
      <c r="B911" s="31"/>
      <c r="C911" s="31"/>
      <c r="D911" s="15">
        <f t="shared" si="2"/>
        <v>0</v>
      </c>
      <c r="E911" s="15">
        <f t="shared" si="3"/>
        <v>0</v>
      </c>
      <c r="F911" s="15">
        <f t="shared" si="4"/>
        <v>0</v>
      </c>
      <c r="G911" s="15">
        <f t="shared" si="5"/>
        <v>0</v>
      </c>
      <c r="H911" s="18" t="str">
        <f t="shared" si="6"/>
        <v/>
      </c>
      <c r="I911" s="18" t="str">
        <f t="shared" si="7"/>
        <v/>
      </c>
      <c r="J911" s="18" t="str">
        <f t="shared" si="8"/>
        <v>-</v>
      </c>
      <c r="K911" s="27" t="str">
        <f t="shared" ref="K911:L911" si="921">IF(A911="","",WEEKDAY(B911,2))</f>
        <v/>
      </c>
      <c r="L911" s="27" t="str">
        <f t="shared" si="921"/>
        <v/>
      </c>
      <c r="M911" s="19">
        <f t="shared" si="10"/>
        <v>0</v>
      </c>
      <c r="N911" s="20">
        <f t="shared" si="11"/>
        <v>0</v>
      </c>
      <c r="O911" s="21" t="str">
        <f>IF(A911="","",IF(G911&gt;=asetukset!$B$3,G911-asetukset!$B$3,IF(AND(G911-E911&lt;=asetukset!$B$4,E911&gt;=asetukset!$B$3),1-E911,IF(AND(G911-E911&lt;=asetukset!$B$4,E911&lt;=asetukset!$B$3),asetukset!$B$6,0))))</f>
        <v/>
      </c>
      <c r="P911" s="20">
        <f>IF(F911&gt;D911,G911-asetukset!$B$5,IF(AND(D911=F911,E911&lt;=asetukset!$B$6),G911-E911,0))</f>
        <v>0</v>
      </c>
      <c r="Q911" s="19" t="str">
        <f>IF(and(K911=6,E911&gt;asetukset!$B$7),"", IF(and(K911&lt;&gt;6,L911=6,G911&lt;asetukset!$B$7),G911,IF(K911=6,asetukset!$B$7-E911,IF(K911=6,asetukset!$B$7-E911,IF(K911=6,asetukset!$B$7-E911,"")))))</f>
        <v/>
      </c>
      <c r="R911" s="19" t="str">
        <f t="shared" si="12"/>
        <v/>
      </c>
      <c r="S911" s="19" t="str">
        <f t="shared" si="13"/>
        <v/>
      </c>
      <c r="T911" s="21" t="str">
        <f>IF(A911="","",IF(SUMIFS($M$2:M911,$I$2:I911,I911,$A$2:A911,A911)&lt;=asetukset!$B$2,"",SUMIFS($M$2:M911,$I$2:I911,I911,$A$2:A911,A911)-asetukset!$B$2))</f>
        <v/>
      </c>
    </row>
    <row r="912">
      <c r="A912" s="43"/>
      <c r="B912" s="31"/>
      <c r="C912" s="31"/>
      <c r="D912" s="15">
        <f t="shared" si="2"/>
        <v>0</v>
      </c>
      <c r="E912" s="15">
        <f t="shared" si="3"/>
        <v>0</v>
      </c>
      <c r="F912" s="15">
        <f t="shared" si="4"/>
        <v>0</v>
      </c>
      <c r="G912" s="15">
        <f t="shared" si="5"/>
        <v>0</v>
      </c>
      <c r="H912" s="18" t="str">
        <f t="shared" si="6"/>
        <v/>
      </c>
      <c r="I912" s="18" t="str">
        <f t="shared" si="7"/>
        <v/>
      </c>
      <c r="J912" s="18" t="str">
        <f t="shared" si="8"/>
        <v>-</v>
      </c>
      <c r="K912" s="27" t="str">
        <f t="shared" ref="K912:L912" si="922">IF(A912="","",WEEKDAY(B912,2))</f>
        <v/>
      </c>
      <c r="L912" s="27" t="str">
        <f t="shared" si="922"/>
        <v/>
      </c>
      <c r="M912" s="19">
        <f t="shared" si="10"/>
        <v>0</v>
      </c>
      <c r="N912" s="20">
        <f t="shared" si="11"/>
        <v>0</v>
      </c>
      <c r="O912" s="21" t="str">
        <f>IF(A912="","",IF(G912&gt;=asetukset!$B$3,G912-asetukset!$B$3,IF(AND(G912-E912&lt;=asetukset!$B$4,E912&gt;=asetukset!$B$3),1-E912,IF(AND(G912-E912&lt;=asetukset!$B$4,E912&lt;=asetukset!$B$3),asetukset!$B$6,0))))</f>
        <v/>
      </c>
      <c r="P912" s="20">
        <f>IF(F912&gt;D912,G912-asetukset!$B$5,IF(AND(D912=F912,E912&lt;=asetukset!$B$6),G912-E912,0))</f>
        <v>0</v>
      </c>
      <c r="Q912" s="19" t="str">
        <f>IF(and(K912=6,E912&gt;asetukset!$B$7),"", IF(and(K912&lt;&gt;6,L912=6,G912&lt;asetukset!$B$7),G912,IF(K912=6,asetukset!$B$7-E912,IF(K912=6,asetukset!$B$7-E912,IF(K912=6,asetukset!$B$7-E912,"")))))</f>
        <v/>
      </c>
      <c r="R912" s="19" t="str">
        <f t="shared" si="12"/>
        <v/>
      </c>
      <c r="S912" s="19" t="str">
        <f t="shared" si="13"/>
        <v/>
      </c>
      <c r="T912" s="21" t="str">
        <f>IF(A912="","",IF(SUMIFS($M$2:M912,$I$2:I912,I912,$A$2:A912,A912)&lt;=asetukset!$B$2,"",SUMIFS($M$2:M912,$I$2:I912,I912,$A$2:A912,A912)-asetukset!$B$2))</f>
        <v/>
      </c>
    </row>
    <row r="913">
      <c r="A913" s="43"/>
      <c r="B913" s="31"/>
      <c r="C913" s="31"/>
      <c r="D913" s="15">
        <f t="shared" si="2"/>
        <v>0</v>
      </c>
      <c r="E913" s="15">
        <f t="shared" si="3"/>
        <v>0</v>
      </c>
      <c r="F913" s="15">
        <f t="shared" si="4"/>
        <v>0</v>
      </c>
      <c r="G913" s="15">
        <f t="shared" si="5"/>
        <v>0</v>
      </c>
      <c r="H913" s="18" t="str">
        <f t="shared" si="6"/>
        <v/>
      </c>
      <c r="I913" s="18" t="str">
        <f t="shared" si="7"/>
        <v/>
      </c>
      <c r="J913" s="18" t="str">
        <f t="shared" si="8"/>
        <v>-</v>
      </c>
      <c r="K913" s="27" t="str">
        <f t="shared" ref="K913:L913" si="923">IF(A913="","",WEEKDAY(B913,2))</f>
        <v/>
      </c>
      <c r="L913" s="27" t="str">
        <f t="shared" si="923"/>
        <v/>
      </c>
      <c r="M913" s="19">
        <f t="shared" si="10"/>
        <v>0</v>
      </c>
      <c r="N913" s="20">
        <f t="shared" si="11"/>
        <v>0</v>
      </c>
      <c r="O913" s="21" t="str">
        <f>IF(A913="","",IF(G913&gt;=asetukset!$B$3,G913-asetukset!$B$3,IF(AND(G913-E913&lt;=asetukset!$B$4,E913&gt;=asetukset!$B$3),1-E913,IF(AND(G913-E913&lt;=asetukset!$B$4,E913&lt;=asetukset!$B$3),asetukset!$B$6,0))))</f>
        <v/>
      </c>
      <c r="P913" s="20">
        <f>IF(F913&gt;D913,G913-asetukset!$B$5,IF(AND(D913=F913,E913&lt;=asetukset!$B$6),G913-E913,0))</f>
        <v>0</v>
      </c>
      <c r="Q913" s="19" t="str">
        <f>IF(and(K913=6,E913&gt;asetukset!$B$7),"", IF(and(K913&lt;&gt;6,L913=6,G913&lt;asetukset!$B$7),G913,IF(K913=6,asetukset!$B$7-E913,IF(K913=6,asetukset!$B$7-E913,IF(K913=6,asetukset!$B$7-E913,"")))))</f>
        <v/>
      </c>
      <c r="R913" s="19" t="str">
        <f t="shared" si="12"/>
        <v/>
      </c>
      <c r="S913" s="19" t="str">
        <f t="shared" si="13"/>
        <v/>
      </c>
      <c r="T913" s="21" t="str">
        <f>IF(A913="","",IF(SUMIFS($M$2:M913,$I$2:I913,I913,$A$2:A913,A913)&lt;=asetukset!$B$2,"",SUMIFS($M$2:M913,$I$2:I913,I913,$A$2:A913,A913)-asetukset!$B$2))</f>
        <v/>
      </c>
    </row>
    <row r="914">
      <c r="A914" s="43"/>
      <c r="B914" s="31"/>
      <c r="C914" s="31"/>
      <c r="D914" s="15">
        <f t="shared" si="2"/>
        <v>0</v>
      </c>
      <c r="E914" s="15">
        <f t="shared" si="3"/>
        <v>0</v>
      </c>
      <c r="F914" s="15">
        <f t="shared" si="4"/>
        <v>0</v>
      </c>
      <c r="G914" s="15">
        <f t="shared" si="5"/>
        <v>0</v>
      </c>
      <c r="H914" s="18" t="str">
        <f t="shared" si="6"/>
        <v/>
      </c>
      <c r="I914" s="18" t="str">
        <f t="shared" si="7"/>
        <v/>
      </c>
      <c r="J914" s="18" t="str">
        <f t="shared" si="8"/>
        <v>-</v>
      </c>
      <c r="K914" s="27" t="str">
        <f t="shared" ref="K914:L914" si="924">IF(A914="","",WEEKDAY(B914,2))</f>
        <v/>
      </c>
      <c r="L914" s="27" t="str">
        <f t="shared" si="924"/>
        <v/>
      </c>
      <c r="M914" s="19">
        <f t="shared" si="10"/>
        <v>0</v>
      </c>
      <c r="N914" s="20">
        <f t="shared" si="11"/>
        <v>0</v>
      </c>
      <c r="O914" s="21" t="str">
        <f>IF(A914="","",IF(G914&gt;=asetukset!$B$3,G914-asetukset!$B$3,IF(AND(G914-E914&lt;=asetukset!$B$4,E914&gt;=asetukset!$B$3),1-E914,IF(AND(G914-E914&lt;=asetukset!$B$4,E914&lt;=asetukset!$B$3),asetukset!$B$6,0))))</f>
        <v/>
      </c>
      <c r="P914" s="20">
        <f>IF(F914&gt;D914,G914-asetukset!$B$5,IF(AND(D914=F914,E914&lt;=asetukset!$B$6),G914-E914,0))</f>
        <v>0</v>
      </c>
      <c r="Q914" s="19" t="str">
        <f>IF(and(K914=6,E914&gt;asetukset!$B$7),"", IF(and(K914&lt;&gt;6,L914=6,G914&lt;asetukset!$B$7),G914,IF(K914=6,asetukset!$B$7-E914,IF(K914=6,asetukset!$B$7-E914,IF(K914=6,asetukset!$B$7-E914,"")))))</f>
        <v/>
      </c>
      <c r="R914" s="19" t="str">
        <f t="shared" si="12"/>
        <v/>
      </c>
      <c r="S914" s="19" t="str">
        <f t="shared" si="13"/>
        <v/>
      </c>
      <c r="T914" s="21" t="str">
        <f>IF(A914="","",IF(SUMIFS($M$2:M914,$I$2:I914,I914,$A$2:A914,A914)&lt;=asetukset!$B$2,"",SUMIFS($M$2:M914,$I$2:I914,I914,$A$2:A914,A914)-asetukset!$B$2))</f>
        <v/>
      </c>
    </row>
    <row r="915">
      <c r="A915" s="43"/>
      <c r="B915" s="31"/>
      <c r="C915" s="31"/>
      <c r="D915" s="15">
        <f t="shared" si="2"/>
        <v>0</v>
      </c>
      <c r="E915" s="15">
        <f t="shared" si="3"/>
        <v>0</v>
      </c>
      <c r="F915" s="15">
        <f t="shared" si="4"/>
        <v>0</v>
      </c>
      <c r="G915" s="15">
        <f t="shared" si="5"/>
        <v>0</v>
      </c>
      <c r="H915" s="18" t="str">
        <f t="shared" si="6"/>
        <v/>
      </c>
      <c r="I915" s="18" t="str">
        <f t="shared" si="7"/>
        <v/>
      </c>
      <c r="J915" s="18" t="str">
        <f t="shared" si="8"/>
        <v>-</v>
      </c>
      <c r="K915" s="27" t="str">
        <f t="shared" ref="K915:L915" si="925">IF(A915="","",WEEKDAY(B915,2))</f>
        <v/>
      </c>
      <c r="L915" s="27" t="str">
        <f t="shared" si="925"/>
        <v/>
      </c>
      <c r="M915" s="19">
        <f t="shared" si="10"/>
        <v>0</v>
      </c>
      <c r="N915" s="20">
        <f t="shared" si="11"/>
        <v>0</v>
      </c>
      <c r="O915" s="21" t="str">
        <f>IF(A915="","",IF(G915&gt;=asetukset!$B$3,G915-asetukset!$B$3,IF(AND(G915-E915&lt;=asetukset!$B$4,E915&gt;=asetukset!$B$3),1-E915,IF(AND(G915-E915&lt;=asetukset!$B$4,E915&lt;=asetukset!$B$3),asetukset!$B$6,0))))</f>
        <v/>
      </c>
      <c r="P915" s="20">
        <f>IF(F915&gt;D915,G915-asetukset!$B$5,IF(AND(D915=F915,E915&lt;=asetukset!$B$6),G915-E915,0))</f>
        <v>0</v>
      </c>
      <c r="Q915" s="19" t="str">
        <f>IF(and(K915=6,E915&gt;asetukset!$B$7),"", IF(and(K915&lt;&gt;6,L915=6,G915&lt;asetukset!$B$7),G915,IF(K915=6,asetukset!$B$7-E915,IF(K915=6,asetukset!$B$7-E915,IF(K915=6,asetukset!$B$7-E915,"")))))</f>
        <v/>
      </c>
      <c r="R915" s="19" t="str">
        <f t="shared" si="12"/>
        <v/>
      </c>
      <c r="S915" s="19" t="str">
        <f t="shared" si="13"/>
        <v/>
      </c>
      <c r="T915" s="21" t="str">
        <f>IF(A915="","",IF(SUMIFS($M$2:M915,$I$2:I915,I915,$A$2:A915,A915)&lt;=asetukset!$B$2,"",SUMIFS($M$2:M915,$I$2:I915,I915,$A$2:A915,A915)-asetukset!$B$2))</f>
        <v/>
      </c>
    </row>
    <row r="916">
      <c r="A916" s="43"/>
      <c r="B916" s="31"/>
      <c r="C916" s="31"/>
      <c r="D916" s="15">
        <f t="shared" si="2"/>
        <v>0</v>
      </c>
      <c r="E916" s="15">
        <f t="shared" si="3"/>
        <v>0</v>
      </c>
      <c r="F916" s="15">
        <f t="shared" si="4"/>
        <v>0</v>
      </c>
      <c r="G916" s="15">
        <f t="shared" si="5"/>
        <v>0</v>
      </c>
      <c r="H916" s="18" t="str">
        <f t="shared" si="6"/>
        <v/>
      </c>
      <c r="I916" s="18" t="str">
        <f t="shared" si="7"/>
        <v/>
      </c>
      <c r="J916" s="18" t="str">
        <f t="shared" si="8"/>
        <v>-</v>
      </c>
      <c r="K916" s="27" t="str">
        <f t="shared" ref="K916:L916" si="926">IF(A916="","",WEEKDAY(B916,2))</f>
        <v/>
      </c>
      <c r="L916" s="27" t="str">
        <f t="shared" si="926"/>
        <v/>
      </c>
      <c r="M916" s="19">
        <f t="shared" si="10"/>
        <v>0</v>
      </c>
      <c r="N916" s="20">
        <f t="shared" si="11"/>
        <v>0</v>
      </c>
      <c r="O916" s="21" t="str">
        <f>IF(A916="","",IF(G916&gt;=asetukset!$B$3,G916-asetukset!$B$3,IF(AND(G916-E916&lt;=asetukset!$B$4,E916&gt;=asetukset!$B$3),1-E916,IF(AND(G916-E916&lt;=asetukset!$B$4,E916&lt;=asetukset!$B$3),asetukset!$B$6,0))))</f>
        <v/>
      </c>
      <c r="P916" s="20">
        <f>IF(F916&gt;D916,G916-asetukset!$B$5,IF(AND(D916=F916,E916&lt;=asetukset!$B$6),G916-E916,0))</f>
        <v>0</v>
      </c>
      <c r="Q916" s="19" t="str">
        <f>IF(and(K916=6,E916&gt;asetukset!$B$7),"", IF(and(K916&lt;&gt;6,L916=6,G916&lt;asetukset!$B$7),G916,IF(K916=6,asetukset!$B$7-E916,IF(K916=6,asetukset!$B$7-E916,IF(K916=6,asetukset!$B$7-E916,"")))))</f>
        <v/>
      </c>
      <c r="R916" s="19" t="str">
        <f t="shared" si="12"/>
        <v/>
      </c>
      <c r="S916" s="19" t="str">
        <f t="shared" si="13"/>
        <v/>
      </c>
      <c r="T916" s="21" t="str">
        <f>IF(A916="","",IF(SUMIFS($M$2:M916,$I$2:I916,I916,$A$2:A916,A916)&lt;=asetukset!$B$2,"",SUMIFS($M$2:M916,$I$2:I916,I916,$A$2:A916,A916)-asetukset!$B$2))</f>
        <v/>
      </c>
    </row>
    <row r="917">
      <c r="A917" s="43"/>
      <c r="B917" s="31"/>
      <c r="C917" s="31"/>
      <c r="D917" s="15">
        <f t="shared" si="2"/>
        <v>0</v>
      </c>
      <c r="E917" s="15">
        <f t="shared" si="3"/>
        <v>0</v>
      </c>
      <c r="F917" s="15">
        <f t="shared" si="4"/>
        <v>0</v>
      </c>
      <c r="G917" s="15">
        <f t="shared" si="5"/>
        <v>0</v>
      </c>
      <c r="H917" s="18" t="str">
        <f t="shared" si="6"/>
        <v/>
      </c>
      <c r="I917" s="18" t="str">
        <f t="shared" si="7"/>
        <v/>
      </c>
      <c r="J917" s="18" t="str">
        <f t="shared" si="8"/>
        <v>-</v>
      </c>
      <c r="K917" s="27" t="str">
        <f t="shared" ref="K917:L917" si="927">IF(A917="","",WEEKDAY(B917,2))</f>
        <v/>
      </c>
      <c r="L917" s="27" t="str">
        <f t="shared" si="927"/>
        <v/>
      </c>
      <c r="M917" s="19">
        <f t="shared" si="10"/>
        <v>0</v>
      </c>
      <c r="N917" s="20">
        <f t="shared" si="11"/>
        <v>0</v>
      </c>
      <c r="O917" s="21" t="str">
        <f>IF(A917="","",IF(G917&gt;=asetukset!$B$3,G917-asetukset!$B$3,IF(AND(G917-E917&lt;=asetukset!$B$4,E917&gt;=asetukset!$B$3),1-E917,IF(AND(G917-E917&lt;=asetukset!$B$4,E917&lt;=asetukset!$B$3),asetukset!$B$6,0))))</f>
        <v/>
      </c>
      <c r="P917" s="20">
        <f>IF(F917&gt;D917,G917-asetukset!$B$5,IF(AND(D917=F917,E917&lt;=asetukset!$B$6),G917-E917,0))</f>
        <v>0</v>
      </c>
      <c r="Q917" s="19" t="str">
        <f>IF(and(K917=6,E917&gt;asetukset!$B$7),"", IF(and(K917&lt;&gt;6,L917=6,G917&lt;asetukset!$B$7),G917,IF(K917=6,asetukset!$B$7-E917,IF(K917=6,asetukset!$B$7-E917,IF(K917=6,asetukset!$B$7-E917,"")))))</f>
        <v/>
      </c>
      <c r="R917" s="19" t="str">
        <f t="shared" si="12"/>
        <v/>
      </c>
      <c r="S917" s="19" t="str">
        <f t="shared" si="13"/>
        <v/>
      </c>
      <c r="T917" s="21" t="str">
        <f>IF(A917="","",IF(SUMIFS($M$2:M917,$I$2:I917,I917,$A$2:A917,A917)&lt;=asetukset!$B$2,"",SUMIFS($M$2:M917,$I$2:I917,I917,$A$2:A917,A917)-asetukset!$B$2))</f>
        <v/>
      </c>
    </row>
    <row r="918">
      <c r="A918" s="43"/>
      <c r="B918" s="31"/>
      <c r="C918" s="31"/>
      <c r="D918" s="15">
        <f t="shared" si="2"/>
        <v>0</v>
      </c>
      <c r="E918" s="15">
        <f t="shared" si="3"/>
        <v>0</v>
      </c>
      <c r="F918" s="15">
        <f t="shared" si="4"/>
        <v>0</v>
      </c>
      <c r="G918" s="15">
        <f t="shared" si="5"/>
        <v>0</v>
      </c>
      <c r="H918" s="18" t="str">
        <f t="shared" si="6"/>
        <v/>
      </c>
      <c r="I918" s="18" t="str">
        <f t="shared" si="7"/>
        <v/>
      </c>
      <c r="J918" s="18" t="str">
        <f t="shared" si="8"/>
        <v>-</v>
      </c>
      <c r="K918" s="27" t="str">
        <f t="shared" ref="K918:L918" si="928">IF(A918="","",WEEKDAY(B918,2))</f>
        <v/>
      </c>
      <c r="L918" s="27" t="str">
        <f t="shared" si="928"/>
        <v/>
      </c>
      <c r="M918" s="19">
        <f t="shared" si="10"/>
        <v>0</v>
      </c>
      <c r="N918" s="20">
        <f t="shared" si="11"/>
        <v>0</v>
      </c>
      <c r="O918" s="21" t="str">
        <f>IF(A918="","",IF(G918&gt;=asetukset!$B$3,G918-asetukset!$B$3,IF(AND(G918-E918&lt;=asetukset!$B$4,E918&gt;=asetukset!$B$3),1-E918,IF(AND(G918-E918&lt;=asetukset!$B$4,E918&lt;=asetukset!$B$3),asetukset!$B$6,0))))</f>
        <v/>
      </c>
      <c r="P918" s="20">
        <f>IF(F918&gt;D918,G918-asetukset!$B$5,IF(AND(D918=F918,E918&lt;=asetukset!$B$6),G918-E918,0))</f>
        <v>0</v>
      </c>
      <c r="Q918" s="19" t="str">
        <f>IF(and(K918=6,E918&gt;asetukset!$B$7),"", IF(and(K918&lt;&gt;6,L918=6,G918&lt;asetukset!$B$7),G918,IF(K918=6,asetukset!$B$7-E918,IF(K918=6,asetukset!$B$7-E918,IF(K918=6,asetukset!$B$7-E918,"")))))</f>
        <v/>
      </c>
      <c r="R918" s="19" t="str">
        <f t="shared" si="12"/>
        <v/>
      </c>
      <c r="S918" s="19" t="str">
        <f t="shared" si="13"/>
        <v/>
      </c>
      <c r="T918" s="21" t="str">
        <f>IF(A918="","",IF(SUMIFS($M$2:M918,$I$2:I918,I918,$A$2:A918,A918)&lt;=asetukset!$B$2,"",SUMIFS($M$2:M918,$I$2:I918,I918,$A$2:A918,A918)-asetukset!$B$2))</f>
        <v/>
      </c>
    </row>
    <row r="919">
      <c r="A919" s="43"/>
      <c r="B919" s="31"/>
      <c r="C919" s="31"/>
      <c r="D919" s="15">
        <f t="shared" si="2"/>
        <v>0</v>
      </c>
      <c r="E919" s="15">
        <f t="shared" si="3"/>
        <v>0</v>
      </c>
      <c r="F919" s="15">
        <f t="shared" si="4"/>
        <v>0</v>
      </c>
      <c r="G919" s="15">
        <f t="shared" si="5"/>
        <v>0</v>
      </c>
      <c r="H919" s="18" t="str">
        <f t="shared" si="6"/>
        <v/>
      </c>
      <c r="I919" s="18" t="str">
        <f t="shared" si="7"/>
        <v/>
      </c>
      <c r="J919" s="18" t="str">
        <f t="shared" si="8"/>
        <v>-</v>
      </c>
      <c r="K919" s="27" t="str">
        <f t="shared" ref="K919:L919" si="929">IF(A919="","",WEEKDAY(B919,2))</f>
        <v/>
      </c>
      <c r="L919" s="27" t="str">
        <f t="shared" si="929"/>
        <v/>
      </c>
      <c r="M919" s="19">
        <f t="shared" si="10"/>
        <v>0</v>
      </c>
      <c r="N919" s="20">
        <f t="shared" si="11"/>
        <v>0</v>
      </c>
      <c r="O919" s="21" t="str">
        <f>IF(A919="","",IF(G919&gt;=asetukset!$B$3,G919-asetukset!$B$3,IF(AND(G919-E919&lt;=asetukset!$B$4,E919&gt;=asetukset!$B$3),1-E919,IF(AND(G919-E919&lt;=asetukset!$B$4,E919&lt;=asetukset!$B$3),asetukset!$B$6,0))))</f>
        <v/>
      </c>
      <c r="P919" s="20">
        <f>IF(F919&gt;D919,G919-asetukset!$B$5,IF(AND(D919=F919,E919&lt;=asetukset!$B$6),G919-E919,0))</f>
        <v>0</v>
      </c>
      <c r="Q919" s="19" t="str">
        <f>IF(and(K919=6,E919&gt;asetukset!$B$7),"", IF(and(K919&lt;&gt;6,L919=6,G919&lt;asetukset!$B$7),G919,IF(K919=6,asetukset!$B$7-E919,IF(K919=6,asetukset!$B$7-E919,IF(K919=6,asetukset!$B$7-E919,"")))))</f>
        <v/>
      </c>
      <c r="R919" s="19" t="str">
        <f t="shared" si="12"/>
        <v/>
      </c>
      <c r="S919" s="19" t="str">
        <f t="shared" si="13"/>
        <v/>
      </c>
      <c r="T919" s="21" t="str">
        <f>IF(A919="","",IF(SUMIFS($M$2:M919,$I$2:I919,I919,$A$2:A919,A919)&lt;=asetukset!$B$2,"",SUMIFS($M$2:M919,$I$2:I919,I919,$A$2:A919,A919)-asetukset!$B$2))</f>
        <v/>
      </c>
    </row>
    <row r="920">
      <c r="A920" s="43"/>
      <c r="B920" s="31"/>
      <c r="C920" s="31"/>
      <c r="D920" s="15">
        <f t="shared" si="2"/>
        <v>0</v>
      </c>
      <c r="E920" s="15">
        <f t="shared" si="3"/>
        <v>0</v>
      </c>
      <c r="F920" s="15">
        <f t="shared" si="4"/>
        <v>0</v>
      </c>
      <c r="G920" s="15">
        <f t="shared" si="5"/>
        <v>0</v>
      </c>
      <c r="H920" s="18" t="str">
        <f t="shared" si="6"/>
        <v/>
      </c>
      <c r="I920" s="18" t="str">
        <f t="shared" si="7"/>
        <v/>
      </c>
      <c r="J920" s="18" t="str">
        <f t="shared" si="8"/>
        <v>-</v>
      </c>
      <c r="K920" s="27" t="str">
        <f t="shared" ref="K920:L920" si="930">IF(A920="","",WEEKDAY(B920,2))</f>
        <v/>
      </c>
      <c r="L920" s="27" t="str">
        <f t="shared" si="930"/>
        <v/>
      </c>
      <c r="M920" s="19">
        <f t="shared" si="10"/>
        <v>0</v>
      </c>
      <c r="N920" s="20">
        <f t="shared" si="11"/>
        <v>0</v>
      </c>
      <c r="O920" s="21" t="str">
        <f>IF(A920="","",IF(G920&gt;=asetukset!$B$3,G920-asetukset!$B$3,IF(AND(G920-E920&lt;=asetukset!$B$4,E920&gt;=asetukset!$B$3),1-E920,IF(AND(G920-E920&lt;=asetukset!$B$4,E920&lt;=asetukset!$B$3),asetukset!$B$6,0))))</f>
        <v/>
      </c>
      <c r="P920" s="20">
        <f>IF(F920&gt;D920,G920-asetukset!$B$5,IF(AND(D920=F920,E920&lt;=asetukset!$B$6),G920-E920,0))</f>
        <v>0</v>
      </c>
      <c r="Q920" s="19" t="str">
        <f>IF(and(K920=6,E920&gt;asetukset!$B$7),"", IF(and(K920&lt;&gt;6,L920=6,G920&lt;asetukset!$B$7),G920,IF(K920=6,asetukset!$B$7-E920,IF(K920=6,asetukset!$B$7-E920,IF(K920=6,asetukset!$B$7-E920,"")))))</f>
        <v/>
      </c>
      <c r="R920" s="19" t="str">
        <f t="shared" si="12"/>
        <v/>
      </c>
      <c r="S920" s="19" t="str">
        <f t="shared" si="13"/>
        <v/>
      </c>
      <c r="T920" s="21" t="str">
        <f>IF(A920="","",IF(SUMIFS($M$2:M920,$I$2:I920,I920,$A$2:A920,A920)&lt;=asetukset!$B$2,"",SUMIFS($M$2:M920,$I$2:I920,I920,$A$2:A920,A920)-asetukset!$B$2))</f>
        <v/>
      </c>
    </row>
    <row r="921">
      <c r="A921" s="43"/>
      <c r="B921" s="31"/>
      <c r="C921" s="31"/>
      <c r="D921" s="15">
        <f t="shared" si="2"/>
        <v>0</v>
      </c>
      <c r="E921" s="15">
        <f t="shared" si="3"/>
        <v>0</v>
      </c>
      <c r="F921" s="15">
        <f t="shared" si="4"/>
        <v>0</v>
      </c>
      <c r="G921" s="15">
        <f t="shared" si="5"/>
        <v>0</v>
      </c>
      <c r="H921" s="18" t="str">
        <f t="shared" si="6"/>
        <v/>
      </c>
      <c r="I921" s="18" t="str">
        <f t="shared" si="7"/>
        <v/>
      </c>
      <c r="J921" s="18" t="str">
        <f t="shared" si="8"/>
        <v>-</v>
      </c>
      <c r="K921" s="27" t="str">
        <f t="shared" ref="K921:L921" si="931">IF(A921="","",WEEKDAY(B921,2))</f>
        <v/>
      </c>
      <c r="L921" s="27" t="str">
        <f t="shared" si="931"/>
        <v/>
      </c>
      <c r="M921" s="19">
        <f t="shared" si="10"/>
        <v>0</v>
      </c>
      <c r="N921" s="20">
        <f t="shared" si="11"/>
        <v>0</v>
      </c>
      <c r="O921" s="21" t="str">
        <f>IF(A921="","",IF(G921&gt;=asetukset!$B$3,G921-asetukset!$B$3,IF(AND(G921-E921&lt;=asetukset!$B$4,E921&gt;=asetukset!$B$3),1-E921,IF(AND(G921-E921&lt;=asetukset!$B$4,E921&lt;=asetukset!$B$3),asetukset!$B$6,0))))</f>
        <v/>
      </c>
      <c r="P921" s="20">
        <f>IF(F921&gt;D921,G921-asetukset!$B$5,IF(AND(D921=F921,E921&lt;=asetukset!$B$6),G921-E921,0))</f>
        <v>0</v>
      </c>
      <c r="Q921" s="19" t="str">
        <f>IF(and(K921=6,E921&gt;asetukset!$B$7),"", IF(and(K921&lt;&gt;6,L921=6,G921&lt;asetukset!$B$7),G921,IF(K921=6,asetukset!$B$7-E921,IF(K921=6,asetukset!$B$7-E921,IF(K921=6,asetukset!$B$7-E921,"")))))</f>
        <v/>
      </c>
      <c r="R921" s="19" t="str">
        <f t="shared" si="12"/>
        <v/>
      </c>
      <c r="S921" s="19" t="str">
        <f t="shared" si="13"/>
        <v/>
      </c>
      <c r="T921" s="21" t="str">
        <f>IF(A921="","",IF(SUMIFS($M$2:M921,$I$2:I921,I921,$A$2:A921,A921)&lt;=asetukset!$B$2,"",SUMIFS($M$2:M921,$I$2:I921,I921,$A$2:A921,A921)-asetukset!$B$2))</f>
        <v/>
      </c>
    </row>
    <row r="922">
      <c r="A922" s="43"/>
      <c r="B922" s="31"/>
      <c r="C922" s="31"/>
      <c r="D922" s="15">
        <f t="shared" si="2"/>
        <v>0</v>
      </c>
      <c r="E922" s="15">
        <f t="shared" si="3"/>
        <v>0</v>
      </c>
      <c r="F922" s="15">
        <f t="shared" si="4"/>
        <v>0</v>
      </c>
      <c r="G922" s="15">
        <f t="shared" si="5"/>
        <v>0</v>
      </c>
      <c r="H922" s="18" t="str">
        <f t="shared" si="6"/>
        <v/>
      </c>
      <c r="I922" s="18" t="str">
        <f t="shared" si="7"/>
        <v/>
      </c>
      <c r="J922" s="18" t="str">
        <f t="shared" si="8"/>
        <v>-</v>
      </c>
      <c r="K922" s="27" t="str">
        <f t="shared" ref="K922:L922" si="932">IF(A922="","",WEEKDAY(B922,2))</f>
        <v/>
      </c>
      <c r="L922" s="27" t="str">
        <f t="shared" si="932"/>
        <v/>
      </c>
      <c r="M922" s="19">
        <f t="shared" si="10"/>
        <v>0</v>
      </c>
      <c r="N922" s="20">
        <f t="shared" si="11"/>
        <v>0</v>
      </c>
      <c r="O922" s="21" t="str">
        <f>IF(A922="","",IF(G922&gt;=asetukset!$B$3,G922-asetukset!$B$3,IF(AND(G922-E922&lt;=asetukset!$B$4,E922&gt;=asetukset!$B$3),1-E922,IF(AND(G922-E922&lt;=asetukset!$B$4,E922&lt;=asetukset!$B$3),asetukset!$B$6,0))))</f>
        <v/>
      </c>
      <c r="P922" s="20">
        <f>IF(F922&gt;D922,G922-asetukset!$B$5,IF(AND(D922=F922,E922&lt;=asetukset!$B$6),G922-E922,0))</f>
        <v>0</v>
      </c>
      <c r="Q922" s="19" t="str">
        <f>IF(and(K922=6,E922&gt;asetukset!$B$7),"", IF(and(K922&lt;&gt;6,L922=6,G922&lt;asetukset!$B$7),G922,IF(K922=6,asetukset!$B$7-E922,IF(K922=6,asetukset!$B$7-E922,IF(K922=6,asetukset!$B$7-E922,"")))))</f>
        <v/>
      </c>
      <c r="R922" s="19" t="str">
        <f t="shared" si="12"/>
        <v/>
      </c>
      <c r="S922" s="19" t="str">
        <f t="shared" si="13"/>
        <v/>
      </c>
      <c r="T922" s="21" t="str">
        <f>IF(A922="","",IF(SUMIFS($M$2:M922,$I$2:I922,I922,$A$2:A922,A922)&lt;=asetukset!$B$2,"",SUMIFS($M$2:M922,$I$2:I922,I922,$A$2:A922,A922)-asetukset!$B$2))</f>
        <v/>
      </c>
    </row>
    <row r="923">
      <c r="A923" s="43"/>
      <c r="B923" s="31"/>
      <c r="C923" s="31"/>
      <c r="D923" s="15">
        <f t="shared" si="2"/>
        <v>0</v>
      </c>
      <c r="E923" s="15">
        <f t="shared" si="3"/>
        <v>0</v>
      </c>
      <c r="F923" s="15">
        <f t="shared" si="4"/>
        <v>0</v>
      </c>
      <c r="G923" s="15">
        <f t="shared" si="5"/>
        <v>0</v>
      </c>
      <c r="H923" s="18" t="str">
        <f t="shared" si="6"/>
        <v/>
      </c>
      <c r="I923" s="18" t="str">
        <f t="shared" si="7"/>
        <v/>
      </c>
      <c r="J923" s="18" t="str">
        <f t="shared" si="8"/>
        <v>-</v>
      </c>
      <c r="K923" s="27" t="str">
        <f t="shared" ref="K923:L923" si="933">IF(A923="","",WEEKDAY(B923,2))</f>
        <v/>
      </c>
      <c r="L923" s="27" t="str">
        <f t="shared" si="933"/>
        <v/>
      </c>
      <c r="M923" s="19">
        <f t="shared" si="10"/>
        <v>0</v>
      </c>
      <c r="N923" s="20">
        <f t="shared" si="11"/>
        <v>0</v>
      </c>
      <c r="O923" s="21" t="str">
        <f>IF(A923="","",IF(G923&gt;=asetukset!$B$3,G923-asetukset!$B$3,IF(AND(G923-E923&lt;=asetukset!$B$4,E923&gt;=asetukset!$B$3),1-E923,IF(AND(G923-E923&lt;=asetukset!$B$4,E923&lt;=asetukset!$B$3),asetukset!$B$6,0))))</f>
        <v/>
      </c>
      <c r="P923" s="20">
        <f>IF(F923&gt;D923,G923-asetukset!$B$5,IF(AND(D923=F923,E923&lt;=asetukset!$B$6),G923-E923,0))</f>
        <v>0</v>
      </c>
      <c r="Q923" s="19" t="str">
        <f>IF(and(K923=6,E923&gt;asetukset!$B$7),"", IF(and(K923&lt;&gt;6,L923=6,G923&lt;asetukset!$B$7),G923,IF(K923=6,asetukset!$B$7-E923,IF(K923=6,asetukset!$B$7-E923,IF(K923=6,asetukset!$B$7-E923,"")))))</f>
        <v/>
      </c>
      <c r="R923" s="19" t="str">
        <f t="shared" si="12"/>
        <v/>
      </c>
      <c r="S923" s="19" t="str">
        <f t="shared" si="13"/>
        <v/>
      </c>
      <c r="T923" s="21" t="str">
        <f>IF(A923="","",IF(SUMIFS($M$2:M923,$I$2:I923,I923,$A$2:A923,A923)&lt;=asetukset!$B$2,"",SUMIFS($M$2:M923,$I$2:I923,I923,$A$2:A923,A923)-asetukset!$B$2))</f>
        <v/>
      </c>
    </row>
    <row r="924">
      <c r="A924" s="43"/>
      <c r="B924" s="31"/>
      <c r="C924" s="31"/>
      <c r="D924" s="15">
        <f t="shared" si="2"/>
        <v>0</v>
      </c>
      <c r="E924" s="15">
        <f t="shared" si="3"/>
        <v>0</v>
      </c>
      <c r="F924" s="15">
        <f t="shared" si="4"/>
        <v>0</v>
      </c>
      <c r="G924" s="15">
        <f t="shared" si="5"/>
        <v>0</v>
      </c>
      <c r="H924" s="18" t="str">
        <f t="shared" si="6"/>
        <v/>
      </c>
      <c r="I924" s="18" t="str">
        <f t="shared" si="7"/>
        <v/>
      </c>
      <c r="J924" s="18" t="str">
        <f t="shared" si="8"/>
        <v>-</v>
      </c>
      <c r="K924" s="27" t="str">
        <f t="shared" ref="K924:L924" si="934">IF(A924="","",WEEKDAY(B924,2))</f>
        <v/>
      </c>
      <c r="L924" s="27" t="str">
        <f t="shared" si="934"/>
        <v/>
      </c>
      <c r="M924" s="19">
        <f t="shared" si="10"/>
        <v>0</v>
      </c>
      <c r="N924" s="20">
        <f t="shared" si="11"/>
        <v>0</v>
      </c>
      <c r="O924" s="21" t="str">
        <f>IF(A924="","",IF(G924&gt;=asetukset!$B$3,G924-asetukset!$B$3,IF(AND(G924-E924&lt;=asetukset!$B$4,E924&gt;=asetukset!$B$3),1-E924,IF(AND(G924-E924&lt;=asetukset!$B$4,E924&lt;=asetukset!$B$3),asetukset!$B$6,0))))</f>
        <v/>
      </c>
      <c r="P924" s="20">
        <f>IF(F924&gt;D924,G924-asetukset!$B$5,IF(AND(D924=F924,E924&lt;=asetukset!$B$6),G924-E924,0))</f>
        <v>0</v>
      </c>
      <c r="Q924" s="19" t="str">
        <f>IF(and(K924=6,E924&gt;asetukset!$B$7),"", IF(and(K924&lt;&gt;6,L924=6,G924&lt;asetukset!$B$7),G924,IF(K924=6,asetukset!$B$7-E924,IF(K924=6,asetukset!$B$7-E924,IF(K924=6,asetukset!$B$7-E924,"")))))</f>
        <v/>
      </c>
      <c r="R924" s="19" t="str">
        <f t="shared" si="12"/>
        <v/>
      </c>
      <c r="S924" s="19" t="str">
        <f t="shared" si="13"/>
        <v/>
      </c>
      <c r="T924" s="21" t="str">
        <f>IF(A924="","",IF(SUMIFS($M$2:M924,$I$2:I924,I924,$A$2:A924,A924)&lt;=asetukset!$B$2,"",SUMIFS($M$2:M924,$I$2:I924,I924,$A$2:A924,A924)-asetukset!$B$2))</f>
        <v/>
      </c>
    </row>
    <row r="925">
      <c r="A925" s="43"/>
      <c r="B925" s="31"/>
      <c r="C925" s="31"/>
      <c r="D925" s="15">
        <f t="shared" si="2"/>
        <v>0</v>
      </c>
      <c r="E925" s="15">
        <f t="shared" si="3"/>
        <v>0</v>
      </c>
      <c r="F925" s="15">
        <f t="shared" si="4"/>
        <v>0</v>
      </c>
      <c r="G925" s="15">
        <f t="shared" si="5"/>
        <v>0</v>
      </c>
      <c r="H925" s="18" t="str">
        <f t="shared" si="6"/>
        <v/>
      </c>
      <c r="I925" s="18" t="str">
        <f t="shared" si="7"/>
        <v/>
      </c>
      <c r="J925" s="18" t="str">
        <f t="shared" si="8"/>
        <v>-</v>
      </c>
      <c r="K925" s="27" t="str">
        <f t="shared" ref="K925:L925" si="935">IF(A925="","",WEEKDAY(B925,2))</f>
        <v/>
      </c>
      <c r="L925" s="27" t="str">
        <f t="shared" si="935"/>
        <v/>
      </c>
      <c r="M925" s="19">
        <f t="shared" si="10"/>
        <v>0</v>
      </c>
      <c r="N925" s="20">
        <f t="shared" si="11"/>
        <v>0</v>
      </c>
      <c r="O925" s="21" t="str">
        <f>IF(A925="","",IF(G925&gt;=asetukset!$B$3,G925-asetukset!$B$3,IF(AND(G925-E925&lt;=asetukset!$B$4,E925&gt;=asetukset!$B$3),1-E925,IF(AND(G925-E925&lt;=asetukset!$B$4,E925&lt;=asetukset!$B$3),asetukset!$B$6,0))))</f>
        <v/>
      </c>
      <c r="P925" s="20">
        <f>IF(F925&gt;D925,G925-asetukset!$B$5,IF(AND(D925=F925,E925&lt;=asetukset!$B$6),G925-E925,0))</f>
        <v>0</v>
      </c>
      <c r="Q925" s="19" t="str">
        <f>IF(and(K925=6,E925&gt;asetukset!$B$7),"", IF(and(K925&lt;&gt;6,L925=6,G925&lt;asetukset!$B$7),G925,IF(K925=6,asetukset!$B$7-E925,IF(K925=6,asetukset!$B$7-E925,IF(K925=6,asetukset!$B$7-E925,"")))))</f>
        <v/>
      </c>
      <c r="R925" s="19" t="str">
        <f t="shared" si="12"/>
        <v/>
      </c>
      <c r="S925" s="19" t="str">
        <f t="shared" si="13"/>
        <v/>
      </c>
      <c r="T925" s="21" t="str">
        <f>IF(A925="","",IF(SUMIFS($M$2:M925,$I$2:I925,I925,$A$2:A925,A925)&lt;=asetukset!$B$2,"",SUMIFS($M$2:M925,$I$2:I925,I925,$A$2:A925,A925)-asetukset!$B$2))</f>
        <v/>
      </c>
    </row>
    <row r="926">
      <c r="A926" s="43"/>
      <c r="B926" s="31"/>
      <c r="C926" s="31"/>
      <c r="D926" s="15">
        <f t="shared" si="2"/>
        <v>0</v>
      </c>
      <c r="E926" s="15">
        <f t="shared" si="3"/>
        <v>0</v>
      </c>
      <c r="F926" s="15">
        <f t="shared" si="4"/>
        <v>0</v>
      </c>
      <c r="G926" s="15">
        <f t="shared" si="5"/>
        <v>0</v>
      </c>
      <c r="H926" s="18" t="str">
        <f t="shared" si="6"/>
        <v/>
      </c>
      <c r="I926" s="18" t="str">
        <f t="shared" si="7"/>
        <v/>
      </c>
      <c r="J926" s="18" t="str">
        <f t="shared" si="8"/>
        <v>-</v>
      </c>
      <c r="K926" s="27" t="str">
        <f t="shared" ref="K926:L926" si="936">IF(A926="","",WEEKDAY(B926,2))</f>
        <v/>
      </c>
      <c r="L926" s="27" t="str">
        <f t="shared" si="936"/>
        <v/>
      </c>
      <c r="M926" s="19">
        <f t="shared" si="10"/>
        <v>0</v>
      </c>
      <c r="N926" s="20">
        <f t="shared" si="11"/>
        <v>0</v>
      </c>
      <c r="O926" s="21" t="str">
        <f>IF(A926="","",IF(G926&gt;=asetukset!$B$3,G926-asetukset!$B$3,IF(AND(G926-E926&lt;=asetukset!$B$4,E926&gt;=asetukset!$B$3),1-E926,IF(AND(G926-E926&lt;=asetukset!$B$4,E926&lt;=asetukset!$B$3),asetukset!$B$6,0))))</f>
        <v/>
      </c>
      <c r="P926" s="20">
        <f>IF(F926&gt;D926,G926-asetukset!$B$5,IF(AND(D926=F926,E926&lt;=asetukset!$B$6),G926-E926,0))</f>
        <v>0</v>
      </c>
      <c r="Q926" s="19" t="str">
        <f>IF(and(K926=6,E926&gt;asetukset!$B$7),"", IF(and(K926&lt;&gt;6,L926=6,G926&lt;asetukset!$B$7),G926,IF(K926=6,asetukset!$B$7-E926,IF(K926=6,asetukset!$B$7-E926,IF(K926=6,asetukset!$B$7-E926,"")))))</f>
        <v/>
      </c>
      <c r="R926" s="19" t="str">
        <f t="shared" si="12"/>
        <v/>
      </c>
      <c r="S926" s="19" t="str">
        <f t="shared" si="13"/>
        <v/>
      </c>
      <c r="T926" s="21" t="str">
        <f>IF(A926="","",IF(SUMIFS($M$2:M926,$I$2:I926,I926,$A$2:A926,A926)&lt;=asetukset!$B$2,"",SUMIFS($M$2:M926,$I$2:I926,I926,$A$2:A926,A926)-asetukset!$B$2))</f>
        <v/>
      </c>
    </row>
    <row r="927">
      <c r="A927" s="43"/>
      <c r="B927" s="31"/>
      <c r="C927" s="31"/>
      <c r="D927" s="15">
        <f t="shared" si="2"/>
        <v>0</v>
      </c>
      <c r="E927" s="15">
        <f t="shared" si="3"/>
        <v>0</v>
      </c>
      <c r="F927" s="15">
        <f t="shared" si="4"/>
        <v>0</v>
      </c>
      <c r="G927" s="15">
        <f t="shared" si="5"/>
        <v>0</v>
      </c>
      <c r="H927" s="18" t="str">
        <f t="shared" si="6"/>
        <v/>
      </c>
      <c r="I927" s="18" t="str">
        <f t="shared" si="7"/>
        <v/>
      </c>
      <c r="J927" s="18" t="str">
        <f t="shared" si="8"/>
        <v>-</v>
      </c>
      <c r="K927" s="27" t="str">
        <f t="shared" ref="K927:L927" si="937">IF(A927="","",WEEKDAY(B927,2))</f>
        <v/>
      </c>
      <c r="L927" s="27" t="str">
        <f t="shared" si="937"/>
        <v/>
      </c>
      <c r="M927" s="19">
        <f t="shared" si="10"/>
        <v>0</v>
      </c>
      <c r="N927" s="20">
        <f t="shared" si="11"/>
        <v>0</v>
      </c>
      <c r="O927" s="21" t="str">
        <f>IF(A927="","",IF(G927&gt;=asetukset!$B$3,G927-asetukset!$B$3,IF(AND(G927-E927&lt;=asetukset!$B$4,E927&gt;=asetukset!$B$3),1-E927,IF(AND(G927-E927&lt;=asetukset!$B$4,E927&lt;=asetukset!$B$3),asetukset!$B$6,0))))</f>
        <v/>
      </c>
      <c r="P927" s="20">
        <f>IF(F927&gt;D927,G927-asetukset!$B$5,IF(AND(D927=F927,E927&lt;=asetukset!$B$6),G927-E927,0))</f>
        <v>0</v>
      </c>
      <c r="Q927" s="19" t="str">
        <f>IF(and(K927=6,E927&gt;asetukset!$B$7),"", IF(and(K927&lt;&gt;6,L927=6,G927&lt;asetukset!$B$7),G927,IF(K927=6,asetukset!$B$7-E927,IF(K927=6,asetukset!$B$7-E927,IF(K927=6,asetukset!$B$7-E927,"")))))</f>
        <v/>
      </c>
      <c r="R927" s="19" t="str">
        <f t="shared" si="12"/>
        <v/>
      </c>
      <c r="S927" s="19" t="str">
        <f t="shared" si="13"/>
        <v/>
      </c>
      <c r="T927" s="21" t="str">
        <f>IF(A927="","",IF(SUMIFS($M$2:M927,$I$2:I927,I927,$A$2:A927,A927)&lt;=asetukset!$B$2,"",SUMIFS($M$2:M927,$I$2:I927,I927,$A$2:A927,A927)-asetukset!$B$2))</f>
        <v/>
      </c>
    </row>
    <row r="928">
      <c r="A928" s="43"/>
      <c r="B928" s="31"/>
      <c r="C928" s="31"/>
      <c r="D928" s="15">
        <f t="shared" si="2"/>
        <v>0</v>
      </c>
      <c r="E928" s="15">
        <f t="shared" si="3"/>
        <v>0</v>
      </c>
      <c r="F928" s="15">
        <f t="shared" si="4"/>
        <v>0</v>
      </c>
      <c r="G928" s="15">
        <f t="shared" si="5"/>
        <v>0</v>
      </c>
      <c r="H928" s="18" t="str">
        <f t="shared" si="6"/>
        <v/>
      </c>
      <c r="I928" s="18" t="str">
        <f t="shared" si="7"/>
        <v/>
      </c>
      <c r="J928" s="18" t="str">
        <f t="shared" si="8"/>
        <v>-</v>
      </c>
      <c r="K928" s="27" t="str">
        <f t="shared" ref="K928:L928" si="938">IF(A928="","",WEEKDAY(B928,2))</f>
        <v/>
      </c>
      <c r="L928" s="27" t="str">
        <f t="shared" si="938"/>
        <v/>
      </c>
      <c r="M928" s="19">
        <f t="shared" si="10"/>
        <v>0</v>
      </c>
      <c r="N928" s="20">
        <f t="shared" si="11"/>
        <v>0</v>
      </c>
      <c r="O928" s="21" t="str">
        <f>IF(A928="","",IF(G928&gt;=asetukset!$B$3,G928-asetukset!$B$3,IF(AND(G928-E928&lt;=asetukset!$B$4,E928&gt;=asetukset!$B$3),1-E928,IF(AND(G928-E928&lt;=asetukset!$B$4,E928&lt;=asetukset!$B$3),asetukset!$B$6,0))))</f>
        <v/>
      </c>
      <c r="P928" s="20">
        <f>IF(F928&gt;D928,G928-asetukset!$B$5,IF(AND(D928=F928,E928&lt;=asetukset!$B$6),G928-E928,0))</f>
        <v>0</v>
      </c>
      <c r="Q928" s="19" t="str">
        <f>IF(and(K928=6,E928&gt;asetukset!$B$7),"", IF(and(K928&lt;&gt;6,L928=6,G928&lt;asetukset!$B$7),G928,IF(K928=6,asetukset!$B$7-E928,IF(K928=6,asetukset!$B$7-E928,IF(K928=6,asetukset!$B$7-E928,"")))))</f>
        <v/>
      </c>
      <c r="R928" s="19" t="str">
        <f t="shared" si="12"/>
        <v/>
      </c>
      <c r="S928" s="19" t="str">
        <f t="shared" si="13"/>
        <v/>
      </c>
      <c r="T928" s="21" t="str">
        <f>IF(A928="","",IF(SUMIFS($M$2:M928,$I$2:I928,I928,$A$2:A928,A928)&lt;=asetukset!$B$2,"",SUMIFS($M$2:M928,$I$2:I928,I928,$A$2:A928,A928)-asetukset!$B$2))</f>
        <v/>
      </c>
    </row>
    <row r="929">
      <c r="A929" s="43"/>
      <c r="B929" s="31"/>
      <c r="C929" s="31"/>
      <c r="D929" s="15">
        <f t="shared" si="2"/>
        <v>0</v>
      </c>
      <c r="E929" s="15">
        <f t="shared" si="3"/>
        <v>0</v>
      </c>
      <c r="F929" s="15">
        <f t="shared" si="4"/>
        <v>0</v>
      </c>
      <c r="G929" s="15">
        <f t="shared" si="5"/>
        <v>0</v>
      </c>
      <c r="H929" s="18" t="str">
        <f t="shared" si="6"/>
        <v/>
      </c>
      <c r="I929" s="18" t="str">
        <f t="shared" si="7"/>
        <v/>
      </c>
      <c r="J929" s="18" t="str">
        <f t="shared" si="8"/>
        <v>-</v>
      </c>
      <c r="K929" s="27" t="str">
        <f t="shared" ref="K929:L929" si="939">IF(A929="","",WEEKDAY(B929,2))</f>
        <v/>
      </c>
      <c r="L929" s="27" t="str">
        <f t="shared" si="939"/>
        <v/>
      </c>
      <c r="M929" s="19">
        <f t="shared" si="10"/>
        <v>0</v>
      </c>
      <c r="N929" s="20">
        <f t="shared" si="11"/>
        <v>0</v>
      </c>
      <c r="O929" s="21" t="str">
        <f>IF(A929="","",IF(G929&gt;=asetukset!$B$3,G929-asetukset!$B$3,IF(AND(G929-E929&lt;=asetukset!$B$4,E929&gt;=asetukset!$B$3),1-E929,IF(AND(G929-E929&lt;=asetukset!$B$4,E929&lt;=asetukset!$B$3),asetukset!$B$6,0))))</f>
        <v/>
      </c>
      <c r="P929" s="20">
        <f>IF(F929&gt;D929,G929-asetukset!$B$5,IF(AND(D929=F929,E929&lt;=asetukset!$B$6),G929-E929,0))</f>
        <v>0</v>
      </c>
      <c r="Q929" s="19" t="str">
        <f>IF(and(K929=6,E929&gt;asetukset!$B$7),"", IF(and(K929&lt;&gt;6,L929=6,G929&lt;asetukset!$B$7),G929,IF(K929=6,asetukset!$B$7-E929,IF(K929=6,asetukset!$B$7-E929,IF(K929=6,asetukset!$B$7-E929,"")))))</f>
        <v/>
      </c>
      <c r="R929" s="19" t="str">
        <f t="shared" si="12"/>
        <v/>
      </c>
      <c r="S929" s="19" t="str">
        <f t="shared" si="13"/>
        <v/>
      </c>
      <c r="T929" s="21" t="str">
        <f>IF(A929="","",IF(SUMIFS($M$2:M929,$I$2:I929,I929,$A$2:A929,A929)&lt;=asetukset!$B$2,"",SUMIFS($M$2:M929,$I$2:I929,I929,$A$2:A929,A929)-asetukset!$B$2))</f>
        <v/>
      </c>
    </row>
    <row r="930">
      <c r="A930" s="43"/>
      <c r="B930" s="31"/>
      <c r="C930" s="31"/>
      <c r="D930" s="15">
        <f t="shared" si="2"/>
        <v>0</v>
      </c>
      <c r="E930" s="15">
        <f t="shared" si="3"/>
        <v>0</v>
      </c>
      <c r="F930" s="15">
        <f t="shared" si="4"/>
        <v>0</v>
      </c>
      <c r="G930" s="15">
        <f t="shared" si="5"/>
        <v>0</v>
      </c>
      <c r="H930" s="18" t="str">
        <f t="shared" si="6"/>
        <v/>
      </c>
      <c r="I930" s="18" t="str">
        <f t="shared" si="7"/>
        <v/>
      </c>
      <c r="J930" s="18" t="str">
        <f t="shared" si="8"/>
        <v>-</v>
      </c>
      <c r="K930" s="27" t="str">
        <f t="shared" ref="K930:L930" si="940">IF(A930="","",WEEKDAY(B930,2))</f>
        <v/>
      </c>
      <c r="L930" s="27" t="str">
        <f t="shared" si="940"/>
        <v/>
      </c>
      <c r="M930" s="19">
        <f t="shared" si="10"/>
        <v>0</v>
      </c>
      <c r="N930" s="20">
        <f t="shared" si="11"/>
        <v>0</v>
      </c>
      <c r="O930" s="21" t="str">
        <f>IF(A930="","",IF(G930&gt;=asetukset!$B$3,G930-asetukset!$B$3,IF(AND(G930-E930&lt;=asetukset!$B$4,E930&gt;=asetukset!$B$3),1-E930,IF(AND(G930-E930&lt;=asetukset!$B$4,E930&lt;=asetukset!$B$3),asetukset!$B$6,0))))</f>
        <v/>
      </c>
      <c r="P930" s="20">
        <f>IF(F930&gt;D930,G930-asetukset!$B$5,IF(AND(D930=F930,E930&lt;=asetukset!$B$6),G930-E930,0))</f>
        <v>0</v>
      </c>
      <c r="Q930" s="19" t="str">
        <f>IF(and(K930=6,E930&gt;asetukset!$B$7),"", IF(and(K930&lt;&gt;6,L930=6,G930&lt;asetukset!$B$7),G930,IF(K930=6,asetukset!$B$7-E930,IF(K930=6,asetukset!$B$7-E930,IF(K930=6,asetukset!$B$7-E930,"")))))</f>
        <v/>
      </c>
      <c r="R930" s="19" t="str">
        <f t="shared" si="12"/>
        <v/>
      </c>
      <c r="S930" s="19" t="str">
        <f t="shared" si="13"/>
        <v/>
      </c>
      <c r="T930" s="21" t="str">
        <f>IF(A930="","",IF(SUMIFS($M$2:M930,$I$2:I930,I930,$A$2:A930,A930)&lt;=asetukset!$B$2,"",SUMIFS($M$2:M930,$I$2:I930,I930,$A$2:A930,A930)-asetukset!$B$2))</f>
        <v/>
      </c>
    </row>
    <row r="931">
      <c r="A931" s="43"/>
      <c r="B931" s="31"/>
      <c r="C931" s="31"/>
      <c r="D931" s="15">
        <f t="shared" si="2"/>
        <v>0</v>
      </c>
      <c r="E931" s="15">
        <f t="shared" si="3"/>
        <v>0</v>
      </c>
      <c r="F931" s="15">
        <f t="shared" si="4"/>
        <v>0</v>
      </c>
      <c r="G931" s="15">
        <f t="shared" si="5"/>
        <v>0</v>
      </c>
      <c r="H931" s="18" t="str">
        <f t="shared" si="6"/>
        <v/>
      </c>
      <c r="I931" s="18" t="str">
        <f t="shared" si="7"/>
        <v/>
      </c>
      <c r="J931" s="18" t="str">
        <f t="shared" si="8"/>
        <v>-</v>
      </c>
      <c r="K931" s="27" t="str">
        <f t="shared" ref="K931:L931" si="941">IF(A931="","",WEEKDAY(B931,2))</f>
        <v/>
      </c>
      <c r="L931" s="27" t="str">
        <f t="shared" si="941"/>
        <v/>
      </c>
      <c r="M931" s="19">
        <f t="shared" si="10"/>
        <v>0</v>
      </c>
      <c r="N931" s="20">
        <f t="shared" si="11"/>
        <v>0</v>
      </c>
      <c r="O931" s="21" t="str">
        <f>IF(A931="","",IF(G931&gt;=asetukset!$B$3,G931-asetukset!$B$3,IF(AND(G931-E931&lt;=asetukset!$B$4,E931&gt;=asetukset!$B$3),1-E931,IF(AND(G931-E931&lt;=asetukset!$B$4,E931&lt;=asetukset!$B$3),asetukset!$B$6,0))))</f>
        <v/>
      </c>
      <c r="P931" s="20">
        <f>IF(F931&gt;D931,G931-asetukset!$B$5,IF(AND(D931=F931,E931&lt;=asetukset!$B$6),G931-E931,0))</f>
        <v>0</v>
      </c>
      <c r="Q931" s="19" t="str">
        <f>IF(and(K931=6,E931&gt;asetukset!$B$7),"", IF(and(K931&lt;&gt;6,L931=6,G931&lt;asetukset!$B$7),G931,IF(K931=6,asetukset!$B$7-E931,IF(K931=6,asetukset!$B$7-E931,IF(K931=6,asetukset!$B$7-E931,"")))))</f>
        <v/>
      </c>
      <c r="R931" s="19" t="str">
        <f t="shared" si="12"/>
        <v/>
      </c>
      <c r="S931" s="19" t="str">
        <f t="shared" si="13"/>
        <v/>
      </c>
      <c r="T931" s="21" t="str">
        <f>IF(A931="","",IF(SUMIFS($M$2:M931,$I$2:I931,I931,$A$2:A931,A931)&lt;=asetukset!$B$2,"",SUMIFS($M$2:M931,$I$2:I931,I931,$A$2:A931,A931)-asetukset!$B$2))</f>
        <v/>
      </c>
    </row>
    <row r="932">
      <c r="A932" s="43"/>
      <c r="B932" s="31"/>
      <c r="C932" s="31"/>
      <c r="D932" s="15">
        <f t="shared" si="2"/>
        <v>0</v>
      </c>
      <c r="E932" s="15">
        <f t="shared" si="3"/>
        <v>0</v>
      </c>
      <c r="F932" s="15">
        <f t="shared" si="4"/>
        <v>0</v>
      </c>
      <c r="G932" s="15">
        <f t="shared" si="5"/>
        <v>0</v>
      </c>
      <c r="H932" s="18" t="str">
        <f t="shared" si="6"/>
        <v/>
      </c>
      <c r="I932" s="18" t="str">
        <f t="shared" si="7"/>
        <v/>
      </c>
      <c r="J932" s="18" t="str">
        <f t="shared" si="8"/>
        <v>-</v>
      </c>
      <c r="K932" s="27" t="str">
        <f t="shared" ref="K932:L932" si="942">IF(A932="","",WEEKDAY(B932,2))</f>
        <v/>
      </c>
      <c r="L932" s="27" t="str">
        <f t="shared" si="942"/>
        <v/>
      </c>
      <c r="M932" s="19">
        <f t="shared" si="10"/>
        <v>0</v>
      </c>
      <c r="N932" s="20">
        <f t="shared" si="11"/>
        <v>0</v>
      </c>
      <c r="O932" s="21" t="str">
        <f>IF(A932="","",IF(G932&gt;=asetukset!$B$3,G932-asetukset!$B$3,IF(AND(G932-E932&lt;=asetukset!$B$4,E932&gt;=asetukset!$B$3),1-E932,IF(AND(G932-E932&lt;=asetukset!$B$4,E932&lt;=asetukset!$B$3),asetukset!$B$6,0))))</f>
        <v/>
      </c>
      <c r="P932" s="20">
        <f>IF(F932&gt;D932,G932-asetukset!$B$5,IF(AND(D932=F932,E932&lt;=asetukset!$B$6),G932-E932,0))</f>
        <v>0</v>
      </c>
      <c r="Q932" s="19" t="str">
        <f>IF(and(K932=6,E932&gt;asetukset!$B$7),"", IF(and(K932&lt;&gt;6,L932=6,G932&lt;asetukset!$B$7),G932,IF(K932=6,asetukset!$B$7-E932,IF(K932=6,asetukset!$B$7-E932,IF(K932=6,asetukset!$B$7-E932,"")))))</f>
        <v/>
      </c>
      <c r="R932" s="19" t="str">
        <f t="shared" si="12"/>
        <v/>
      </c>
      <c r="S932" s="19" t="str">
        <f t="shared" si="13"/>
        <v/>
      </c>
      <c r="T932" s="21" t="str">
        <f>IF(A932="","",IF(SUMIFS($M$2:M932,$I$2:I932,I932,$A$2:A932,A932)&lt;=asetukset!$B$2,"",SUMIFS($M$2:M932,$I$2:I932,I932,$A$2:A932,A932)-asetukset!$B$2))</f>
        <v/>
      </c>
    </row>
    <row r="933">
      <c r="A933" s="43"/>
      <c r="B933" s="31"/>
      <c r="C933" s="31"/>
      <c r="D933" s="15">
        <f t="shared" si="2"/>
        <v>0</v>
      </c>
      <c r="E933" s="15">
        <f t="shared" si="3"/>
        <v>0</v>
      </c>
      <c r="F933" s="15">
        <f t="shared" si="4"/>
        <v>0</v>
      </c>
      <c r="G933" s="15">
        <f t="shared" si="5"/>
        <v>0</v>
      </c>
      <c r="H933" s="18" t="str">
        <f t="shared" si="6"/>
        <v/>
      </c>
      <c r="I933" s="18" t="str">
        <f t="shared" si="7"/>
        <v/>
      </c>
      <c r="J933" s="18" t="str">
        <f t="shared" si="8"/>
        <v>-</v>
      </c>
      <c r="K933" s="27" t="str">
        <f t="shared" ref="K933:L933" si="943">IF(A933="","",WEEKDAY(B933,2))</f>
        <v/>
      </c>
      <c r="L933" s="27" t="str">
        <f t="shared" si="943"/>
        <v/>
      </c>
      <c r="M933" s="19">
        <f t="shared" si="10"/>
        <v>0</v>
      </c>
      <c r="N933" s="20">
        <f t="shared" si="11"/>
        <v>0</v>
      </c>
      <c r="O933" s="21" t="str">
        <f>IF(A933="","",IF(G933&gt;=asetukset!$B$3,G933-asetukset!$B$3,IF(AND(G933-E933&lt;=asetukset!$B$4,E933&gt;=asetukset!$B$3),1-E933,IF(AND(G933-E933&lt;=asetukset!$B$4,E933&lt;=asetukset!$B$3),asetukset!$B$6,0))))</f>
        <v/>
      </c>
      <c r="P933" s="20">
        <f>IF(F933&gt;D933,G933-asetukset!$B$5,IF(AND(D933=F933,E933&lt;=asetukset!$B$6),G933-E933,0))</f>
        <v>0</v>
      </c>
      <c r="Q933" s="19" t="str">
        <f>IF(and(K933=6,E933&gt;asetukset!$B$7),"", IF(and(K933&lt;&gt;6,L933=6,G933&lt;asetukset!$B$7),G933,IF(K933=6,asetukset!$B$7-E933,IF(K933=6,asetukset!$B$7-E933,IF(K933=6,asetukset!$B$7-E933,"")))))</f>
        <v/>
      </c>
      <c r="R933" s="19" t="str">
        <f t="shared" si="12"/>
        <v/>
      </c>
      <c r="S933" s="19" t="str">
        <f t="shared" si="13"/>
        <v/>
      </c>
      <c r="T933" s="21" t="str">
        <f>IF(A933="","",IF(SUMIFS($M$2:M933,$I$2:I933,I933,$A$2:A933,A933)&lt;=asetukset!$B$2,"",SUMIFS($M$2:M933,$I$2:I933,I933,$A$2:A933,A933)-asetukset!$B$2))</f>
        <v/>
      </c>
    </row>
    <row r="934">
      <c r="A934" s="43"/>
      <c r="B934" s="31"/>
      <c r="C934" s="31"/>
      <c r="D934" s="15">
        <f t="shared" si="2"/>
        <v>0</v>
      </c>
      <c r="E934" s="15">
        <f t="shared" si="3"/>
        <v>0</v>
      </c>
      <c r="F934" s="15">
        <f t="shared" si="4"/>
        <v>0</v>
      </c>
      <c r="G934" s="15">
        <f t="shared" si="5"/>
        <v>0</v>
      </c>
      <c r="H934" s="18" t="str">
        <f t="shared" si="6"/>
        <v/>
      </c>
      <c r="I934" s="18" t="str">
        <f t="shared" si="7"/>
        <v/>
      </c>
      <c r="J934" s="18" t="str">
        <f t="shared" si="8"/>
        <v>-</v>
      </c>
      <c r="K934" s="27" t="str">
        <f t="shared" ref="K934:L934" si="944">IF(A934="","",WEEKDAY(B934,2))</f>
        <v/>
      </c>
      <c r="L934" s="27" t="str">
        <f t="shared" si="944"/>
        <v/>
      </c>
      <c r="M934" s="19">
        <f t="shared" si="10"/>
        <v>0</v>
      </c>
      <c r="N934" s="20">
        <f t="shared" si="11"/>
        <v>0</v>
      </c>
      <c r="O934" s="21" t="str">
        <f>IF(A934="","",IF(G934&gt;=asetukset!$B$3,G934-asetukset!$B$3,IF(AND(G934-E934&lt;=asetukset!$B$4,E934&gt;=asetukset!$B$3),1-E934,IF(AND(G934-E934&lt;=asetukset!$B$4,E934&lt;=asetukset!$B$3),asetukset!$B$6,0))))</f>
        <v/>
      </c>
      <c r="P934" s="20">
        <f>IF(F934&gt;D934,G934-asetukset!$B$5,IF(AND(D934=F934,E934&lt;=asetukset!$B$6),G934-E934,0))</f>
        <v>0</v>
      </c>
      <c r="Q934" s="19" t="str">
        <f>IF(and(K934=6,E934&gt;asetukset!$B$7),"", IF(and(K934&lt;&gt;6,L934=6,G934&lt;asetukset!$B$7),G934,IF(K934=6,asetukset!$B$7-E934,IF(K934=6,asetukset!$B$7-E934,IF(K934=6,asetukset!$B$7-E934,"")))))</f>
        <v/>
      </c>
      <c r="R934" s="19" t="str">
        <f t="shared" si="12"/>
        <v/>
      </c>
      <c r="S934" s="19" t="str">
        <f t="shared" si="13"/>
        <v/>
      </c>
      <c r="T934" s="21" t="str">
        <f>IF(A934="","",IF(SUMIFS($M$2:M934,$I$2:I934,I934,$A$2:A934,A934)&lt;=asetukset!$B$2,"",SUMIFS($M$2:M934,$I$2:I934,I934,$A$2:A934,A934)-asetukset!$B$2))</f>
        <v/>
      </c>
    </row>
    <row r="935">
      <c r="A935" s="43"/>
      <c r="B935" s="31"/>
      <c r="C935" s="31"/>
      <c r="D935" s="15">
        <f t="shared" si="2"/>
        <v>0</v>
      </c>
      <c r="E935" s="15">
        <f t="shared" si="3"/>
        <v>0</v>
      </c>
      <c r="F935" s="15">
        <f t="shared" si="4"/>
        <v>0</v>
      </c>
      <c r="G935" s="15">
        <f t="shared" si="5"/>
        <v>0</v>
      </c>
      <c r="H935" s="18" t="str">
        <f t="shared" si="6"/>
        <v/>
      </c>
      <c r="I935" s="18" t="str">
        <f t="shared" si="7"/>
        <v/>
      </c>
      <c r="J935" s="18" t="str">
        <f t="shared" si="8"/>
        <v>-</v>
      </c>
      <c r="K935" s="27" t="str">
        <f t="shared" ref="K935:L935" si="945">IF(A935="","",WEEKDAY(B935,2))</f>
        <v/>
      </c>
      <c r="L935" s="27" t="str">
        <f t="shared" si="945"/>
        <v/>
      </c>
      <c r="M935" s="19">
        <f t="shared" si="10"/>
        <v>0</v>
      </c>
      <c r="N935" s="20">
        <f t="shared" si="11"/>
        <v>0</v>
      </c>
      <c r="O935" s="21" t="str">
        <f>IF(A935="","",IF(G935&gt;=asetukset!$B$3,G935-asetukset!$B$3,IF(AND(G935-E935&lt;=asetukset!$B$4,E935&gt;=asetukset!$B$3),1-E935,IF(AND(G935-E935&lt;=asetukset!$B$4,E935&lt;=asetukset!$B$3),asetukset!$B$6,0))))</f>
        <v/>
      </c>
      <c r="P935" s="20">
        <f>IF(F935&gt;D935,G935-asetukset!$B$5,IF(AND(D935=F935,E935&lt;=asetukset!$B$6),G935-E935,0))</f>
        <v>0</v>
      </c>
      <c r="Q935" s="19" t="str">
        <f>IF(and(K935=6,E935&gt;asetukset!$B$7),"", IF(and(K935&lt;&gt;6,L935=6,G935&lt;asetukset!$B$7),G935,IF(K935=6,asetukset!$B$7-E935,IF(K935=6,asetukset!$B$7-E935,IF(K935=6,asetukset!$B$7-E935,"")))))</f>
        <v/>
      </c>
      <c r="R935" s="19" t="str">
        <f t="shared" si="12"/>
        <v/>
      </c>
      <c r="S935" s="19" t="str">
        <f t="shared" si="13"/>
        <v/>
      </c>
      <c r="T935" s="21" t="str">
        <f>IF(A935="","",IF(SUMIFS($M$2:M935,$I$2:I935,I935,$A$2:A935,A935)&lt;=asetukset!$B$2,"",SUMIFS($M$2:M935,$I$2:I935,I935,$A$2:A935,A935)-asetukset!$B$2))</f>
        <v/>
      </c>
    </row>
    <row r="936">
      <c r="A936" s="43"/>
      <c r="B936" s="31"/>
      <c r="C936" s="31"/>
      <c r="D936" s="15">
        <f t="shared" si="2"/>
        <v>0</v>
      </c>
      <c r="E936" s="15">
        <f t="shared" si="3"/>
        <v>0</v>
      </c>
      <c r="F936" s="15">
        <f t="shared" si="4"/>
        <v>0</v>
      </c>
      <c r="G936" s="15">
        <f t="shared" si="5"/>
        <v>0</v>
      </c>
      <c r="H936" s="18" t="str">
        <f t="shared" si="6"/>
        <v/>
      </c>
      <c r="I936" s="18" t="str">
        <f t="shared" si="7"/>
        <v/>
      </c>
      <c r="J936" s="18" t="str">
        <f t="shared" si="8"/>
        <v>-</v>
      </c>
      <c r="K936" s="27" t="str">
        <f t="shared" ref="K936:L936" si="946">IF(A936="","",WEEKDAY(B936,2))</f>
        <v/>
      </c>
      <c r="L936" s="27" t="str">
        <f t="shared" si="946"/>
        <v/>
      </c>
      <c r="M936" s="19">
        <f t="shared" si="10"/>
        <v>0</v>
      </c>
      <c r="N936" s="20">
        <f t="shared" si="11"/>
        <v>0</v>
      </c>
      <c r="O936" s="21" t="str">
        <f>IF(A936="","",IF(G936&gt;=asetukset!$B$3,G936-asetukset!$B$3,IF(AND(G936-E936&lt;=asetukset!$B$4,E936&gt;=asetukset!$B$3),1-E936,IF(AND(G936-E936&lt;=asetukset!$B$4,E936&lt;=asetukset!$B$3),asetukset!$B$6,0))))</f>
        <v/>
      </c>
      <c r="P936" s="20">
        <f>IF(F936&gt;D936,G936-asetukset!$B$5,IF(AND(D936=F936,E936&lt;=asetukset!$B$6),G936-E936,0))</f>
        <v>0</v>
      </c>
      <c r="Q936" s="19" t="str">
        <f>IF(and(K936=6,E936&gt;asetukset!$B$7),"", IF(and(K936&lt;&gt;6,L936=6,G936&lt;asetukset!$B$7),G936,IF(K936=6,asetukset!$B$7-E936,IF(K936=6,asetukset!$B$7-E936,IF(K936=6,asetukset!$B$7-E936,"")))))</f>
        <v/>
      </c>
      <c r="R936" s="19" t="str">
        <f t="shared" si="12"/>
        <v/>
      </c>
      <c r="S936" s="19" t="str">
        <f t="shared" si="13"/>
        <v/>
      </c>
      <c r="T936" s="21" t="str">
        <f>IF(A936="","",IF(SUMIFS($M$2:M936,$I$2:I936,I936,$A$2:A936,A936)&lt;=asetukset!$B$2,"",SUMIFS($M$2:M936,$I$2:I936,I936,$A$2:A936,A936)-asetukset!$B$2))</f>
        <v/>
      </c>
    </row>
    <row r="937">
      <c r="A937" s="43"/>
      <c r="B937" s="31"/>
      <c r="C937" s="31"/>
      <c r="D937" s="15">
        <f t="shared" si="2"/>
        <v>0</v>
      </c>
      <c r="E937" s="15">
        <f t="shared" si="3"/>
        <v>0</v>
      </c>
      <c r="F937" s="15">
        <f t="shared" si="4"/>
        <v>0</v>
      </c>
      <c r="G937" s="15">
        <f t="shared" si="5"/>
        <v>0</v>
      </c>
      <c r="H937" s="18" t="str">
        <f t="shared" si="6"/>
        <v/>
      </c>
      <c r="I937" s="18" t="str">
        <f t="shared" si="7"/>
        <v/>
      </c>
      <c r="J937" s="18" t="str">
        <f t="shared" si="8"/>
        <v>-</v>
      </c>
      <c r="K937" s="27" t="str">
        <f t="shared" ref="K937:L937" si="947">IF(A937="","",WEEKDAY(B937,2))</f>
        <v/>
      </c>
      <c r="L937" s="27" t="str">
        <f t="shared" si="947"/>
        <v/>
      </c>
      <c r="M937" s="19">
        <f t="shared" si="10"/>
        <v>0</v>
      </c>
      <c r="N937" s="20">
        <f t="shared" si="11"/>
        <v>0</v>
      </c>
      <c r="O937" s="21" t="str">
        <f>IF(A937="","",IF(G937&gt;=asetukset!$B$3,G937-asetukset!$B$3,IF(AND(G937-E937&lt;=asetukset!$B$4,E937&gt;=asetukset!$B$3),1-E937,IF(AND(G937-E937&lt;=asetukset!$B$4,E937&lt;=asetukset!$B$3),asetukset!$B$6,0))))</f>
        <v/>
      </c>
      <c r="P937" s="20">
        <f>IF(F937&gt;D937,G937-asetukset!$B$5,IF(AND(D937=F937,E937&lt;=asetukset!$B$6),G937-E937,0))</f>
        <v>0</v>
      </c>
      <c r="Q937" s="19" t="str">
        <f>IF(and(K937=6,E937&gt;asetukset!$B$7),"", IF(and(K937&lt;&gt;6,L937=6,G937&lt;asetukset!$B$7),G937,IF(K937=6,asetukset!$B$7-E937,IF(K937=6,asetukset!$B$7-E937,IF(K937=6,asetukset!$B$7-E937,"")))))</f>
        <v/>
      </c>
      <c r="R937" s="19" t="str">
        <f t="shared" si="12"/>
        <v/>
      </c>
      <c r="S937" s="19" t="str">
        <f t="shared" si="13"/>
        <v/>
      </c>
      <c r="T937" s="21" t="str">
        <f>IF(A937="","",IF(SUMIFS($M$2:M937,$I$2:I937,I937,$A$2:A937,A937)&lt;=asetukset!$B$2,"",SUMIFS($M$2:M937,$I$2:I937,I937,$A$2:A937,A937)-asetukset!$B$2))</f>
        <v/>
      </c>
    </row>
    <row r="938">
      <c r="A938" s="43"/>
      <c r="B938" s="31"/>
      <c r="C938" s="31"/>
      <c r="D938" s="15">
        <f t="shared" si="2"/>
        <v>0</v>
      </c>
      <c r="E938" s="15">
        <f t="shared" si="3"/>
        <v>0</v>
      </c>
      <c r="F938" s="15">
        <f t="shared" si="4"/>
        <v>0</v>
      </c>
      <c r="G938" s="15">
        <f t="shared" si="5"/>
        <v>0</v>
      </c>
      <c r="H938" s="18" t="str">
        <f t="shared" si="6"/>
        <v/>
      </c>
      <c r="I938" s="18" t="str">
        <f t="shared" si="7"/>
        <v/>
      </c>
      <c r="J938" s="18" t="str">
        <f t="shared" si="8"/>
        <v>-</v>
      </c>
      <c r="K938" s="27" t="str">
        <f t="shared" ref="K938:L938" si="948">IF(A938="","",WEEKDAY(B938,2))</f>
        <v/>
      </c>
      <c r="L938" s="27" t="str">
        <f t="shared" si="948"/>
        <v/>
      </c>
      <c r="M938" s="19">
        <f t="shared" si="10"/>
        <v>0</v>
      </c>
      <c r="N938" s="20">
        <f t="shared" si="11"/>
        <v>0</v>
      </c>
      <c r="O938" s="21" t="str">
        <f>IF(A938="","",IF(G938&gt;=asetukset!$B$3,G938-asetukset!$B$3,IF(AND(G938-E938&lt;=asetukset!$B$4,E938&gt;=asetukset!$B$3),1-E938,IF(AND(G938-E938&lt;=asetukset!$B$4,E938&lt;=asetukset!$B$3),asetukset!$B$6,0))))</f>
        <v/>
      </c>
      <c r="P938" s="20">
        <f>IF(F938&gt;D938,G938-asetukset!$B$5,IF(AND(D938=F938,E938&lt;=asetukset!$B$6),G938-E938,0))</f>
        <v>0</v>
      </c>
      <c r="Q938" s="19" t="str">
        <f>IF(and(K938=6,E938&gt;asetukset!$B$7),"", IF(and(K938&lt;&gt;6,L938=6,G938&lt;asetukset!$B$7),G938,IF(K938=6,asetukset!$B$7-E938,IF(K938=6,asetukset!$B$7-E938,IF(K938=6,asetukset!$B$7-E938,"")))))</f>
        <v/>
      </c>
      <c r="R938" s="19" t="str">
        <f t="shared" si="12"/>
        <v/>
      </c>
      <c r="S938" s="19" t="str">
        <f t="shared" si="13"/>
        <v/>
      </c>
      <c r="T938" s="21" t="str">
        <f>IF(A938="","",IF(SUMIFS($M$2:M938,$I$2:I938,I938,$A$2:A938,A938)&lt;=asetukset!$B$2,"",SUMIFS($M$2:M938,$I$2:I938,I938,$A$2:A938,A938)-asetukset!$B$2))</f>
        <v/>
      </c>
    </row>
    <row r="939">
      <c r="A939" s="43"/>
      <c r="B939" s="31"/>
      <c r="C939" s="31"/>
      <c r="D939" s="15">
        <f t="shared" si="2"/>
        <v>0</v>
      </c>
      <c r="E939" s="15">
        <f t="shared" si="3"/>
        <v>0</v>
      </c>
      <c r="F939" s="15">
        <f t="shared" si="4"/>
        <v>0</v>
      </c>
      <c r="G939" s="15">
        <f t="shared" si="5"/>
        <v>0</v>
      </c>
      <c r="H939" s="18" t="str">
        <f t="shared" si="6"/>
        <v/>
      </c>
      <c r="I939" s="18" t="str">
        <f t="shared" si="7"/>
        <v/>
      </c>
      <c r="J939" s="18" t="str">
        <f t="shared" si="8"/>
        <v>-</v>
      </c>
      <c r="K939" s="27" t="str">
        <f t="shared" ref="K939:L939" si="949">IF(A939="","",WEEKDAY(B939,2))</f>
        <v/>
      </c>
      <c r="L939" s="27" t="str">
        <f t="shared" si="949"/>
        <v/>
      </c>
      <c r="M939" s="19">
        <f t="shared" si="10"/>
        <v>0</v>
      </c>
      <c r="N939" s="20">
        <f t="shared" si="11"/>
        <v>0</v>
      </c>
      <c r="O939" s="21" t="str">
        <f>IF(A939="","",IF(G939&gt;=asetukset!$B$3,G939-asetukset!$B$3,IF(AND(G939-E939&lt;=asetukset!$B$4,E939&gt;=asetukset!$B$3),1-E939,IF(AND(G939-E939&lt;=asetukset!$B$4,E939&lt;=asetukset!$B$3),asetukset!$B$6,0))))</f>
        <v/>
      </c>
      <c r="P939" s="20">
        <f>IF(F939&gt;D939,G939-asetukset!$B$5,IF(AND(D939=F939,E939&lt;=asetukset!$B$6),G939-E939,0))</f>
        <v>0</v>
      </c>
      <c r="Q939" s="19" t="str">
        <f>IF(and(K939=6,E939&gt;asetukset!$B$7),"", IF(and(K939&lt;&gt;6,L939=6,G939&lt;asetukset!$B$7),G939,IF(K939=6,asetukset!$B$7-E939,IF(K939=6,asetukset!$B$7-E939,IF(K939=6,asetukset!$B$7-E939,"")))))</f>
        <v/>
      </c>
      <c r="R939" s="19" t="str">
        <f t="shared" si="12"/>
        <v/>
      </c>
      <c r="S939" s="19" t="str">
        <f t="shared" si="13"/>
        <v/>
      </c>
      <c r="T939" s="21" t="str">
        <f>IF(A939="","",IF(SUMIFS($M$2:M939,$I$2:I939,I939,$A$2:A939,A939)&lt;=asetukset!$B$2,"",SUMIFS($M$2:M939,$I$2:I939,I939,$A$2:A939,A939)-asetukset!$B$2))</f>
        <v/>
      </c>
    </row>
    <row r="940">
      <c r="A940" s="43"/>
      <c r="B940" s="31"/>
      <c r="C940" s="31"/>
      <c r="D940" s="15">
        <f t="shared" si="2"/>
        <v>0</v>
      </c>
      <c r="E940" s="15">
        <f t="shared" si="3"/>
        <v>0</v>
      </c>
      <c r="F940" s="15">
        <f t="shared" si="4"/>
        <v>0</v>
      </c>
      <c r="G940" s="15">
        <f t="shared" si="5"/>
        <v>0</v>
      </c>
      <c r="H940" s="18" t="str">
        <f t="shared" si="6"/>
        <v/>
      </c>
      <c r="I940" s="18" t="str">
        <f t="shared" si="7"/>
        <v/>
      </c>
      <c r="J940" s="18" t="str">
        <f t="shared" si="8"/>
        <v>-</v>
      </c>
      <c r="K940" s="27" t="str">
        <f t="shared" ref="K940:L940" si="950">IF(A940="","",WEEKDAY(B940,2))</f>
        <v/>
      </c>
      <c r="L940" s="27" t="str">
        <f t="shared" si="950"/>
        <v/>
      </c>
      <c r="M940" s="19">
        <f t="shared" si="10"/>
        <v>0</v>
      </c>
      <c r="N940" s="20">
        <f t="shared" si="11"/>
        <v>0</v>
      </c>
      <c r="O940" s="21" t="str">
        <f>IF(A940="","",IF(G940&gt;=asetukset!$B$3,G940-asetukset!$B$3,IF(AND(G940-E940&lt;=asetukset!$B$4,E940&gt;=asetukset!$B$3),1-E940,IF(AND(G940-E940&lt;=asetukset!$B$4,E940&lt;=asetukset!$B$3),asetukset!$B$6,0))))</f>
        <v/>
      </c>
      <c r="P940" s="20">
        <f>IF(F940&gt;D940,G940-asetukset!$B$5,IF(AND(D940=F940,E940&lt;=asetukset!$B$6),G940-E940,0))</f>
        <v>0</v>
      </c>
      <c r="Q940" s="19" t="str">
        <f>IF(and(K940=6,E940&gt;asetukset!$B$7),"", IF(and(K940&lt;&gt;6,L940=6,G940&lt;asetukset!$B$7),G940,IF(K940=6,asetukset!$B$7-E940,IF(K940=6,asetukset!$B$7-E940,IF(K940=6,asetukset!$B$7-E940,"")))))</f>
        <v/>
      </c>
      <c r="R940" s="19" t="str">
        <f t="shared" si="12"/>
        <v/>
      </c>
      <c r="S940" s="19" t="str">
        <f t="shared" si="13"/>
        <v/>
      </c>
      <c r="T940" s="21" t="str">
        <f>IF(A940="","",IF(SUMIFS($M$2:M940,$I$2:I940,I940,$A$2:A940,A940)&lt;=asetukset!$B$2,"",SUMIFS($M$2:M940,$I$2:I940,I940,$A$2:A940,A940)-asetukset!$B$2))</f>
        <v/>
      </c>
    </row>
    <row r="941">
      <c r="A941" s="43"/>
      <c r="B941" s="31"/>
      <c r="C941" s="31"/>
      <c r="D941" s="15">
        <f t="shared" si="2"/>
        <v>0</v>
      </c>
      <c r="E941" s="15">
        <f t="shared" si="3"/>
        <v>0</v>
      </c>
      <c r="F941" s="15">
        <f t="shared" si="4"/>
        <v>0</v>
      </c>
      <c r="G941" s="15">
        <f t="shared" si="5"/>
        <v>0</v>
      </c>
      <c r="H941" s="18" t="str">
        <f t="shared" si="6"/>
        <v/>
      </c>
      <c r="I941" s="18" t="str">
        <f t="shared" si="7"/>
        <v/>
      </c>
      <c r="J941" s="18" t="str">
        <f t="shared" si="8"/>
        <v>-</v>
      </c>
      <c r="K941" s="27" t="str">
        <f t="shared" ref="K941:L941" si="951">IF(A941="","",WEEKDAY(B941,2))</f>
        <v/>
      </c>
      <c r="L941" s="27" t="str">
        <f t="shared" si="951"/>
        <v/>
      </c>
      <c r="M941" s="19">
        <f t="shared" si="10"/>
        <v>0</v>
      </c>
      <c r="N941" s="20">
        <f t="shared" si="11"/>
        <v>0</v>
      </c>
      <c r="O941" s="21" t="str">
        <f>IF(A941="","",IF(G941&gt;=asetukset!$B$3,G941-asetukset!$B$3,IF(AND(G941-E941&lt;=asetukset!$B$4,E941&gt;=asetukset!$B$3),1-E941,IF(AND(G941-E941&lt;=asetukset!$B$4,E941&lt;=asetukset!$B$3),asetukset!$B$6,0))))</f>
        <v/>
      </c>
      <c r="P941" s="20">
        <f>IF(F941&gt;D941,G941-asetukset!$B$5,IF(AND(D941=F941,E941&lt;=asetukset!$B$6),G941-E941,0))</f>
        <v>0</v>
      </c>
      <c r="Q941" s="19" t="str">
        <f>IF(and(K941=6,E941&gt;asetukset!$B$7),"", IF(and(K941&lt;&gt;6,L941=6,G941&lt;asetukset!$B$7),G941,IF(K941=6,asetukset!$B$7-E941,IF(K941=6,asetukset!$B$7-E941,IF(K941=6,asetukset!$B$7-E941,"")))))</f>
        <v/>
      </c>
      <c r="R941" s="19" t="str">
        <f t="shared" si="12"/>
        <v/>
      </c>
      <c r="S941" s="19" t="str">
        <f t="shared" si="13"/>
        <v/>
      </c>
      <c r="T941" s="21" t="str">
        <f>IF(A941="","",IF(SUMIFS($M$2:M941,$I$2:I941,I941,$A$2:A941,A941)&lt;=asetukset!$B$2,"",SUMIFS($M$2:M941,$I$2:I941,I941,$A$2:A941,A941)-asetukset!$B$2))</f>
        <v/>
      </c>
    </row>
    <row r="942">
      <c r="A942" s="43"/>
      <c r="B942" s="31"/>
      <c r="C942" s="31"/>
      <c r="D942" s="15">
        <f t="shared" si="2"/>
        <v>0</v>
      </c>
      <c r="E942" s="15">
        <f t="shared" si="3"/>
        <v>0</v>
      </c>
      <c r="F942" s="15">
        <f t="shared" si="4"/>
        <v>0</v>
      </c>
      <c r="G942" s="15">
        <f t="shared" si="5"/>
        <v>0</v>
      </c>
      <c r="H942" s="18" t="str">
        <f t="shared" si="6"/>
        <v/>
      </c>
      <c r="I942" s="18" t="str">
        <f t="shared" si="7"/>
        <v/>
      </c>
      <c r="J942" s="18" t="str">
        <f t="shared" si="8"/>
        <v>-</v>
      </c>
      <c r="K942" s="27" t="str">
        <f t="shared" ref="K942:L942" si="952">IF(A942="","",WEEKDAY(B942,2))</f>
        <v/>
      </c>
      <c r="L942" s="27" t="str">
        <f t="shared" si="952"/>
        <v/>
      </c>
      <c r="M942" s="19">
        <f t="shared" si="10"/>
        <v>0</v>
      </c>
      <c r="N942" s="20">
        <f t="shared" si="11"/>
        <v>0</v>
      </c>
      <c r="O942" s="21" t="str">
        <f>IF(A942="","",IF(G942&gt;=asetukset!$B$3,G942-asetukset!$B$3,IF(AND(G942-E942&lt;=asetukset!$B$4,E942&gt;=asetukset!$B$3),1-E942,IF(AND(G942-E942&lt;=asetukset!$B$4,E942&lt;=asetukset!$B$3),asetukset!$B$6,0))))</f>
        <v/>
      </c>
      <c r="P942" s="20">
        <f>IF(F942&gt;D942,G942-asetukset!$B$5,IF(AND(D942=F942,E942&lt;=asetukset!$B$6),G942-E942,0))</f>
        <v>0</v>
      </c>
      <c r="Q942" s="19" t="str">
        <f>IF(and(K942=6,E942&gt;asetukset!$B$7),"", IF(and(K942&lt;&gt;6,L942=6,G942&lt;asetukset!$B$7),G942,IF(K942=6,asetukset!$B$7-E942,IF(K942=6,asetukset!$B$7-E942,IF(K942=6,asetukset!$B$7-E942,"")))))</f>
        <v/>
      </c>
      <c r="R942" s="19" t="str">
        <f t="shared" si="12"/>
        <v/>
      </c>
      <c r="S942" s="19" t="str">
        <f t="shared" si="13"/>
        <v/>
      </c>
      <c r="T942" s="21" t="str">
        <f>IF(A942="","",IF(SUMIFS($M$2:M942,$I$2:I942,I942,$A$2:A942,A942)&lt;=asetukset!$B$2,"",SUMIFS($M$2:M942,$I$2:I942,I942,$A$2:A942,A942)-asetukset!$B$2))</f>
        <v/>
      </c>
    </row>
    <row r="943">
      <c r="A943" s="43"/>
      <c r="B943" s="31"/>
      <c r="C943" s="31"/>
      <c r="D943" s="15">
        <f t="shared" si="2"/>
        <v>0</v>
      </c>
      <c r="E943" s="15">
        <f t="shared" si="3"/>
        <v>0</v>
      </c>
      <c r="F943" s="15">
        <f t="shared" si="4"/>
        <v>0</v>
      </c>
      <c r="G943" s="15">
        <f t="shared" si="5"/>
        <v>0</v>
      </c>
      <c r="H943" s="18" t="str">
        <f t="shared" si="6"/>
        <v/>
      </c>
      <c r="I943" s="18" t="str">
        <f t="shared" si="7"/>
        <v/>
      </c>
      <c r="J943" s="18" t="str">
        <f t="shared" si="8"/>
        <v>-</v>
      </c>
      <c r="K943" s="27" t="str">
        <f t="shared" ref="K943:L943" si="953">IF(A943="","",WEEKDAY(B943,2))</f>
        <v/>
      </c>
      <c r="L943" s="27" t="str">
        <f t="shared" si="953"/>
        <v/>
      </c>
      <c r="M943" s="19">
        <f t="shared" si="10"/>
        <v>0</v>
      </c>
      <c r="N943" s="20">
        <f t="shared" si="11"/>
        <v>0</v>
      </c>
      <c r="O943" s="21" t="str">
        <f>IF(A943="","",IF(G943&gt;=asetukset!$B$3,G943-asetukset!$B$3,IF(AND(G943-E943&lt;=asetukset!$B$4,E943&gt;=asetukset!$B$3),1-E943,IF(AND(G943-E943&lt;=asetukset!$B$4,E943&lt;=asetukset!$B$3),asetukset!$B$6,0))))</f>
        <v/>
      </c>
      <c r="P943" s="20">
        <f>IF(F943&gt;D943,G943-asetukset!$B$5,IF(AND(D943=F943,E943&lt;=asetukset!$B$6),G943-E943,0))</f>
        <v>0</v>
      </c>
      <c r="Q943" s="19" t="str">
        <f>IF(and(K943=6,E943&gt;asetukset!$B$7),"", IF(and(K943&lt;&gt;6,L943=6,G943&lt;asetukset!$B$7),G943,IF(K943=6,asetukset!$B$7-E943,IF(K943=6,asetukset!$B$7-E943,IF(K943=6,asetukset!$B$7-E943,"")))))</f>
        <v/>
      </c>
      <c r="R943" s="19" t="str">
        <f t="shared" si="12"/>
        <v/>
      </c>
      <c r="S943" s="19" t="str">
        <f t="shared" si="13"/>
        <v/>
      </c>
      <c r="T943" s="21" t="str">
        <f>IF(A943="","",IF(SUMIFS($M$2:M943,$I$2:I943,I943,$A$2:A943,A943)&lt;=asetukset!$B$2,"",SUMIFS($M$2:M943,$I$2:I943,I943,$A$2:A943,A943)-asetukset!$B$2))</f>
        <v/>
      </c>
    </row>
    <row r="944">
      <c r="A944" s="43"/>
      <c r="B944" s="31"/>
      <c r="C944" s="31"/>
      <c r="D944" s="15">
        <f t="shared" si="2"/>
        <v>0</v>
      </c>
      <c r="E944" s="15">
        <f t="shared" si="3"/>
        <v>0</v>
      </c>
      <c r="F944" s="15">
        <f t="shared" si="4"/>
        <v>0</v>
      </c>
      <c r="G944" s="15">
        <f t="shared" si="5"/>
        <v>0</v>
      </c>
      <c r="H944" s="18" t="str">
        <f t="shared" si="6"/>
        <v/>
      </c>
      <c r="I944" s="18" t="str">
        <f t="shared" si="7"/>
        <v/>
      </c>
      <c r="J944" s="18" t="str">
        <f t="shared" si="8"/>
        <v>-</v>
      </c>
      <c r="K944" s="27" t="str">
        <f t="shared" ref="K944:L944" si="954">IF(A944="","",WEEKDAY(B944,2))</f>
        <v/>
      </c>
      <c r="L944" s="27" t="str">
        <f t="shared" si="954"/>
        <v/>
      </c>
      <c r="M944" s="19">
        <f t="shared" si="10"/>
        <v>0</v>
      </c>
      <c r="N944" s="20">
        <f t="shared" si="11"/>
        <v>0</v>
      </c>
      <c r="O944" s="21" t="str">
        <f>IF(A944="","",IF(G944&gt;=asetukset!$B$3,G944-asetukset!$B$3,IF(AND(G944-E944&lt;=asetukset!$B$4,E944&gt;=asetukset!$B$3),1-E944,IF(AND(G944-E944&lt;=asetukset!$B$4,E944&lt;=asetukset!$B$3),asetukset!$B$6,0))))</f>
        <v/>
      </c>
      <c r="P944" s="20">
        <f>IF(F944&gt;D944,G944-asetukset!$B$5,IF(AND(D944=F944,E944&lt;=asetukset!$B$6),G944-E944,0))</f>
        <v>0</v>
      </c>
      <c r="Q944" s="19" t="str">
        <f>IF(and(K944=6,E944&gt;asetukset!$B$7),"", IF(and(K944&lt;&gt;6,L944=6,G944&lt;asetukset!$B$7),G944,IF(K944=6,asetukset!$B$7-E944,IF(K944=6,asetukset!$B$7-E944,IF(K944=6,asetukset!$B$7-E944,"")))))</f>
        <v/>
      </c>
      <c r="R944" s="19" t="str">
        <f t="shared" si="12"/>
        <v/>
      </c>
      <c r="S944" s="19" t="str">
        <f t="shared" si="13"/>
        <v/>
      </c>
      <c r="T944" s="21" t="str">
        <f>IF(A944="","",IF(SUMIFS($M$2:M944,$I$2:I944,I944,$A$2:A944,A944)&lt;=asetukset!$B$2,"",SUMIFS($M$2:M944,$I$2:I944,I944,$A$2:A944,A944)-asetukset!$B$2))</f>
        <v/>
      </c>
    </row>
    <row r="945">
      <c r="A945" s="43"/>
      <c r="B945" s="31"/>
      <c r="C945" s="31"/>
      <c r="D945" s="15">
        <f t="shared" si="2"/>
        <v>0</v>
      </c>
      <c r="E945" s="15">
        <f t="shared" si="3"/>
        <v>0</v>
      </c>
      <c r="F945" s="15">
        <f t="shared" si="4"/>
        <v>0</v>
      </c>
      <c r="G945" s="15">
        <f t="shared" si="5"/>
        <v>0</v>
      </c>
      <c r="H945" s="18" t="str">
        <f t="shared" si="6"/>
        <v/>
      </c>
      <c r="I945" s="18" t="str">
        <f t="shared" si="7"/>
        <v/>
      </c>
      <c r="J945" s="18" t="str">
        <f t="shared" si="8"/>
        <v>-</v>
      </c>
      <c r="K945" s="27" t="str">
        <f t="shared" ref="K945:L945" si="955">IF(A945="","",WEEKDAY(B945,2))</f>
        <v/>
      </c>
      <c r="L945" s="27" t="str">
        <f t="shared" si="955"/>
        <v/>
      </c>
      <c r="M945" s="19">
        <f t="shared" si="10"/>
        <v>0</v>
      </c>
      <c r="N945" s="20">
        <f t="shared" si="11"/>
        <v>0</v>
      </c>
      <c r="O945" s="21" t="str">
        <f>IF(A945="","",IF(G945&gt;=asetukset!$B$3,G945-asetukset!$B$3,IF(AND(G945-E945&lt;=asetukset!$B$4,E945&gt;=asetukset!$B$3),1-E945,IF(AND(G945-E945&lt;=asetukset!$B$4,E945&lt;=asetukset!$B$3),asetukset!$B$6,0))))</f>
        <v/>
      </c>
      <c r="P945" s="20">
        <f>IF(F945&gt;D945,G945-asetukset!$B$5,IF(AND(D945=F945,E945&lt;=asetukset!$B$6),G945-E945,0))</f>
        <v>0</v>
      </c>
      <c r="Q945" s="19" t="str">
        <f>IF(and(K945=6,E945&gt;asetukset!$B$7),"", IF(and(K945&lt;&gt;6,L945=6,G945&lt;asetukset!$B$7),G945,IF(K945=6,asetukset!$B$7-E945,IF(K945=6,asetukset!$B$7-E945,IF(K945=6,asetukset!$B$7-E945,"")))))</f>
        <v/>
      </c>
      <c r="R945" s="19" t="str">
        <f t="shared" si="12"/>
        <v/>
      </c>
      <c r="S945" s="19" t="str">
        <f t="shared" si="13"/>
        <v/>
      </c>
      <c r="T945" s="21" t="str">
        <f>IF(A945="","",IF(SUMIFS($M$2:M945,$I$2:I945,I945,$A$2:A945,A945)&lt;=asetukset!$B$2,"",SUMIFS($M$2:M945,$I$2:I945,I945,$A$2:A945,A945)-asetukset!$B$2))</f>
        <v/>
      </c>
    </row>
    <row r="946">
      <c r="A946" s="43"/>
      <c r="B946" s="31"/>
      <c r="C946" s="31"/>
      <c r="D946" s="15">
        <f t="shared" si="2"/>
        <v>0</v>
      </c>
      <c r="E946" s="15">
        <f t="shared" si="3"/>
        <v>0</v>
      </c>
      <c r="F946" s="15">
        <f t="shared" si="4"/>
        <v>0</v>
      </c>
      <c r="G946" s="15">
        <f t="shared" si="5"/>
        <v>0</v>
      </c>
      <c r="H946" s="18" t="str">
        <f t="shared" si="6"/>
        <v/>
      </c>
      <c r="I946" s="18" t="str">
        <f t="shared" si="7"/>
        <v/>
      </c>
      <c r="J946" s="18" t="str">
        <f t="shared" si="8"/>
        <v>-</v>
      </c>
      <c r="K946" s="27" t="str">
        <f t="shared" ref="K946:L946" si="956">IF(A946="","",WEEKDAY(B946,2))</f>
        <v/>
      </c>
      <c r="L946" s="27" t="str">
        <f t="shared" si="956"/>
        <v/>
      </c>
      <c r="M946" s="19">
        <f t="shared" si="10"/>
        <v>0</v>
      </c>
      <c r="N946" s="20">
        <f t="shared" si="11"/>
        <v>0</v>
      </c>
      <c r="O946" s="21" t="str">
        <f>IF(A946="","",IF(G946&gt;=asetukset!$B$3,G946-asetukset!$B$3,IF(AND(G946-E946&lt;=asetukset!$B$4,E946&gt;=asetukset!$B$3),1-E946,IF(AND(G946-E946&lt;=asetukset!$B$4,E946&lt;=asetukset!$B$3),asetukset!$B$6,0))))</f>
        <v/>
      </c>
      <c r="P946" s="20">
        <f>IF(F946&gt;D946,G946-asetukset!$B$5,IF(AND(D946=F946,E946&lt;=asetukset!$B$6),G946-E946,0))</f>
        <v>0</v>
      </c>
      <c r="Q946" s="19" t="str">
        <f>IF(and(K946=6,E946&gt;asetukset!$B$7),"", IF(and(K946&lt;&gt;6,L946=6,G946&lt;asetukset!$B$7),G946,IF(K946=6,asetukset!$B$7-E946,IF(K946=6,asetukset!$B$7-E946,IF(K946=6,asetukset!$B$7-E946,"")))))</f>
        <v/>
      </c>
      <c r="R946" s="19" t="str">
        <f t="shared" si="12"/>
        <v/>
      </c>
      <c r="S946" s="19" t="str">
        <f t="shared" si="13"/>
        <v/>
      </c>
      <c r="T946" s="21" t="str">
        <f>IF(A946="","",IF(SUMIFS($M$2:M946,$I$2:I946,I946,$A$2:A946,A946)&lt;=asetukset!$B$2,"",SUMIFS($M$2:M946,$I$2:I946,I946,$A$2:A946,A946)-asetukset!$B$2))</f>
        <v/>
      </c>
    </row>
    <row r="947">
      <c r="A947" s="43"/>
      <c r="B947" s="31"/>
      <c r="C947" s="31"/>
      <c r="D947" s="15">
        <f t="shared" si="2"/>
        <v>0</v>
      </c>
      <c r="E947" s="15">
        <f t="shared" si="3"/>
        <v>0</v>
      </c>
      <c r="F947" s="15">
        <f t="shared" si="4"/>
        <v>0</v>
      </c>
      <c r="G947" s="15">
        <f t="shared" si="5"/>
        <v>0</v>
      </c>
      <c r="H947" s="18" t="str">
        <f t="shared" si="6"/>
        <v/>
      </c>
      <c r="I947" s="18" t="str">
        <f t="shared" si="7"/>
        <v/>
      </c>
      <c r="J947" s="18" t="str">
        <f t="shared" si="8"/>
        <v>-</v>
      </c>
      <c r="K947" s="27" t="str">
        <f t="shared" ref="K947:L947" si="957">IF(A947="","",WEEKDAY(B947,2))</f>
        <v/>
      </c>
      <c r="L947" s="27" t="str">
        <f t="shared" si="957"/>
        <v/>
      </c>
      <c r="M947" s="19">
        <f t="shared" si="10"/>
        <v>0</v>
      </c>
      <c r="N947" s="20">
        <f t="shared" si="11"/>
        <v>0</v>
      </c>
      <c r="O947" s="21" t="str">
        <f>IF(A947="","",IF(G947&gt;=asetukset!$B$3,G947-asetukset!$B$3,IF(AND(G947-E947&lt;=asetukset!$B$4,E947&gt;=asetukset!$B$3),1-E947,IF(AND(G947-E947&lt;=asetukset!$B$4,E947&lt;=asetukset!$B$3),asetukset!$B$6,0))))</f>
        <v/>
      </c>
      <c r="P947" s="20">
        <f>IF(F947&gt;D947,G947-asetukset!$B$5,IF(AND(D947=F947,E947&lt;=asetukset!$B$6),G947-E947,0))</f>
        <v>0</v>
      </c>
      <c r="Q947" s="19" t="str">
        <f>IF(and(K947=6,E947&gt;asetukset!$B$7),"", IF(and(K947&lt;&gt;6,L947=6,G947&lt;asetukset!$B$7),G947,IF(K947=6,asetukset!$B$7-E947,IF(K947=6,asetukset!$B$7-E947,IF(K947=6,asetukset!$B$7-E947,"")))))</f>
        <v/>
      </c>
      <c r="R947" s="19" t="str">
        <f t="shared" si="12"/>
        <v/>
      </c>
      <c r="S947" s="19" t="str">
        <f t="shared" si="13"/>
        <v/>
      </c>
      <c r="T947" s="21" t="str">
        <f>IF(A947="","",IF(SUMIFS($M$2:M947,$I$2:I947,I947,$A$2:A947,A947)&lt;=asetukset!$B$2,"",SUMIFS($M$2:M947,$I$2:I947,I947,$A$2:A947,A947)-asetukset!$B$2))</f>
        <v/>
      </c>
    </row>
    <row r="948">
      <c r="A948" s="43"/>
      <c r="B948" s="31"/>
      <c r="C948" s="31"/>
      <c r="D948" s="15">
        <f t="shared" si="2"/>
        <v>0</v>
      </c>
      <c r="E948" s="15">
        <f t="shared" si="3"/>
        <v>0</v>
      </c>
      <c r="F948" s="15">
        <f t="shared" si="4"/>
        <v>0</v>
      </c>
      <c r="G948" s="15">
        <f t="shared" si="5"/>
        <v>0</v>
      </c>
      <c r="H948" s="18" t="str">
        <f t="shared" si="6"/>
        <v/>
      </c>
      <c r="I948" s="18" t="str">
        <f t="shared" si="7"/>
        <v/>
      </c>
      <c r="J948" s="18" t="str">
        <f t="shared" si="8"/>
        <v>-</v>
      </c>
      <c r="K948" s="27" t="str">
        <f t="shared" ref="K948:L948" si="958">IF(A948="","",WEEKDAY(B948,2))</f>
        <v/>
      </c>
      <c r="L948" s="27" t="str">
        <f t="shared" si="958"/>
        <v/>
      </c>
      <c r="M948" s="19">
        <f t="shared" si="10"/>
        <v>0</v>
      </c>
      <c r="N948" s="20">
        <f t="shared" si="11"/>
        <v>0</v>
      </c>
      <c r="O948" s="21" t="str">
        <f>IF(A948="","",IF(G948&gt;=asetukset!$B$3,G948-asetukset!$B$3,IF(AND(G948-E948&lt;=asetukset!$B$4,E948&gt;=asetukset!$B$3),1-E948,IF(AND(G948-E948&lt;=asetukset!$B$4,E948&lt;=asetukset!$B$3),asetukset!$B$6,0))))</f>
        <v/>
      </c>
      <c r="P948" s="20">
        <f>IF(F948&gt;D948,G948-asetukset!$B$5,IF(AND(D948=F948,E948&lt;=asetukset!$B$6),G948-E948,0))</f>
        <v>0</v>
      </c>
      <c r="Q948" s="19" t="str">
        <f>IF(and(K948=6,E948&gt;asetukset!$B$7),"", IF(and(K948&lt;&gt;6,L948=6,G948&lt;asetukset!$B$7),G948,IF(K948=6,asetukset!$B$7-E948,IF(K948=6,asetukset!$B$7-E948,IF(K948=6,asetukset!$B$7-E948,"")))))</f>
        <v/>
      </c>
      <c r="R948" s="19" t="str">
        <f t="shared" si="12"/>
        <v/>
      </c>
      <c r="S948" s="19" t="str">
        <f t="shared" si="13"/>
        <v/>
      </c>
      <c r="T948" s="21" t="str">
        <f>IF(A948="","",IF(SUMIFS($M$2:M948,$I$2:I948,I948,$A$2:A948,A948)&lt;=asetukset!$B$2,"",SUMIFS($M$2:M948,$I$2:I948,I948,$A$2:A948,A948)-asetukset!$B$2))</f>
        <v/>
      </c>
    </row>
    <row r="949">
      <c r="A949" s="43"/>
      <c r="B949" s="31"/>
      <c r="C949" s="31"/>
      <c r="D949" s="15">
        <f t="shared" si="2"/>
        <v>0</v>
      </c>
      <c r="E949" s="15">
        <f t="shared" si="3"/>
        <v>0</v>
      </c>
      <c r="F949" s="15">
        <f t="shared" si="4"/>
        <v>0</v>
      </c>
      <c r="G949" s="15">
        <f t="shared" si="5"/>
        <v>0</v>
      </c>
      <c r="H949" s="18" t="str">
        <f t="shared" si="6"/>
        <v/>
      </c>
      <c r="I949" s="18" t="str">
        <f t="shared" si="7"/>
        <v/>
      </c>
      <c r="J949" s="18" t="str">
        <f t="shared" si="8"/>
        <v>-</v>
      </c>
      <c r="K949" s="27" t="str">
        <f t="shared" ref="K949:L949" si="959">IF(A949="","",WEEKDAY(B949,2))</f>
        <v/>
      </c>
      <c r="L949" s="27" t="str">
        <f t="shared" si="959"/>
        <v/>
      </c>
      <c r="M949" s="19">
        <f t="shared" si="10"/>
        <v>0</v>
      </c>
      <c r="N949" s="20">
        <f t="shared" si="11"/>
        <v>0</v>
      </c>
      <c r="O949" s="21" t="str">
        <f>IF(A949="","",IF(G949&gt;=asetukset!$B$3,G949-asetukset!$B$3,IF(AND(G949-E949&lt;=asetukset!$B$4,E949&gt;=asetukset!$B$3),1-E949,IF(AND(G949-E949&lt;=asetukset!$B$4,E949&lt;=asetukset!$B$3),asetukset!$B$6,0))))</f>
        <v/>
      </c>
      <c r="P949" s="20">
        <f>IF(F949&gt;D949,G949-asetukset!$B$5,IF(AND(D949=F949,E949&lt;=asetukset!$B$6),G949-E949,0))</f>
        <v>0</v>
      </c>
      <c r="Q949" s="19" t="str">
        <f>IF(and(K949=6,E949&gt;asetukset!$B$7),"", IF(and(K949&lt;&gt;6,L949=6,G949&lt;asetukset!$B$7),G949,IF(K949=6,asetukset!$B$7-E949,IF(K949=6,asetukset!$B$7-E949,IF(K949=6,asetukset!$B$7-E949,"")))))</f>
        <v/>
      </c>
      <c r="R949" s="19" t="str">
        <f t="shared" si="12"/>
        <v/>
      </c>
      <c r="S949" s="19" t="str">
        <f t="shared" si="13"/>
        <v/>
      </c>
      <c r="T949" s="21" t="str">
        <f>IF(A949="","",IF(SUMIFS($M$2:M949,$I$2:I949,I949,$A$2:A949,A949)&lt;=asetukset!$B$2,"",SUMIFS($M$2:M949,$I$2:I949,I949,$A$2:A949,A949)-asetukset!$B$2))</f>
        <v/>
      </c>
    </row>
    <row r="950">
      <c r="A950" s="43"/>
      <c r="B950" s="31"/>
      <c r="C950" s="31"/>
      <c r="D950" s="15">
        <f t="shared" si="2"/>
        <v>0</v>
      </c>
      <c r="E950" s="15">
        <f t="shared" si="3"/>
        <v>0</v>
      </c>
      <c r="F950" s="15">
        <f t="shared" si="4"/>
        <v>0</v>
      </c>
      <c r="G950" s="15">
        <f t="shared" si="5"/>
        <v>0</v>
      </c>
      <c r="H950" s="18" t="str">
        <f t="shared" si="6"/>
        <v/>
      </c>
      <c r="I950" s="18" t="str">
        <f t="shared" si="7"/>
        <v/>
      </c>
      <c r="J950" s="18" t="str">
        <f t="shared" si="8"/>
        <v>-</v>
      </c>
      <c r="K950" s="27" t="str">
        <f t="shared" ref="K950:L950" si="960">IF(A950="","",WEEKDAY(B950,2))</f>
        <v/>
      </c>
      <c r="L950" s="27" t="str">
        <f t="shared" si="960"/>
        <v/>
      </c>
      <c r="M950" s="19">
        <f t="shared" si="10"/>
        <v>0</v>
      </c>
      <c r="N950" s="20">
        <f t="shared" si="11"/>
        <v>0</v>
      </c>
      <c r="O950" s="21" t="str">
        <f>IF(A950="","",IF(G950&gt;=asetukset!$B$3,G950-asetukset!$B$3,IF(AND(G950-E950&lt;=asetukset!$B$4,E950&gt;=asetukset!$B$3),1-E950,IF(AND(G950-E950&lt;=asetukset!$B$4,E950&lt;=asetukset!$B$3),asetukset!$B$6,0))))</f>
        <v/>
      </c>
      <c r="P950" s="20">
        <f>IF(F950&gt;D950,G950-asetukset!$B$5,IF(AND(D950=F950,E950&lt;=asetukset!$B$6),G950-E950,0))</f>
        <v>0</v>
      </c>
      <c r="Q950" s="19" t="str">
        <f>IF(and(K950=6,E950&gt;asetukset!$B$7),"", IF(and(K950&lt;&gt;6,L950=6,G950&lt;asetukset!$B$7),G950,IF(K950=6,asetukset!$B$7-E950,IF(K950=6,asetukset!$B$7-E950,IF(K950=6,asetukset!$B$7-E950,"")))))</f>
        <v/>
      </c>
      <c r="R950" s="19" t="str">
        <f t="shared" si="12"/>
        <v/>
      </c>
      <c r="S950" s="19" t="str">
        <f t="shared" si="13"/>
        <v/>
      </c>
      <c r="T950" s="21" t="str">
        <f>IF(A950="","",IF(SUMIFS($M$2:M950,$I$2:I950,I950,$A$2:A950,A950)&lt;=asetukset!$B$2,"",SUMIFS($M$2:M950,$I$2:I950,I950,$A$2:A950,A950)-asetukset!$B$2))</f>
        <v/>
      </c>
    </row>
    <row r="951">
      <c r="A951" s="43"/>
      <c r="B951" s="31"/>
      <c r="C951" s="31"/>
      <c r="D951" s="15">
        <f t="shared" si="2"/>
        <v>0</v>
      </c>
      <c r="E951" s="15">
        <f t="shared" si="3"/>
        <v>0</v>
      </c>
      <c r="F951" s="15">
        <f t="shared" si="4"/>
        <v>0</v>
      </c>
      <c r="G951" s="15">
        <f t="shared" si="5"/>
        <v>0</v>
      </c>
      <c r="H951" s="18" t="str">
        <f t="shared" si="6"/>
        <v/>
      </c>
      <c r="I951" s="18" t="str">
        <f t="shared" si="7"/>
        <v/>
      </c>
      <c r="J951" s="18" t="str">
        <f t="shared" si="8"/>
        <v>-</v>
      </c>
      <c r="K951" s="27" t="str">
        <f t="shared" ref="K951:L951" si="961">IF(A951="","",WEEKDAY(B951,2))</f>
        <v/>
      </c>
      <c r="L951" s="27" t="str">
        <f t="shared" si="961"/>
        <v/>
      </c>
      <c r="M951" s="19">
        <f t="shared" si="10"/>
        <v>0</v>
      </c>
      <c r="N951" s="20">
        <f t="shared" si="11"/>
        <v>0</v>
      </c>
      <c r="O951" s="21" t="str">
        <f>IF(A951="","",IF(G951&gt;=asetukset!$B$3,G951-asetukset!$B$3,IF(AND(G951-E951&lt;=asetukset!$B$4,E951&gt;=asetukset!$B$3),1-E951,IF(AND(G951-E951&lt;=asetukset!$B$4,E951&lt;=asetukset!$B$3),asetukset!$B$6,0))))</f>
        <v/>
      </c>
      <c r="P951" s="20">
        <f>IF(F951&gt;D951,G951-asetukset!$B$5,IF(AND(D951=F951,E951&lt;=asetukset!$B$6),G951-E951,0))</f>
        <v>0</v>
      </c>
      <c r="Q951" s="19" t="str">
        <f>IF(and(K951=6,E951&gt;asetukset!$B$7),"", IF(and(K951&lt;&gt;6,L951=6,G951&lt;asetukset!$B$7),G951,IF(K951=6,asetukset!$B$7-E951,IF(K951=6,asetukset!$B$7-E951,IF(K951=6,asetukset!$B$7-E951,"")))))</f>
        <v/>
      </c>
      <c r="R951" s="19" t="str">
        <f t="shared" si="12"/>
        <v/>
      </c>
      <c r="S951" s="19" t="str">
        <f t="shared" si="13"/>
        <v/>
      </c>
      <c r="T951" s="21" t="str">
        <f>IF(A951="","",IF(SUMIFS($M$2:M951,$I$2:I951,I951,$A$2:A951,A951)&lt;=asetukset!$B$2,"",SUMIFS($M$2:M951,$I$2:I951,I951,$A$2:A951,A951)-asetukset!$B$2))</f>
        <v/>
      </c>
    </row>
    <row r="952">
      <c r="A952" s="43"/>
      <c r="B952" s="31"/>
      <c r="C952" s="31"/>
      <c r="D952" s="15">
        <f t="shared" si="2"/>
        <v>0</v>
      </c>
      <c r="E952" s="15">
        <f t="shared" si="3"/>
        <v>0</v>
      </c>
      <c r="F952" s="15">
        <f t="shared" si="4"/>
        <v>0</v>
      </c>
      <c r="G952" s="15">
        <f t="shared" si="5"/>
        <v>0</v>
      </c>
      <c r="H952" s="18" t="str">
        <f t="shared" si="6"/>
        <v/>
      </c>
      <c r="I952" s="18" t="str">
        <f t="shared" si="7"/>
        <v/>
      </c>
      <c r="J952" s="18" t="str">
        <f t="shared" si="8"/>
        <v>-</v>
      </c>
      <c r="K952" s="27" t="str">
        <f t="shared" ref="K952:L952" si="962">IF(A952="","",WEEKDAY(B952,2))</f>
        <v/>
      </c>
      <c r="L952" s="27" t="str">
        <f t="shared" si="962"/>
        <v/>
      </c>
      <c r="M952" s="19">
        <f t="shared" si="10"/>
        <v>0</v>
      </c>
      <c r="N952" s="20">
        <f t="shared" si="11"/>
        <v>0</v>
      </c>
      <c r="O952" s="21" t="str">
        <f>IF(A952="","",IF(G952&gt;=asetukset!$B$3,G952-asetukset!$B$3,IF(AND(G952-E952&lt;=asetukset!$B$4,E952&gt;=asetukset!$B$3),1-E952,IF(AND(G952-E952&lt;=asetukset!$B$4,E952&lt;=asetukset!$B$3),asetukset!$B$6,0))))</f>
        <v/>
      </c>
      <c r="P952" s="20">
        <f>IF(F952&gt;D952,G952-asetukset!$B$5,IF(AND(D952=F952,E952&lt;=asetukset!$B$6),G952-E952,0))</f>
        <v>0</v>
      </c>
      <c r="Q952" s="19" t="str">
        <f>IF(and(K952=6,E952&gt;asetukset!$B$7),"", IF(and(K952&lt;&gt;6,L952=6,G952&lt;asetukset!$B$7),G952,IF(K952=6,asetukset!$B$7-E952,IF(K952=6,asetukset!$B$7-E952,IF(K952=6,asetukset!$B$7-E952,"")))))</f>
        <v/>
      </c>
      <c r="R952" s="19" t="str">
        <f t="shared" si="12"/>
        <v/>
      </c>
      <c r="S952" s="19" t="str">
        <f t="shared" si="13"/>
        <v/>
      </c>
      <c r="T952" s="21" t="str">
        <f>IF(A952="","",IF(SUMIFS($M$2:M952,$I$2:I952,I952,$A$2:A952,A952)&lt;=asetukset!$B$2,"",SUMIFS($M$2:M952,$I$2:I952,I952,$A$2:A952,A952)-asetukset!$B$2))</f>
        <v/>
      </c>
    </row>
    <row r="953">
      <c r="A953" s="43"/>
      <c r="B953" s="31"/>
      <c r="C953" s="31"/>
      <c r="D953" s="15">
        <f t="shared" si="2"/>
        <v>0</v>
      </c>
      <c r="E953" s="15">
        <f t="shared" si="3"/>
        <v>0</v>
      </c>
      <c r="F953" s="15">
        <f t="shared" si="4"/>
        <v>0</v>
      </c>
      <c r="G953" s="15">
        <f t="shared" si="5"/>
        <v>0</v>
      </c>
      <c r="H953" s="18" t="str">
        <f t="shared" si="6"/>
        <v/>
      </c>
      <c r="I953" s="18" t="str">
        <f t="shared" si="7"/>
        <v/>
      </c>
      <c r="J953" s="18" t="str">
        <f t="shared" si="8"/>
        <v>-</v>
      </c>
      <c r="K953" s="27" t="str">
        <f t="shared" ref="K953:L953" si="963">IF(A953="","",WEEKDAY(B953,2))</f>
        <v/>
      </c>
      <c r="L953" s="27" t="str">
        <f t="shared" si="963"/>
        <v/>
      </c>
      <c r="M953" s="19">
        <f t="shared" si="10"/>
        <v>0</v>
      </c>
      <c r="N953" s="20">
        <f t="shared" si="11"/>
        <v>0</v>
      </c>
      <c r="O953" s="21" t="str">
        <f>IF(A953="","",IF(G953&gt;=asetukset!$B$3,G953-asetukset!$B$3,IF(AND(G953-E953&lt;=asetukset!$B$4,E953&gt;=asetukset!$B$3),1-E953,IF(AND(G953-E953&lt;=asetukset!$B$4,E953&lt;=asetukset!$B$3),asetukset!$B$6,0))))</f>
        <v/>
      </c>
      <c r="P953" s="20">
        <f>IF(F953&gt;D953,G953-asetukset!$B$5,IF(AND(D953=F953,E953&lt;=asetukset!$B$6),G953-E953,0))</f>
        <v>0</v>
      </c>
      <c r="Q953" s="19" t="str">
        <f>IF(and(K953=6,E953&gt;asetukset!$B$7),"", IF(and(K953&lt;&gt;6,L953=6,G953&lt;asetukset!$B$7),G953,IF(K953=6,asetukset!$B$7-E953,IF(K953=6,asetukset!$B$7-E953,IF(K953=6,asetukset!$B$7-E953,"")))))</f>
        <v/>
      </c>
      <c r="R953" s="19" t="str">
        <f t="shared" si="12"/>
        <v/>
      </c>
      <c r="S953" s="19" t="str">
        <f t="shared" si="13"/>
        <v/>
      </c>
      <c r="T953" s="21" t="str">
        <f>IF(A953="","",IF(SUMIFS($M$2:M953,$I$2:I953,I953,$A$2:A953,A953)&lt;=asetukset!$B$2,"",SUMIFS($M$2:M953,$I$2:I953,I953,$A$2:A953,A953)-asetukset!$B$2))</f>
        <v/>
      </c>
    </row>
    <row r="954">
      <c r="A954" s="43"/>
      <c r="B954" s="31"/>
      <c r="C954" s="31"/>
      <c r="D954" s="15">
        <f t="shared" si="2"/>
        <v>0</v>
      </c>
      <c r="E954" s="15">
        <f t="shared" si="3"/>
        <v>0</v>
      </c>
      <c r="F954" s="15">
        <f t="shared" si="4"/>
        <v>0</v>
      </c>
      <c r="G954" s="15">
        <f t="shared" si="5"/>
        <v>0</v>
      </c>
      <c r="H954" s="18" t="str">
        <f t="shared" si="6"/>
        <v/>
      </c>
      <c r="I954" s="18" t="str">
        <f t="shared" si="7"/>
        <v/>
      </c>
      <c r="J954" s="18" t="str">
        <f t="shared" si="8"/>
        <v>-</v>
      </c>
      <c r="K954" s="27" t="str">
        <f t="shared" ref="K954:L954" si="964">IF(A954="","",WEEKDAY(B954,2))</f>
        <v/>
      </c>
      <c r="L954" s="27" t="str">
        <f t="shared" si="964"/>
        <v/>
      </c>
      <c r="M954" s="19">
        <f t="shared" si="10"/>
        <v>0</v>
      </c>
      <c r="N954" s="20">
        <f t="shared" si="11"/>
        <v>0</v>
      </c>
      <c r="O954" s="21" t="str">
        <f>IF(A954="","",IF(G954&gt;=asetukset!$B$3,G954-asetukset!$B$3,IF(AND(G954-E954&lt;=asetukset!$B$4,E954&gt;=asetukset!$B$3),1-E954,IF(AND(G954-E954&lt;=asetukset!$B$4,E954&lt;=asetukset!$B$3),asetukset!$B$6,0))))</f>
        <v/>
      </c>
      <c r="P954" s="20">
        <f>IF(F954&gt;D954,G954-asetukset!$B$5,IF(AND(D954=F954,E954&lt;=asetukset!$B$6),G954-E954,0))</f>
        <v>0</v>
      </c>
      <c r="Q954" s="19" t="str">
        <f>IF(and(K954=6,E954&gt;asetukset!$B$7),"", IF(and(K954&lt;&gt;6,L954=6,G954&lt;asetukset!$B$7),G954,IF(K954=6,asetukset!$B$7-E954,IF(K954=6,asetukset!$B$7-E954,IF(K954=6,asetukset!$B$7-E954,"")))))</f>
        <v/>
      </c>
      <c r="R954" s="19" t="str">
        <f t="shared" si="12"/>
        <v/>
      </c>
      <c r="S954" s="19" t="str">
        <f t="shared" si="13"/>
        <v/>
      </c>
      <c r="T954" s="21" t="str">
        <f>IF(A954="","",IF(SUMIFS($M$2:M954,$I$2:I954,I954,$A$2:A954,A954)&lt;=asetukset!$B$2,"",SUMIFS($M$2:M954,$I$2:I954,I954,$A$2:A954,A954)-asetukset!$B$2))</f>
        <v/>
      </c>
    </row>
    <row r="955">
      <c r="A955" s="43"/>
      <c r="B955" s="31"/>
      <c r="C955" s="31"/>
      <c r="D955" s="15">
        <f t="shared" si="2"/>
        <v>0</v>
      </c>
      <c r="E955" s="15">
        <f t="shared" si="3"/>
        <v>0</v>
      </c>
      <c r="F955" s="15">
        <f t="shared" si="4"/>
        <v>0</v>
      </c>
      <c r="G955" s="15">
        <f t="shared" si="5"/>
        <v>0</v>
      </c>
      <c r="H955" s="18" t="str">
        <f t="shared" si="6"/>
        <v/>
      </c>
      <c r="I955" s="18" t="str">
        <f t="shared" si="7"/>
        <v/>
      </c>
      <c r="J955" s="18" t="str">
        <f t="shared" si="8"/>
        <v>-</v>
      </c>
      <c r="K955" s="27" t="str">
        <f t="shared" ref="K955:L955" si="965">IF(A955="","",WEEKDAY(B955,2))</f>
        <v/>
      </c>
      <c r="L955" s="27" t="str">
        <f t="shared" si="965"/>
        <v/>
      </c>
      <c r="M955" s="19">
        <f t="shared" si="10"/>
        <v>0</v>
      </c>
      <c r="N955" s="20">
        <f t="shared" si="11"/>
        <v>0</v>
      </c>
      <c r="O955" s="21" t="str">
        <f>IF(A955="","",IF(G955&gt;=asetukset!$B$3,G955-asetukset!$B$3,IF(AND(G955-E955&lt;=asetukset!$B$4,E955&gt;=asetukset!$B$3),1-E955,IF(AND(G955-E955&lt;=asetukset!$B$4,E955&lt;=asetukset!$B$3),asetukset!$B$6,0))))</f>
        <v/>
      </c>
      <c r="P955" s="20">
        <f>IF(F955&gt;D955,G955-asetukset!$B$5,IF(AND(D955=F955,E955&lt;=asetukset!$B$6),G955-E955,0))</f>
        <v>0</v>
      </c>
      <c r="Q955" s="19" t="str">
        <f>IF(and(K955=6,E955&gt;asetukset!$B$7),"", IF(and(K955&lt;&gt;6,L955=6,G955&lt;asetukset!$B$7),G955,IF(K955=6,asetukset!$B$7-E955,IF(K955=6,asetukset!$B$7-E955,IF(K955=6,asetukset!$B$7-E955,"")))))</f>
        <v/>
      </c>
      <c r="R955" s="19" t="str">
        <f t="shared" si="12"/>
        <v/>
      </c>
      <c r="S955" s="19" t="str">
        <f t="shared" si="13"/>
        <v/>
      </c>
      <c r="T955" s="21" t="str">
        <f>IF(A955="","",IF(SUMIFS($M$2:M955,$I$2:I955,I955,$A$2:A955,A955)&lt;=asetukset!$B$2,"",SUMIFS($M$2:M955,$I$2:I955,I955,$A$2:A955,A955)-asetukset!$B$2))</f>
        <v/>
      </c>
    </row>
    <row r="956">
      <c r="A956" s="43"/>
      <c r="B956" s="31"/>
      <c r="C956" s="31"/>
      <c r="D956" s="15">
        <f t="shared" si="2"/>
        <v>0</v>
      </c>
      <c r="E956" s="15">
        <f t="shared" si="3"/>
        <v>0</v>
      </c>
      <c r="F956" s="15">
        <f t="shared" si="4"/>
        <v>0</v>
      </c>
      <c r="G956" s="15">
        <f t="shared" si="5"/>
        <v>0</v>
      </c>
      <c r="H956" s="18" t="str">
        <f t="shared" si="6"/>
        <v/>
      </c>
      <c r="I956" s="18" t="str">
        <f t="shared" si="7"/>
        <v/>
      </c>
      <c r="J956" s="18" t="str">
        <f t="shared" si="8"/>
        <v>-</v>
      </c>
      <c r="K956" s="27" t="str">
        <f t="shared" ref="K956:L956" si="966">IF(A956="","",WEEKDAY(B956,2))</f>
        <v/>
      </c>
      <c r="L956" s="27" t="str">
        <f t="shared" si="966"/>
        <v/>
      </c>
      <c r="M956" s="19">
        <f t="shared" si="10"/>
        <v>0</v>
      </c>
      <c r="N956" s="20">
        <f t="shared" si="11"/>
        <v>0</v>
      </c>
      <c r="O956" s="21" t="str">
        <f>IF(A956="","",IF(G956&gt;=asetukset!$B$3,G956-asetukset!$B$3,IF(AND(G956-E956&lt;=asetukset!$B$4,E956&gt;=asetukset!$B$3),1-E956,IF(AND(G956-E956&lt;=asetukset!$B$4,E956&lt;=asetukset!$B$3),asetukset!$B$6,0))))</f>
        <v/>
      </c>
      <c r="P956" s="20">
        <f>IF(F956&gt;D956,G956-asetukset!$B$5,IF(AND(D956=F956,E956&lt;=asetukset!$B$6),G956-E956,0))</f>
        <v>0</v>
      </c>
      <c r="Q956" s="19" t="str">
        <f>IF(and(K956=6,E956&gt;asetukset!$B$7),"", IF(and(K956&lt;&gt;6,L956=6,G956&lt;asetukset!$B$7),G956,IF(K956=6,asetukset!$B$7-E956,IF(K956=6,asetukset!$B$7-E956,IF(K956=6,asetukset!$B$7-E956,"")))))</f>
        <v/>
      </c>
      <c r="R956" s="19" t="str">
        <f t="shared" si="12"/>
        <v/>
      </c>
      <c r="S956" s="19" t="str">
        <f t="shared" si="13"/>
        <v/>
      </c>
      <c r="T956" s="21" t="str">
        <f>IF(A956="","",IF(SUMIFS($M$2:M956,$I$2:I956,I956,$A$2:A956,A956)&lt;=asetukset!$B$2,"",SUMIFS($M$2:M956,$I$2:I956,I956,$A$2:A956,A956)-asetukset!$B$2))</f>
        <v/>
      </c>
    </row>
    <row r="957">
      <c r="A957" s="43"/>
      <c r="B957" s="31"/>
      <c r="C957" s="31"/>
      <c r="D957" s="15">
        <f t="shared" si="2"/>
        <v>0</v>
      </c>
      <c r="E957" s="15">
        <f t="shared" si="3"/>
        <v>0</v>
      </c>
      <c r="F957" s="15">
        <f t="shared" si="4"/>
        <v>0</v>
      </c>
      <c r="G957" s="15">
        <f t="shared" si="5"/>
        <v>0</v>
      </c>
      <c r="H957" s="18" t="str">
        <f t="shared" si="6"/>
        <v/>
      </c>
      <c r="I957" s="18" t="str">
        <f t="shared" si="7"/>
        <v/>
      </c>
      <c r="J957" s="18" t="str">
        <f t="shared" si="8"/>
        <v>-</v>
      </c>
      <c r="K957" s="27" t="str">
        <f t="shared" ref="K957:L957" si="967">IF(A957="","",WEEKDAY(B957,2))</f>
        <v/>
      </c>
      <c r="L957" s="27" t="str">
        <f t="shared" si="967"/>
        <v/>
      </c>
      <c r="M957" s="19">
        <f t="shared" si="10"/>
        <v>0</v>
      </c>
      <c r="N957" s="20">
        <f t="shared" si="11"/>
        <v>0</v>
      </c>
      <c r="O957" s="21" t="str">
        <f>IF(A957="","",IF(G957&gt;=asetukset!$B$3,G957-asetukset!$B$3,IF(AND(G957-E957&lt;=asetukset!$B$4,E957&gt;=asetukset!$B$3),1-E957,IF(AND(G957-E957&lt;=asetukset!$B$4,E957&lt;=asetukset!$B$3),asetukset!$B$6,0))))</f>
        <v/>
      </c>
      <c r="P957" s="20">
        <f>IF(F957&gt;D957,G957-asetukset!$B$5,IF(AND(D957=F957,E957&lt;=asetukset!$B$6),G957-E957,0))</f>
        <v>0</v>
      </c>
      <c r="Q957" s="19" t="str">
        <f>IF(and(K957=6,E957&gt;asetukset!$B$7),"", IF(and(K957&lt;&gt;6,L957=6,G957&lt;asetukset!$B$7),G957,IF(K957=6,asetukset!$B$7-E957,IF(K957=6,asetukset!$B$7-E957,IF(K957=6,asetukset!$B$7-E957,"")))))</f>
        <v/>
      </c>
      <c r="R957" s="19" t="str">
        <f t="shared" si="12"/>
        <v/>
      </c>
      <c r="S957" s="19" t="str">
        <f t="shared" si="13"/>
        <v/>
      </c>
      <c r="T957" s="21" t="str">
        <f>IF(A957="","",IF(SUMIFS($M$2:M957,$I$2:I957,I957,$A$2:A957,A957)&lt;=asetukset!$B$2,"",SUMIFS($M$2:M957,$I$2:I957,I957,$A$2:A957,A957)-asetukset!$B$2))</f>
        <v/>
      </c>
    </row>
    <row r="958">
      <c r="A958" s="43"/>
      <c r="B958" s="31"/>
      <c r="C958" s="31"/>
      <c r="D958" s="15">
        <f t="shared" si="2"/>
        <v>0</v>
      </c>
      <c r="E958" s="15">
        <f t="shared" si="3"/>
        <v>0</v>
      </c>
      <c r="F958" s="15">
        <f t="shared" si="4"/>
        <v>0</v>
      </c>
      <c r="G958" s="15">
        <f t="shared" si="5"/>
        <v>0</v>
      </c>
      <c r="H958" s="18" t="str">
        <f t="shared" si="6"/>
        <v/>
      </c>
      <c r="I958" s="18" t="str">
        <f t="shared" si="7"/>
        <v/>
      </c>
      <c r="J958" s="18" t="str">
        <f t="shared" si="8"/>
        <v>-</v>
      </c>
      <c r="K958" s="27" t="str">
        <f t="shared" ref="K958:L958" si="968">IF(A958="","",WEEKDAY(B958,2))</f>
        <v/>
      </c>
      <c r="L958" s="27" t="str">
        <f t="shared" si="968"/>
        <v/>
      </c>
      <c r="M958" s="19">
        <f t="shared" si="10"/>
        <v>0</v>
      </c>
      <c r="N958" s="20">
        <f t="shared" si="11"/>
        <v>0</v>
      </c>
      <c r="O958" s="21" t="str">
        <f>IF(A958="","",IF(G958&gt;=asetukset!$B$3,G958-asetukset!$B$3,IF(AND(G958-E958&lt;=asetukset!$B$4,E958&gt;=asetukset!$B$3),1-E958,IF(AND(G958-E958&lt;=asetukset!$B$4,E958&lt;=asetukset!$B$3),asetukset!$B$6,0))))</f>
        <v/>
      </c>
      <c r="P958" s="20">
        <f>IF(F958&gt;D958,G958-asetukset!$B$5,IF(AND(D958=F958,E958&lt;=asetukset!$B$6),G958-E958,0))</f>
        <v>0</v>
      </c>
      <c r="Q958" s="19" t="str">
        <f>IF(and(K958=6,E958&gt;asetukset!$B$7),"", IF(and(K958&lt;&gt;6,L958=6,G958&lt;asetukset!$B$7),G958,IF(K958=6,asetukset!$B$7-E958,IF(K958=6,asetukset!$B$7-E958,IF(K958=6,asetukset!$B$7-E958,"")))))</f>
        <v/>
      </c>
      <c r="R958" s="19" t="str">
        <f t="shared" si="12"/>
        <v/>
      </c>
      <c r="S958" s="19" t="str">
        <f t="shared" si="13"/>
        <v/>
      </c>
      <c r="T958" s="21" t="str">
        <f>IF(A958="","",IF(SUMIFS($M$2:M958,$I$2:I958,I958,$A$2:A958,A958)&lt;=asetukset!$B$2,"",SUMIFS($M$2:M958,$I$2:I958,I958,$A$2:A958,A958)-asetukset!$B$2))</f>
        <v/>
      </c>
    </row>
    <row r="959">
      <c r="A959" s="43"/>
      <c r="B959" s="31"/>
      <c r="C959" s="31"/>
      <c r="D959" s="15">
        <f t="shared" si="2"/>
        <v>0</v>
      </c>
      <c r="E959" s="15">
        <f t="shared" si="3"/>
        <v>0</v>
      </c>
      <c r="F959" s="15">
        <f t="shared" si="4"/>
        <v>0</v>
      </c>
      <c r="G959" s="15">
        <f t="shared" si="5"/>
        <v>0</v>
      </c>
      <c r="H959" s="18" t="str">
        <f t="shared" si="6"/>
        <v/>
      </c>
      <c r="I959" s="18" t="str">
        <f t="shared" si="7"/>
        <v/>
      </c>
      <c r="J959" s="18" t="str">
        <f t="shared" si="8"/>
        <v>-</v>
      </c>
      <c r="K959" s="27" t="str">
        <f t="shared" ref="K959:L959" si="969">IF(A959="","",WEEKDAY(B959,2))</f>
        <v/>
      </c>
      <c r="L959" s="27" t="str">
        <f t="shared" si="969"/>
        <v/>
      </c>
      <c r="M959" s="19">
        <f t="shared" si="10"/>
        <v>0</v>
      </c>
      <c r="N959" s="20">
        <f t="shared" si="11"/>
        <v>0</v>
      </c>
      <c r="O959" s="21" t="str">
        <f>IF(A959="","",IF(G959&gt;=asetukset!$B$3,G959-asetukset!$B$3,IF(AND(G959-E959&lt;=asetukset!$B$4,E959&gt;=asetukset!$B$3),1-E959,IF(AND(G959-E959&lt;=asetukset!$B$4,E959&lt;=asetukset!$B$3),asetukset!$B$6,0))))</f>
        <v/>
      </c>
      <c r="P959" s="20">
        <f>IF(F959&gt;D959,G959-asetukset!$B$5,IF(AND(D959=F959,E959&lt;=asetukset!$B$6),G959-E959,0))</f>
        <v>0</v>
      </c>
      <c r="Q959" s="19" t="str">
        <f>IF(and(K959=6,E959&gt;asetukset!$B$7),"", IF(and(K959&lt;&gt;6,L959=6,G959&lt;asetukset!$B$7),G959,IF(K959=6,asetukset!$B$7-E959,IF(K959=6,asetukset!$B$7-E959,IF(K959=6,asetukset!$B$7-E959,"")))))</f>
        <v/>
      </c>
      <c r="R959" s="19" t="str">
        <f t="shared" si="12"/>
        <v/>
      </c>
      <c r="S959" s="19" t="str">
        <f t="shared" si="13"/>
        <v/>
      </c>
      <c r="T959" s="21" t="str">
        <f>IF(A959="","",IF(SUMIFS($M$2:M959,$I$2:I959,I959,$A$2:A959,A959)&lt;=asetukset!$B$2,"",SUMIFS($M$2:M959,$I$2:I959,I959,$A$2:A959,A959)-asetukset!$B$2))</f>
        <v/>
      </c>
    </row>
    <row r="960">
      <c r="A960" s="43"/>
      <c r="B960" s="31"/>
      <c r="C960" s="31"/>
      <c r="D960" s="15">
        <f t="shared" si="2"/>
        <v>0</v>
      </c>
      <c r="E960" s="15">
        <f t="shared" si="3"/>
        <v>0</v>
      </c>
      <c r="F960" s="15">
        <f t="shared" si="4"/>
        <v>0</v>
      </c>
      <c r="G960" s="15">
        <f t="shared" si="5"/>
        <v>0</v>
      </c>
      <c r="H960" s="18" t="str">
        <f t="shared" si="6"/>
        <v/>
      </c>
      <c r="I960" s="18" t="str">
        <f t="shared" si="7"/>
        <v/>
      </c>
      <c r="J960" s="18" t="str">
        <f t="shared" si="8"/>
        <v>-</v>
      </c>
      <c r="K960" s="27" t="str">
        <f t="shared" ref="K960:L960" si="970">IF(A960="","",WEEKDAY(B960,2))</f>
        <v/>
      </c>
      <c r="L960" s="27" t="str">
        <f t="shared" si="970"/>
        <v/>
      </c>
      <c r="M960" s="19">
        <f t="shared" si="10"/>
        <v>0</v>
      </c>
      <c r="N960" s="20">
        <f t="shared" si="11"/>
        <v>0</v>
      </c>
      <c r="O960" s="21" t="str">
        <f>IF(A960="","",IF(G960&gt;=asetukset!$B$3,G960-asetukset!$B$3,IF(AND(G960-E960&lt;=asetukset!$B$4,E960&gt;=asetukset!$B$3),1-E960,IF(AND(G960-E960&lt;=asetukset!$B$4,E960&lt;=asetukset!$B$3),asetukset!$B$6,0))))</f>
        <v/>
      </c>
      <c r="P960" s="20">
        <f>IF(F960&gt;D960,G960-asetukset!$B$5,IF(AND(D960=F960,E960&lt;=asetukset!$B$6),G960-E960,0))</f>
        <v>0</v>
      </c>
      <c r="Q960" s="19" t="str">
        <f>IF(and(K960=6,E960&gt;asetukset!$B$7),"", IF(and(K960&lt;&gt;6,L960=6,G960&lt;asetukset!$B$7),G960,IF(K960=6,asetukset!$B$7-E960,IF(K960=6,asetukset!$B$7-E960,IF(K960=6,asetukset!$B$7-E960,"")))))</f>
        <v/>
      </c>
      <c r="R960" s="19" t="str">
        <f t="shared" si="12"/>
        <v/>
      </c>
      <c r="S960" s="19" t="str">
        <f t="shared" si="13"/>
        <v/>
      </c>
      <c r="T960" s="21" t="str">
        <f>IF(A960="","",IF(SUMIFS($M$2:M960,$I$2:I960,I960,$A$2:A960,A960)&lt;=asetukset!$B$2,"",SUMIFS($M$2:M960,$I$2:I960,I960,$A$2:A960,A960)-asetukset!$B$2))</f>
        <v/>
      </c>
    </row>
    <row r="961">
      <c r="A961" s="43"/>
      <c r="B961" s="31"/>
      <c r="C961" s="31"/>
      <c r="D961" s="15">
        <f t="shared" si="2"/>
        <v>0</v>
      </c>
      <c r="E961" s="15">
        <f t="shared" si="3"/>
        <v>0</v>
      </c>
      <c r="F961" s="15">
        <f t="shared" si="4"/>
        <v>0</v>
      </c>
      <c r="G961" s="15">
        <f t="shared" si="5"/>
        <v>0</v>
      </c>
      <c r="H961" s="18" t="str">
        <f t="shared" si="6"/>
        <v/>
      </c>
      <c r="I961" s="18" t="str">
        <f t="shared" si="7"/>
        <v/>
      </c>
      <c r="J961" s="18" t="str">
        <f t="shared" si="8"/>
        <v>-</v>
      </c>
      <c r="K961" s="27" t="str">
        <f t="shared" ref="K961:L961" si="971">IF(A961="","",WEEKDAY(B961,2))</f>
        <v/>
      </c>
      <c r="L961" s="27" t="str">
        <f t="shared" si="971"/>
        <v/>
      </c>
      <c r="M961" s="19">
        <f t="shared" si="10"/>
        <v>0</v>
      </c>
      <c r="N961" s="20">
        <f t="shared" si="11"/>
        <v>0</v>
      </c>
      <c r="O961" s="21" t="str">
        <f>IF(A961="","",IF(G961&gt;=asetukset!$B$3,G961-asetukset!$B$3,IF(AND(G961-E961&lt;=asetukset!$B$4,E961&gt;=asetukset!$B$3),1-E961,IF(AND(G961-E961&lt;=asetukset!$B$4,E961&lt;=asetukset!$B$3),asetukset!$B$6,0))))</f>
        <v/>
      </c>
      <c r="P961" s="20">
        <f>IF(F961&gt;D961,G961-asetukset!$B$5,IF(AND(D961=F961,E961&lt;=asetukset!$B$6),G961-E961,0))</f>
        <v>0</v>
      </c>
      <c r="Q961" s="19" t="str">
        <f>IF(and(K961=6,E961&gt;asetukset!$B$7),"", IF(and(K961&lt;&gt;6,L961=6,G961&lt;asetukset!$B$7),G961,IF(K961=6,asetukset!$B$7-E961,IF(K961=6,asetukset!$B$7-E961,IF(K961=6,asetukset!$B$7-E961,"")))))</f>
        <v/>
      </c>
      <c r="R961" s="19" t="str">
        <f t="shared" si="12"/>
        <v/>
      </c>
      <c r="S961" s="19" t="str">
        <f t="shared" si="13"/>
        <v/>
      </c>
      <c r="T961" s="21" t="str">
        <f>IF(A961="","",IF(SUMIFS($M$2:M961,$I$2:I961,I961,$A$2:A961,A961)&lt;=asetukset!$B$2,"",SUMIFS($M$2:M961,$I$2:I961,I961,$A$2:A961,A961)-asetukset!$B$2))</f>
        <v/>
      </c>
    </row>
    <row r="962">
      <c r="A962" s="43"/>
      <c r="B962" s="31"/>
      <c r="C962" s="31"/>
      <c r="D962" s="15">
        <f t="shared" si="2"/>
        <v>0</v>
      </c>
      <c r="E962" s="15">
        <f t="shared" si="3"/>
        <v>0</v>
      </c>
      <c r="F962" s="15">
        <f t="shared" si="4"/>
        <v>0</v>
      </c>
      <c r="G962" s="15">
        <f t="shared" si="5"/>
        <v>0</v>
      </c>
      <c r="H962" s="18" t="str">
        <f t="shared" si="6"/>
        <v/>
      </c>
      <c r="I962" s="18" t="str">
        <f t="shared" si="7"/>
        <v/>
      </c>
      <c r="J962" s="18" t="str">
        <f t="shared" si="8"/>
        <v>-</v>
      </c>
      <c r="K962" s="27" t="str">
        <f t="shared" ref="K962:L962" si="972">IF(A962="","",WEEKDAY(B962,2))</f>
        <v/>
      </c>
      <c r="L962" s="27" t="str">
        <f t="shared" si="972"/>
        <v/>
      </c>
      <c r="M962" s="19">
        <f t="shared" si="10"/>
        <v>0</v>
      </c>
      <c r="N962" s="20">
        <f t="shared" si="11"/>
        <v>0</v>
      </c>
      <c r="O962" s="21" t="str">
        <f>IF(A962="","",IF(G962&gt;=asetukset!$B$3,G962-asetukset!$B$3,IF(AND(G962-E962&lt;=asetukset!$B$4,E962&gt;=asetukset!$B$3),1-E962,IF(AND(G962-E962&lt;=asetukset!$B$4,E962&lt;=asetukset!$B$3),asetukset!$B$6,0))))</f>
        <v/>
      </c>
      <c r="P962" s="20">
        <f>IF(F962&gt;D962,G962-asetukset!$B$5,IF(AND(D962=F962,E962&lt;=asetukset!$B$6),G962-E962,0))</f>
        <v>0</v>
      </c>
      <c r="Q962" s="19" t="str">
        <f>IF(and(K962=6,E962&gt;asetukset!$B$7),"", IF(and(K962&lt;&gt;6,L962=6,G962&lt;asetukset!$B$7),G962,IF(K962=6,asetukset!$B$7-E962,IF(K962=6,asetukset!$B$7-E962,IF(K962=6,asetukset!$B$7-E962,"")))))</f>
        <v/>
      </c>
      <c r="R962" s="19" t="str">
        <f t="shared" si="12"/>
        <v/>
      </c>
      <c r="S962" s="19" t="str">
        <f t="shared" si="13"/>
        <v/>
      </c>
      <c r="T962" s="21" t="str">
        <f>IF(A962="","",IF(SUMIFS($M$2:M962,$I$2:I962,I962,$A$2:A962,A962)&lt;=asetukset!$B$2,"",SUMIFS($M$2:M962,$I$2:I962,I962,$A$2:A962,A962)-asetukset!$B$2))</f>
        <v/>
      </c>
    </row>
    <row r="963">
      <c r="A963" s="43"/>
      <c r="B963" s="31"/>
      <c r="C963" s="31"/>
      <c r="D963" s="15">
        <f t="shared" si="2"/>
        <v>0</v>
      </c>
      <c r="E963" s="15">
        <f t="shared" si="3"/>
        <v>0</v>
      </c>
      <c r="F963" s="15">
        <f t="shared" si="4"/>
        <v>0</v>
      </c>
      <c r="G963" s="15">
        <f t="shared" si="5"/>
        <v>0</v>
      </c>
      <c r="H963" s="18" t="str">
        <f t="shared" si="6"/>
        <v/>
      </c>
      <c r="I963" s="18" t="str">
        <f t="shared" si="7"/>
        <v/>
      </c>
      <c r="J963" s="18" t="str">
        <f t="shared" si="8"/>
        <v>-</v>
      </c>
      <c r="K963" s="27" t="str">
        <f t="shared" ref="K963:L963" si="973">IF(A963="","",WEEKDAY(B963,2))</f>
        <v/>
      </c>
      <c r="L963" s="27" t="str">
        <f t="shared" si="973"/>
        <v/>
      </c>
      <c r="M963" s="19">
        <f t="shared" si="10"/>
        <v>0</v>
      </c>
      <c r="N963" s="20">
        <f t="shared" si="11"/>
        <v>0</v>
      </c>
      <c r="O963" s="21" t="str">
        <f>IF(A963="","",IF(G963&gt;=asetukset!$B$3,G963-asetukset!$B$3,IF(AND(G963-E963&lt;=asetukset!$B$4,E963&gt;=asetukset!$B$3),1-E963,IF(AND(G963-E963&lt;=asetukset!$B$4,E963&lt;=asetukset!$B$3),asetukset!$B$6,0))))</f>
        <v/>
      </c>
      <c r="P963" s="20">
        <f>IF(F963&gt;D963,G963-asetukset!$B$5,IF(AND(D963=F963,E963&lt;=asetukset!$B$6),G963-E963,0))</f>
        <v>0</v>
      </c>
      <c r="Q963" s="19" t="str">
        <f>IF(and(K963=6,E963&gt;asetukset!$B$7),"", IF(and(K963&lt;&gt;6,L963=6,G963&lt;asetukset!$B$7),G963,IF(K963=6,asetukset!$B$7-E963,IF(K963=6,asetukset!$B$7-E963,IF(K963=6,asetukset!$B$7-E963,"")))))</f>
        <v/>
      </c>
      <c r="R963" s="19" t="str">
        <f t="shared" si="12"/>
        <v/>
      </c>
      <c r="S963" s="19" t="str">
        <f t="shared" si="13"/>
        <v/>
      </c>
      <c r="T963" s="21" t="str">
        <f>IF(A963="","",IF(SUMIFS($M$2:M963,$I$2:I963,I963,$A$2:A963,A963)&lt;=asetukset!$B$2,"",SUMIFS($M$2:M963,$I$2:I963,I963,$A$2:A963,A963)-asetukset!$B$2))</f>
        <v/>
      </c>
    </row>
    <row r="964">
      <c r="A964" s="43"/>
      <c r="B964" s="31"/>
      <c r="C964" s="31"/>
      <c r="D964" s="15">
        <f t="shared" si="2"/>
        <v>0</v>
      </c>
      <c r="E964" s="15">
        <f t="shared" si="3"/>
        <v>0</v>
      </c>
      <c r="F964" s="15">
        <f t="shared" si="4"/>
        <v>0</v>
      </c>
      <c r="G964" s="15">
        <f t="shared" si="5"/>
        <v>0</v>
      </c>
      <c r="H964" s="18" t="str">
        <f t="shared" si="6"/>
        <v/>
      </c>
      <c r="I964" s="18" t="str">
        <f t="shared" si="7"/>
        <v/>
      </c>
      <c r="J964" s="18" t="str">
        <f t="shared" si="8"/>
        <v>-</v>
      </c>
      <c r="K964" s="27" t="str">
        <f t="shared" ref="K964:L964" si="974">IF(A964="","",WEEKDAY(B964,2))</f>
        <v/>
      </c>
      <c r="L964" s="27" t="str">
        <f t="shared" si="974"/>
        <v/>
      </c>
      <c r="M964" s="19">
        <f t="shared" si="10"/>
        <v>0</v>
      </c>
      <c r="N964" s="20">
        <f t="shared" si="11"/>
        <v>0</v>
      </c>
      <c r="O964" s="21" t="str">
        <f>IF(A964="","",IF(G964&gt;=asetukset!$B$3,G964-asetukset!$B$3,IF(AND(G964-E964&lt;=asetukset!$B$4,E964&gt;=asetukset!$B$3),1-E964,IF(AND(G964-E964&lt;=asetukset!$B$4,E964&lt;=asetukset!$B$3),asetukset!$B$6,0))))</f>
        <v/>
      </c>
      <c r="P964" s="20">
        <f>IF(F964&gt;D964,G964-asetukset!$B$5,IF(AND(D964=F964,E964&lt;=asetukset!$B$6),G964-E964,0))</f>
        <v>0</v>
      </c>
      <c r="Q964" s="19" t="str">
        <f>IF(and(K964=6,E964&gt;asetukset!$B$7),"", IF(and(K964&lt;&gt;6,L964=6,G964&lt;asetukset!$B$7),G964,IF(K964=6,asetukset!$B$7-E964,IF(K964=6,asetukset!$B$7-E964,IF(K964=6,asetukset!$B$7-E964,"")))))</f>
        <v/>
      </c>
      <c r="R964" s="19" t="str">
        <f t="shared" si="12"/>
        <v/>
      </c>
      <c r="S964" s="19" t="str">
        <f t="shared" si="13"/>
        <v/>
      </c>
      <c r="T964" s="21" t="str">
        <f>IF(A964="","",IF(SUMIFS($M$2:M964,$I$2:I964,I964,$A$2:A964,A964)&lt;=asetukset!$B$2,"",SUMIFS($M$2:M964,$I$2:I964,I964,$A$2:A964,A964)-asetukset!$B$2))</f>
        <v/>
      </c>
    </row>
    <row r="965">
      <c r="A965" s="43"/>
      <c r="B965" s="31"/>
      <c r="C965" s="31"/>
      <c r="D965" s="15">
        <f t="shared" si="2"/>
        <v>0</v>
      </c>
      <c r="E965" s="15">
        <f t="shared" si="3"/>
        <v>0</v>
      </c>
      <c r="F965" s="15">
        <f t="shared" si="4"/>
        <v>0</v>
      </c>
      <c r="G965" s="15">
        <f t="shared" si="5"/>
        <v>0</v>
      </c>
      <c r="H965" s="18" t="str">
        <f t="shared" si="6"/>
        <v/>
      </c>
      <c r="I965" s="18" t="str">
        <f t="shared" si="7"/>
        <v/>
      </c>
      <c r="J965" s="18" t="str">
        <f t="shared" si="8"/>
        <v>-</v>
      </c>
      <c r="K965" s="27" t="str">
        <f t="shared" ref="K965:L965" si="975">IF(A965="","",WEEKDAY(B965,2))</f>
        <v/>
      </c>
      <c r="L965" s="27" t="str">
        <f t="shared" si="975"/>
        <v/>
      </c>
      <c r="M965" s="19">
        <f t="shared" si="10"/>
        <v>0</v>
      </c>
      <c r="N965" s="20">
        <f t="shared" si="11"/>
        <v>0</v>
      </c>
      <c r="O965" s="21" t="str">
        <f>IF(A965="","",IF(G965&gt;=asetukset!$B$3,G965-asetukset!$B$3,IF(AND(G965-E965&lt;=asetukset!$B$4,E965&gt;=asetukset!$B$3),1-E965,IF(AND(G965-E965&lt;=asetukset!$B$4,E965&lt;=asetukset!$B$3),asetukset!$B$6,0))))</f>
        <v/>
      </c>
      <c r="P965" s="20">
        <f>IF(F965&gt;D965,G965-asetukset!$B$5,IF(AND(D965=F965,E965&lt;=asetukset!$B$6),G965-E965,0))</f>
        <v>0</v>
      </c>
      <c r="Q965" s="19" t="str">
        <f>IF(and(K965=6,E965&gt;asetukset!$B$7),"", IF(and(K965&lt;&gt;6,L965=6,G965&lt;asetukset!$B$7),G965,IF(K965=6,asetukset!$B$7-E965,IF(K965=6,asetukset!$B$7-E965,IF(K965=6,asetukset!$B$7-E965,"")))))</f>
        <v/>
      </c>
      <c r="R965" s="19" t="str">
        <f t="shared" si="12"/>
        <v/>
      </c>
      <c r="S965" s="19" t="str">
        <f t="shared" si="13"/>
        <v/>
      </c>
      <c r="T965" s="21" t="str">
        <f>IF(A965="","",IF(SUMIFS($M$2:M965,$I$2:I965,I965,$A$2:A965,A965)&lt;=asetukset!$B$2,"",SUMIFS($M$2:M965,$I$2:I965,I965,$A$2:A965,A965)-asetukset!$B$2))</f>
        <v/>
      </c>
    </row>
    <row r="966">
      <c r="A966" s="43"/>
      <c r="B966" s="31"/>
      <c r="C966" s="31"/>
      <c r="D966" s="15">
        <f t="shared" si="2"/>
        <v>0</v>
      </c>
      <c r="E966" s="15">
        <f t="shared" si="3"/>
        <v>0</v>
      </c>
      <c r="F966" s="15">
        <f t="shared" si="4"/>
        <v>0</v>
      </c>
      <c r="G966" s="15">
        <f t="shared" si="5"/>
        <v>0</v>
      </c>
      <c r="H966" s="18" t="str">
        <f t="shared" si="6"/>
        <v/>
      </c>
      <c r="I966" s="18" t="str">
        <f t="shared" si="7"/>
        <v/>
      </c>
      <c r="J966" s="18" t="str">
        <f t="shared" si="8"/>
        <v>-</v>
      </c>
      <c r="K966" s="27" t="str">
        <f t="shared" ref="K966:L966" si="976">IF(A966="","",WEEKDAY(B966,2))</f>
        <v/>
      </c>
      <c r="L966" s="27" t="str">
        <f t="shared" si="976"/>
        <v/>
      </c>
      <c r="M966" s="19">
        <f t="shared" si="10"/>
        <v>0</v>
      </c>
      <c r="N966" s="20">
        <f t="shared" si="11"/>
        <v>0</v>
      </c>
      <c r="O966" s="21" t="str">
        <f>IF(A966="","",IF(G966&gt;=asetukset!$B$3,G966-asetukset!$B$3,IF(AND(G966-E966&lt;=asetukset!$B$4,E966&gt;=asetukset!$B$3),1-E966,IF(AND(G966-E966&lt;=asetukset!$B$4,E966&lt;=asetukset!$B$3),asetukset!$B$6,0))))</f>
        <v/>
      </c>
      <c r="P966" s="20">
        <f>IF(F966&gt;D966,G966-asetukset!$B$5,IF(AND(D966=F966,E966&lt;=asetukset!$B$6),G966-E966,0))</f>
        <v>0</v>
      </c>
      <c r="Q966" s="19" t="str">
        <f>IF(and(K966=6,E966&gt;asetukset!$B$7),"", IF(and(K966&lt;&gt;6,L966=6,G966&lt;asetukset!$B$7),G966,IF(K966=6,asetukset!$B$7-E966,IF(K966=6,asetukset!$B$7-E966,IF(K966=6,asetukset!$B$7-E966,"")))))</f>
        <v/>
      </c>
      <c r="R966" s="19" t="str">
        <f t="shared" si="12"/>
        <v/>
      </c>
      <c r="S966" s="19" t="str">
        <f t="shared" si="13"/>
        <v/>
      </c>
      <c r="T966" s="21" t="str">
        <f>IF(A966="","",IF(SUMIFS($M$2:M966,$I$2:I966,I966,$A$2:A966,A966)&lt;=asetukset!$B$2,"",SUMIFS($M$2:M966,$I$2:I966,I966,$A$2:A966,A966)-asetukset!$B$2))</f>
        <v/>
      </c>
    </row>
    <row r="967">
      <c r="A967" s="43"/>
      <c r="B967" s="31"/>
      <c r="C967" s="31"/>
      <c r="D967" s="15">
        <f t="shared" si="2"/>
        <v>0</v>
      </c>
      <c r="E967" s="15">
        <f t="shared" si="3"/>
        <v>0</v>
      </c>
      <c r="F967" s="15">
        <f t="shared" si="4"/>
        <v>0</v>
      </c>
      <c r="G967" s="15">
        <f t="shared" si="5"/>
        <v>0</v>
      </c>
      <c r="H967" s="18" t="str">
        <f t="shared" si="6"/>
        <v/>
      </c>
      <c r="I967" s="18" t="str">
        <f t="shared" si="7"/>
        <v/>
      </c>
      <c r="J967" s="18" t="str">
        <f t="shared" si="8"/>
        <v>-</v>
      </c>
      <c r="K967" s="27" t="str">
        <f t="shared" ref="K967:L967" si="977">IF(A967="","",WEEKDAY(B967,2))</f>
        <v/>
      </c>
      <c r="L967" s="27" t="str">
        <f t="shared" si="977"/>
        <v/>
      </c>
      <c r="M967" s="19">
        <f t="shared" si="10"/>
        <v>0</v>
      </c>
      <c r="N967" s="20">
        <f t="shared" si="11"/>
        <v>0</v>
      </c>
      <c r="O967" s="21" t="str">
        <f>IF(A967="","",IF(G967&gt;=asetukset!$B$3,G967-asetukset!$B$3,IF(AND(G967-E967&lt;=asetukset!$B$4,E967&gt;=asetukset!$B$3),1-E967,IF(AND(G967-E967&lt;=asetukset!$B$4,E967&lt;=asetukset!$B$3),asetukset!$B$6,0))))</f>
        <v/>
      </c>
      <c r="P967" s="20">
        <f>IF(F967&gt;D967,G967-asetukset!$B$5,IF(AND(D967=F967,E967&lt;=asetukset!$B$6),G967-E967,0))</f>
        <v>0</v>
      </c>
      <c r="Q967" s="19" t="str">
        <f>IF(and(K967=6,E967&gt;asetukset!$B$7),"", IF(and(K967&lt;&gt;6,L967=6,G967&lt;asetukset!$B$7),G967,IF(K967=6,asetukset!$B$7-E967,IF(K967=6,asetukset!$B$7-E967,IF(K967=6,asetukset!$B$7-E967,"")))))</f>
        <v/>
      </c>
      <c r="R967" s="19" t="str">
        <f t="shared" si="12"/>
        <v/>
      </c>
      <c r="S967" s="19" t="str">
        <f t="shared" si="13"/>
        <v/>
      </c>
      <c r="T967" s="21" t="str">
        <f>IF(A967="","",IF(SUMIFS($M$2:M967,$I$2:I967,I967,$A$2:A967,A967)&lt;=asetukset!$B$2,"",SUMIFS($M$2:M967,$I$2:I967,I967,$A$2:A967,A967)-asetukset!$B$2))</f>
        <v/>
      </c>
    </row>
    <row r="968">
      <c r="A968" s="43"/>
      <c r="B968" s="31"/>
      <c r="C968" s="31"/>
      <c r="D968" s="15">
        <f t="shared" si="2"/>
        <v>0</v>
      </c>
      <c r="E968" s="15">
        <f t="shared" si="3"/>
        <v>0</v>
      </c>
      <c r="F968" s="15">
        <f t="shared" si="4"/>
        <v>0</v>
      </c>
      <c r="G968" s="15">
        <f t="shared" si="5"/>
        <v>0</v>
      </c>
      <c r="H968" s="18" t="str">
        <f t="shared" si="6"/>
        <v/>
      </c>
      <c r="I968" s="18" t="str">
        <f t="shared" si="7"/>
        <v/>
      </c>
      <c r="J968" s="18" t="str">
        <f t="shared" si="8"/>
        <v>-</v>
      </c>
      <c r="K968" s="27" t="str">
        <f t="shared" ref="K968:L968" si="978">IF(A968="","",WEEKDAY(B968,2))</f>
        <v/>
      </c>
      <c r="L968" s="27" t="str">
        <f t="shared" si="978"/>
        <v/>
      </c>
      <c r="M968" s="19">
        <f t="shared" si="10"/>
        <v>0</v>
      </c>
      <c r="N968" s="20">
        <f t="shared" si="11"/>
        <v>0</v>
      </c>
      <c r="O968" s="21" t="str">
        <f>IF(A968="","",IF(G968&gt;=asetukset!$B$3,G968-asetukset!$B$3,IF(AND(G968-E968&lt;=asetukset!$B$4,E968&gt;=asetukset!$B$3),1-E968,IF(AND(G968-E968&lt;=asetukset!$B$4,E968&lt;=asetukset!$B$3),asetukset!$B$6,0))))</f>
        <v/>
      </c>
      <c r="P968" s="20">
        <f>IF(F968&gt;D968,G968-asetukset!$B$5,IF(AND(D968=F968,E968&lt;=asetukset!$B$6),G968-E968,0))</f>
        <v>0</v>
      </c>
      <c r="Q968" s="19" t="str">
        <f>IF(and(K968=6,E968&gt;asetukset!$B$7),"", IF(and(K968&lt;&gt;6,L968=6,G968&lt;asetukset!$B$7),G968,IF(K968=6,asetukset!$B$7-E968,IF(K968=6,asetukset!$B$7-E968,IF(K968=6,asetukset!$B$7-E968,"")))))</f>
        <v/>
      </c>
      <c r="R968" s="19" t="str">
        <f t="shared" si="12"/>
        <v/>
      </c>
      <c r="S968" s="19" t="str">
        <f t="shared" si="13"/>
        <v/>
      </c>
      <c r="T968" s="21" t="str">
        <f>IF(A968="","",IF(SUMIFS($M$2:M968,$I$2:I968,I968,$A$2:A968,A968)&lt;=asetukset!$B$2,"",SUMIFS($M$2:M968,$I$2:I968,I968,$A$2:A968,A968)-asetukset!$B$2))</f>
        <v/>
      </c>
    </row>
    <row r="969">
      <c r="A969" s="43"/>
      <c r="B969" s="31"/>
      <c r="C969" s="31"/>
      <c r="D969" s="15">
        <f t="shared" si="2"/>
        <v>0</v>
      </c>
      <c r="E969" s="15">
        <f t="shared" si="3"/>
        <v>0</v>
      </c>
      <c r="F969" s="15">
        <f t="shared" si="4"/>
        <v>0</v>
      </c>
      <c r="G969" s="15">
        <f t="shared" si="5"/>
        <v>0</v>
      </c>
      <c r="H969" s="18" t="str">
        <f t="shared" si="6"/>
        <v/>
      </c>
      <c r="I969" s="18" t="str">
        <f t="shared" si="7"/>
        <v/>
      </c>
      <c r="J969" s="18" t="str">
        <f t="shared" si="8"/>
        <v>-</v>
      </c>
      <c r="K969" s="27" t="str">
        <f t="shared" ref="K969:L969" si="979">IF(A969="","",WEEKDAY(B969,2))</f>
        <v/>
      </c>
      <c r="L969" s="27" t="str">
        <f t="shared" si="979"/>
        <v/>
      </c>
      <c r="M969" s="19">
        <f t="shared" si="10"/>
        <v>0</v>
      </c>
      <c r="N969" s="20">
        <f t="shared" si="11"/>
        <v>0</v>
      </c>
      <c r="O969" s="21" t="str">
        <f>IF(A969="","",IF(G969&gt;=asetukset!$B$3,G969-asetukset!$B$3,IF(AND(G969-E969&lt;=asetukset!$B$4,E969&gt;=asetukset!$B$3),1-E969,IF(AND(G969-E969&lt;=asetukset!$B$4,E969&lt;=asetukset!$B$3),asetukset!$B$6,0))))</f>
        <v/>
      </c>
      <c r="P969" s="20">
        <f>IF(F969&gt;D969,G969-asetukset!$B$5,IF(AND(D969=F969,E969&lt;=asetukset!$B$6),G969-E969,0))</f>
        <v>0</v>
      </c>
      <c r="Q969" s="19" t="str">
        <f>IF(and(K969=6,E969&gt;asetukset!$B$7),"", IF(and(K969&lt;&gt;6,L969=6,G969&lt;asetukset!$B$7),G969,IF(K969=6,asetukset!$B$7-E969,IF(K969=6,asetukset!$B$7-E969,IF(K969=6,asetukset!$B$7-E969,"")))))</f>
        <v/>
      </c>
      <c r="R969" s="19" t="str">
        <f t="shared" si="12"/>
        <v/>
      </c>
      <c r="S969" s="19" t="str">
        <f t="shared" si="13"/>
        <v/>
      </c>
      <c r="T969" s="21" t="str">
        <f>IF(A969="","",IF(SUMIFS($M$2:M969,$I$2:I969,I969,$A$2:A969,A969)&lt;=asetukset!$B$2,"",SUMIFS($M$2:M969,$I$2:I969,I969,$A$2:A969,A969)-asetukset!$B$2))</f>
        <v/>
      </c>
    </row>
    <row r="970">
      <c r="A970" s="43"/>
      <c r="B970" s="31"/>
      <c r="C970" s="31"/>
      <c r="D970" s="15">
        <f t="shared" si="2"/>
        <v>0</v>
      </c>
      <c r="E970" s="15">
        <f t="shared" si="3"/>
        <v>0</v>
      </c>
      <c r="F970" s="15">
        <f t="shared" si="4"/>
        <v>0</v>
      </c>
      <c r="G970" s="15">
        <f t="shared" si="5"/>
        <v>0</v>
      </c>
      <c r="H970" s="18" t="str">
        <f t="shared" si="6"/>
        <v/>
      </c>
      <c r="I970" s="18" t="str">
        <f t="shared" si="7"/>
        <v/>
      </c>
      <c r="J970" s="18" t="str">
        <f t="shared" si="8"/>
        <v>-</v>
      </c>
      <c r="K970" s="27" t="str">
        <f t="shared" ref="K970:L970" si="980">IF(A970="","",WEEKDAY(B970,2))</f>
        <v/>
      </c>
      <c r="L970" s="27" t="str">
        <f t="shared" si="980"/>
        <v/>
      </c>
      <c r="M970" s="19">
        <f t="shared" si="10"/>
        <v>0</v>
      </c>
      <c r="N970" s="20">
        <f t="shared" si="11"/>
        <v>0</v>
      </c>
      <c r="O970" s="21" t="str">
        <f>IF(A970="","",IF(G970&gt;=asetukset!$B$3,G970-asetukset!$B$3,IF(AND(G970-E970&lt;=asetukset!$B$4,E970&gt;=asetukset!$B$3),1-E970,IF(AND(G970-E970&lt;=asetukset!$B$4,E970&lt;=asetukset!$B$3),asetukset!$B$6,0))))</f>
        <v/>
      </c>
      <c r="P970" s="20">
        <f>IF(F970&gt;D970,G970-asetukset!$B$5,IF(AND(D970=F970,E970&lt;=asetukset!$B$6),G970-E970,0))</f>
        <v>0</v>
      </c>
      <c r="Q970" s="19" t="str">
        <f>IF(and(K970=6,E970&gt;asetukset!$B$7),"", IF(and(K970&lt;&gt;6,L970=6,G970&lt;asetukset!$B$7),G970,IF(K970=6,asetukset!$B$7-E970,IF(K970=6,asetukset!$B$7-E970,IF(K970=6,asetukset!$B$7-E970,"")))))</f>
        <v/>
      </c>
      <c r="R970" s="19" t="str">
        <f t="shared" si="12"/>
        <v/>
      </c>
      <c r="S970" s="19" t="str">
        <f t="shared" si="13"/>
        <v/>
      </c>
      <c r="T970" s="21" t="str">
        <f>IF(A970="","",IF(SUMIFS($M$2:M970,$I$2:I970,I970,$A$2:A970,A970)&lt;=asetukset!$B$2,"",SUMIFS($M$2:M970,$I$2:I970,I970,$A$2:A970,A970)-asetukset!$B$2))</f>
        <v/>
      </c>
    </row>
    <row r="971">
      <c r="A971" s="43"/>
      <c r="B971" s="31"/>
      <c r="C971" s="31"/>
      <c r="D971" s="15">
        <f t="shared" si="2"/>
        <v>0</v>
      </c>
      <c r="E971" s="15">
        <f t="shared" si="3"/>
        <v>0</v>
      </c>
      <c r="F971" s="15">
        <f t="shared" si="4"/>
        <v>0</v>
      </c>
      <c r="G971" s="15">
        <f t="shared" si="5"/>
        <v>0</v>
      </c>
      <c r="H971" s="18" t="str">
        <f t="shared" si="6"/>
        <v/>
      </c>
      <c r="I971" s="18" t="str">
        <f t="shared" si="7"/>
        <v/>
      </c>
      <c r="J971" s="18" t="str">
        <f t="shared" si="8"/>
        <v>-</v>
      </c>
      <c r="K971" s="27" t="str">
        <f t="shared" ref="K971:L971" si="981">IF(A971="","",WEEKDAY(B971,2))</f>
        <v/>
      </c>
      <c r="L971" s="27" t="str">
        <f t="shared" si="981"/>
        <v/>
      </c>
      <c r="M971" s="19">
        <f t="shared" si="10"/>
        <v>0</v>
      </c>
      <c r="N971" s="20">
        <f t="shared" si="11"/>
        <v>0</v>
      </c>
      <c r="O971" s="21" t="str">
        <f>IF(A971="","",IF(G971&gt;=asetukset!$B$3,G971-asetukset!$B$3,IF(AND(G971-E971&lt;=asetukset!$B$4,E971&gt;=asetukset!$B$3),1-E971,IF(AND(G971-E971&lt;=asetukset!$B$4,E971&lt;=asetukset!$B$3),asetukset!$B$6,0))))</f>
        <v/>
      </c>
      <c r="P971" s="20">
        <f>IF(F971&gt;D971,G971-asetukset!$B$5,IF(AND(D971=F971,E971&lt;=asetukset!$B$6),G971-E971,0))</f>
        <v>0</v>
      </c>
      <c r="Q971" s="19" t="str">
        <f>IF(and(K971=6,E971&gt;asetukset!$B$7),"", IF(and(K971&lt;&gt;6,L971=6,G971&lt;asetukset!$B$7),G971,IF(K971=6,asetukset!$B$7-E971,IF(K971=6,asetukset!$B$7-E971,IF(K971=6,asetukset!$B$7-E971,"")))))</f>
        <v/>
      </c>
      <c r="R971" s="19" t="str">
        <f t="shared" si="12"/>
        <v/>
      </c>
      <c r="S971" s="19" t="str">
        <f t="shared" si="13"/>
        <v/>
      </c>
      <c r="T971" s="21" t="str">
        <f>IF(A971="","",IF(SUMIFS($M$2:M971,$I$2:I971,I971,$A$2:A971,A971)&lt;=asetukset!$B$2,"",SUMIFS($M$2:M971,$I$2:I971,I971,$A$2:A971,A971)-asetukset!$B$2))</f>
        <v/>
      </c>
    </row>
    <row r="972">
      <c r="A972" s="43"/>
      <c r="B972" s="31"/>
      <c r="C972" s="31"/>
      <c r="D972" s="15">
        <f t="shared" si="2"/>
        <v>0</v>
      </c>
      <c r="E972" s="15">
        <f t="shared" si="3"/>
        <v>0</v>
      </c>
      <c r="F972" s="15">
        <f t="shared" si="4"/>
        <v>0</v>
      </c>
      <c r="G972" s="15">
        <f t="shared" si="5"/>
        <v>0</v>
      </c>
      <c r="H972" s="18" t="str">
        <f t="shared" si="6"/>
        <v/>
      </c>
      <c r="I972" s="18" t="str">
        <f t="shared" si="7"/>
        <v/>
      </c>
      <c r="J972" s="18" t="str">
        <f t="shared" si="8"/>
        <v>-</v>
      </c>
      <c r="K972" s="27" t="str">
        <f t="shared" ref="K972:L972" si="982">IF(A972="","",WEEKDAY(B972,2))</f>
        <v/>
      </c>
      <c r="L972" s="27" t="str">
        <f t="shared" si="982"/>
        <v/>
      </c>
      <c r="M972" s="19">
        <f t="shared" si="10"/>
        <v>0</v>
      </c>
      <c r="N972" s="20">
        <f t="shared" si="11"/>
        <v>0</v>
      </c>
      <c r="O972" s="21" t="str">
        <f>IF(A972="","",IF(G972&gt;=asetukset!$B$3,G972-asetukset!$B$3,IF(AND(G972-E972&lt;=asetukset!$B$4,E972&gt;=asetukset!$B$3),1-E972,IF(AND(G972-E972&lt;=asetukset!$B$4,E972&lt;=asetukset!$B$3),asetukset!$B$6,0))))</f>
        <v/>
      </c>
      <c r="P972" s="20">
        <f>IF(F972&gt;D972,G972-asetukset!$B$5,IF(AND(D972=F972,E972&lt;=asetukset!$B$6),G972-E972,0))</f>
        <v>0</v>
      </c>
      <c r="Q972" s="19" t="str">
        <f>IF(and(K972=6,E972&gt;asetukset!$B$7),"", IF(and(K972&lt;&gt;6,L972=6,G972&lt;asetukset!$B$7),G972,IF(K972=6,asetukset!$B$7-E972,IF(K972=6,asetukset!$B$7-E972,IF(K972=6,asetukset!$B$7-E972,"")))))</f>
        <v/>
      </c>
      <c r="R972" s="19" t="str">
        <f t="shared" si="12"/>
        <v/>
      </c>
      <c r="S972" s="19" t="str">
        <f t="shared" si="13"/>
        <v/>
      </c>
      <c r="T972" s="21" t="str">
        <f>IF(A972="","",IF(SUMIFS($M$2:M972,$I$2:I972,I972,$A$2:A972,A972)&lt;=asetukset!$B$2,"",SUMIFS($M$2:M972,$I$2:I972,I972,$A$2:A972,A972)-asetukset!$B$2))</f>
        <v/>
      </c>
    </row>
    <row r="973">
      <c r="A973" s="43"/>
      <c r="B973" s="31"/>
      <c r="C973" s="31"/>
      <c r="D973" s="15">
        <f t="shared" si="2"/>
        <v>0</v>
      </c>
      <c r="E973" s="15">
        <f t="shared" si="3"/>
        <v>0</v>
      </c>
      <c r="F973" s="15">
        <f t="shared" si="4"/>
        <v>0</v>
      </c>
      <c r="G973" s="15">
        <f t="shared" si="5"/>
        <v>0</v>
      </c>
      <c r="H973" s="18" t="str">
        <f t="shared" si="6"/>
        <v/>
      </c>
      <c r="I973" s="18" t="str">
        <f t="shared" si="7"/>
        <v/>
      </c>
      <c r="J973" s="18" t="str">
        <f t="shared" si="8"/>
        <v>-</v>
      </c>
      <c r="K973" s="27" t="str">
        <f t="shared" ref="K973:L973" si="983">IF(A973="","",WEEKDAY(B973,2))</f>
        <v/>
      </c>
      <c r="L973" s="27" t="str">
        <f t="shared" si="983"/>
        <v/>
      </c>
      <c r="M973" s="19">
        <f t="shared" si="10"/>
        <v>0</v>
      </c>
      <c r="N973" s="20">
        <f t="shared" si="11"/>
        <v>0</v>
      </c>
      <c r="O973" s="21" t="str">
        <f>IF(A973="","",IF(G973&gt;=asetukset!$B$3,G973-asetukset!$B$3,IF(AND(G973-E973&lt;=asetukset!$B$4,E973&gt;=asetukset!$B$3),1-E973,IF(AND(G973-E973&lt;=asetukset!$B$4,E973&lt;=asetukset!$B$3),asetukset!$B$6,0))))</f>
        <v/>
      </c>
      <c r="P973" s="20">
        <f>IF(F973&gt;D973,G973-asetukset!$B$5,IF(AND(D973=F973,E973&lt;=asetukset!$B$6),G973-E973,0))</f>
        <v>0</v>
      </c>
      <c r="Q973" s="19" t="str">
        <f>IF(and(K973=6,E973&gt;asetukset!$B$7),"", IF(and(K973&lt;&gt;6,L973=6,G973&lt;asetukset!$B$7),G973,IF(K973=6,asetukset!$B$7-E973,IF(K973=6,asetukset!$B$7-E973,IF(K973=6,asetukset!$B$7-E973,"")))))</f>
        <v/>
      </c>
      <c r="R973" s="19" t="str">
        <f t="shared" si="12"/>
        <v/>
      </c>
      <c r="S973" s="19" t="str">
        <f t="shared" si="13"/>
        <v/>
      </c>
      <c r="T973" s="21" t="str">
        <f>IF(A973="","",IF(SUMIFS($M$2:M973,$I$2:I973,I973,$A$2:A973,A973)&lt;=asetukset!$B$2,"",SUMIFS($M$2:M973,$I$2:I973,I973,$A$2:A973,A973)-asetukset!$B$2))</f>
        <v/>
      </c>
    </row>
    <row r="974">
      <c r="A974" s="43"/>
      <c r="B974" s="31"/>
      <c r="C974" s="31"/>
      <c r="D974" s="15">
        <f t="shared" si="2"/>
        <v>0</v>
      </c>
      <c r="E974" s="15">
        <f t="shared" si="3"/>
        <v>0</v>
      </c>
      <c r="F974" s="15">
        <f t="shared" si="4"/>
        <v>0</v>
      </c>
      <c r="G974" s="15">
        <f t="shared" si="5"/>
        <v>0</v>
      </c>
      <c r="H974" s="18" t="str">
        <f t="shared" si="6"/>
        <v/>
      </c>
      <c r="I974" s="18" t="str">
        <f t="shared" si="7"/>
        <v/>
      </c>
      <c r="J974" s="18" t="str">
        <f t="shared" si="8"/>
        <v>-</v>
      </c>
      <c r="K974" s="27" t="str">
        <f t="shared" ref="K974:L974" si="984">IF(A974="","",WEEKDAY(B974,2))</f>
        <v/>
      </c>
      <c r="L974" s="27" t="str">
        <f t="shared" si="984"/>
        <v/>
      </c>
      <c r="M974" s="19">
        <f t="shared" si="10"/>
        <v>0</v>
      </c>
      <c r="N974" s="20">
        <f t="shared" si="11"/>
        <v>0</v>
      </c>
      <c r="O974" s="21" t="str">
        <f>IF(A974="","",IF(G974&gt;=asetukset!$B$3,G974-asetukset!$B$3,IF(AND(G974-E974&lt;=asetukset!$B$4,E974&gt;=asetukset!$B$3),1-E974,IF(AND(G974-E974&lt;=asetukset!$B$4,E974&lt;=asetukset!$B$3),asetukset!$B$6,0))))</f>
        <v/>
      </c>
      <c r="P974" s="20">
        <f>IF(F974&gt;D974,G974-asetukset!$B$5,IF(AND(D974=F974,E974&lt;=asetukset!$B$6),G974-E974,0))</f>
        <v>0</v>
      </c>
      <c r="Q974" s="19" t="str">
        <f>IF(and(K974=6,E974&gt;asetukset!$B$7),"", IF(and(K974&lt;&gt;6,L974=6,G974&lt;asetukset!$B$7),G974,IF(K974=6,asetukset!$B$7-E974,IF(K974=6,asetukset!$B$7-E974,IF(K974=6,asetukset!$B$7-E974,"")))))</f>
        <v/>
      </c>
      <c r="R974" s="19" t="str">
        <f t="shared" si="12"/>
        <v/>
      </c>
      <c r="S974" s="19" t="str">
        <f t="shared" si="13"/>
        <v/>
      </c>
      <c r="T974" s="21" t="str">
        <f>IF(A974="","",IF(SUMIFS($M$2:M974,$I$2:I974,I974,$A$2:A974,A974)&lt;=asetukset!$B$2,"",SUMIFS($M$2:M974,$I$2:I974,I974,$A$2:A974,A974)-asetukset!$B$2))</f>
        <v/>
      </c>
    </row>
    <row r="975">
      <c r="A975" s="43"/>
      <c r="B975" s="31"/>
      <c r="C975" s="31"/>
      <c r="D975" s="15">
        <f t="shared" si="2"/>
        <v>0</v>
      </c>
      <c r="E975" s="15">
        <f t="shared" si="3"/>
        <v>0</v>
      </c>
      <c r="F975" s="15">
        <f t="shared" si="4"/>
        <v>0</v>
      </c>
      <c r="G975" s="15">
        <f t="shared" si="5"/>
        <v>0</v>
      </c>
      <c r="H975" s="18" t="str">
        <f t="shared" si="6"/>
        <v/>
      </c>
      <c r="I975" s="18" t="str">
        <f t="shared" si="7"/>
        <v/>
      </c>
      <c r="J975" s="18" t="str">
        <f t="shared" si="8"/>
        <v>-</v>
      </c>
      <c r="K975" s="27" t="str">
        <f t="shared" ref="K975:L975" si="985">IF(A975="","",WEEKDAY(B975,2))</f>
        <v/>
      </c>
      <c r="L975" s="27" t="str">
        <f t="shared" si="985"/>
        <v/>
      </c>
      <c r="M975" s="19">
        <f t="shared" si="10"/>
        <v>0</v>
      </c>
      <c r="N975" s="20">
        <f t="shared" si="11"/>
        <v>0</v>
      </c>
      <c r="O975" s="21" t="str">
        <f>IF(A975="","",IF(G975&gt;=asetukset!$B$3,G975-asetukset!$B$3,IF(AND(G975-E975&lt;=asetukset!$B$4,E975&gt;=asetukset!$B$3),1-E975,IF(AND(G975-E975&lt;=asetukset!$B$4,E975&lt;=asetukset!$B$3),asetukset!$B$6,0))))</f>
        <v/>
      </c>
      <c r="P975" s="20">
        <f>IF(F975&gt;D975,G975-asetukset!$B$5,IF(AND(D975=F975,E975&lt;=asetukset!$B$6),G975-E975,0))</f>
        <v>0</v>
      </c>
      <c r="Q975" s="19" t="str">
        <f>IF(and(K975=6,E975&gt;asetukset!$B$7),"", IF(and(K975&lt;&gt;6,L975=6,G975&lt;asetukset!$B$7),G975,IF(K975=6,asetukset!$B$7-E975,IF(K975=6,asetukset!$B$7-E975,IF(K975=6,asetukset!$B$7-E975,"")))))</f>
        <v/>
      </c>
      <c r="R975" s="19" t="str">
        <f t="shared" si="12"/>
        <v/>
      </c>
      <c r="S975" s="19" t="str">
        <f t="shared" si="13"/>
        <v/>
      </c>
      <c r="T975" s="21" t="str">
        <f>IF(A975="","",IF(SUMIFS($M$2:M975,$I$2:I975,I975,$A$2:A975,A975)&lt;=asetukset!$B$2,"",SUMIFS($M$2:M975,$I$2:I975,I975,$A$2:A975,A975)-asetukset!$B$2))</f>
        <v/>
      </c>
    </row>
    <row r="976">
      <c r="A976" s="43"/>
      <c r="B976" s="31"/>
      <c r="C976" s="31"/>
      <c r="D976" s="15">
        <f t="shared" si="2"/>
        <v>0</v>
      </c>
      <c r="E976" s="15">
        <f t="shared" si="3"/>
        <v>0</v>
      </c>
      <c r="F976" s="15">
        <f t="shared" si="4"/>
        <v>0</v>
      </c>
      <c r="G976" s="15">
        <f t="shared" si="5"/>
        <v>0</v>
      </c>
      <c r="H976" s="18" t="str">
        <f t="shared" si="6"/>
        <v/>
      </c>
      <c r="I976" s="18" t="str">
        <f t="shared" si="7"/>
        <v/>
      </c>
      <c r="J976" s="18" t="str">
        <f t="shared" si="8"/>
        <v>-</v>
      </c>
      <c r="K976" s="27" t="str">
        <f t="shared" ref="K976:L976" si="986">IF(A976="","",WEEKDAY(B976,2))</f>
        <v/>
      </c>
      <c r="L976" s="27" t="str">
        <f t="shared" si="986"/>
        <v/>
      </c>
      <c r="M976" s="19">
        <f t="shared" si="10"/>
        <v>0</v>
      </c>
      <c r="N976" s="20">
        <f t="shared" si="11"/>
        <v>0</v>
      </c>
      <c r="O976" s="21" t="str">
        <f>IF(A976="","",IF(G976&gt;=asetukset!$B$3,G976-asetukset!$B$3,IF(AND(G976-E976&lt;=asetukset!$B$4,E976&gt;=asetukset!$B$3),1-E976,IF(AND(G976-E976&lt;=asetukset!$B$4,E976&lt;=asetukset!$B$3),asetukset!$B$6,0))))</f>
        <v/>
      </c>
      <c r="P976" s="20">
        <f>IF(F976&gt;D976,G976-asetukset!$B$5,IF(AND(D976=F976,E976&lt;=asetukset!$B$6),G976-E976,0))</f>
        <v>0</v>
      </c>
      <c r="Q976" s="19" t="str">
        <f>IF(and(K976=6,E976&gt;asetukset!$B$7),"", IF(and(K976&lt;&gt;6,L976=6,G976&lt;asetukset!$B$7),G976,IF(K976=6,asetukset!$B$7-E976,IF(K976=6,asetukset!$B$7-E976,IF(K976=6,asetukset!$B$7-E976,"")))))</f>
        <v/>
      </c>
      <c r="R976" s="19" t="str">
        <f t="shared" si="12"/>
        <v/>
      </c>
      <c r="S976" s="19" t="str">
        <f t="shared" si="13"/>
        <v/>
      </c>
      <c r="T976" s="21" t="str">
        <f>IF(A976="","",IF(SUMIFS($M$2:M976,$I$2:I976,I976,$A$2:A976,A976)&lt;=asetukset!$B$2,"",SUMIFS($M$2:M976,$I$2:I976,I976,$A$2:A976,A976)-asetukset!$B$2))</f>
        <v/>
      </c>
    </row>
    <row r="977">
      <c r="A977" s="43"/>
      <c r="B977" s="31"/>
      <c r="C977" s="31"/>
      <c r="D977" s="15">
        <f t="shared" si="2"/>
        <v>0</v>
      </c>
      <c r="E977" s="15">
        <f t="shared" si="3"/>
        <v>0</v>
      </c>
      <c r="F977" s="15">
        <f t="shared" si="4"/>
        <v>0</v>
      </c>
      <c r="G977" s="15">
        <f t="shared" si="5"/>
        <v>0</v>
      </c>
      <c r="H977" s="18" t="str">
        <f t="shared" si="6"/>
        <v/>
      </c>
      <c r="I977" s="18" t="str">
        <f t="shared" si="7"/>
        <v/>
      </c>
      <c r="J977" s="18" t="str">
        <f t="shared" si="8"/>
        <v>-</v>
      </c>
      <c r="K977" s="27" t="str">
        <f t="shared" ref="K977:L977" si="987">IF(A977="","",WEEKDAY(B977,2))</f>
        <v/>
      </c>
      <c r="L977" s="27" t="str">
        <f t="shared" si="987"/>
        <v/>
      </c>
      <c r="M977" s="19">
        <f t="shared" si="10"/>
        <v>0</v>
      </c>
      <c r="N977" s="20">
        <f t="shared" si="11"/>
        <v>0</v>
      </c>
      <c r="O977" s="21" t="str">
        <f>IF(A977="","",IF(G977&gt;=asetukset!$B$3,G977-asetukset!$B$3,IF(AND(G977-E977&lt;=asetukset!$B$4,E977&gt;=asetukset!$B$3),1-E977,IF(AND(G977-E977&lt;=asetukset!$B$4,E977&lt;=asetukset!$B$3),asetukset!$B$6,0))))</f>
        <v/>
      </c>
      <c r="P977" s="20">
        <f>IF(F977&gt;D977,G977-asetukset!$B$5,IF(AND(D977=F977,E977&lt;=asetukset!$B$6),G977-E977,0))</f>
        <v>0</v>
      </c>
      <c r="Q977" s="19" t="str">
        <f>IF(and(K977=6,E977&gt;asetukset!$B$7),"", IF(and(K977&lt;&gt;6,L977=6,G977&lt;asetukset!$B$7),G977,IF(K977=6,asetukset!$B$7-E977,IF(K977=6,asetukset!$B$7-E977,IF(K977=6,asetukset!$B$7-E977,"")))))</f>
        <v/>
      </c>
      <c r="R977" s="19" t="str">
        <f t="shared" si="12"/>
        <v/>
      </c>
      <c r="S977" s="19" t="str">
        <f t="shared" si="13"/>
        <v/>
      </c>
      <c r="T977" s="21" t="str">
        <f>IF(A977="","",IF(SUMIFS($M$2:M977,$I$2:I977,I977,$A$2:A977,A977)&lt;=asetukset!$B$2,"",SUMIFS($M$2:M977,$I$2:I977,I977,$A$2:A977,A977)-asetukset!$B$2))</f>
        <v/>
      </c>
    </row>
    <row r="978">
      <c r="A978" s="43"/>
      <c r="B978" s="31"/>
      <c r="C978" s="31"/>
      <c r="D978" s="15">
        <f t="shared" si="2"/>
        <v>0</v>
      </c>
      <c r="E978" s="15">
        <f t="shared" si="3"/>
        <v>0</v>
      </c>
      <c r="F978" s="15">
        <f t="shared" si="4"/>
        <v>0</v>
      </c>
      <c r="G978" s="15">
        <f t="shared" si="5"/>
        <v>0</v>
      </c>
      <c r="H978" s="18" t="str">
        <f t="shared" si="6"/>
        <v/>
      </c>
      <c r="I978" s="18" t="str">
        <f t="shared" si="7"/>
        <v/>
      </c>
      <c r="J978" s="18" t="str">
        <f t="shared" si="8"/>
        <v>-</v>
      </c>
      <c r="K978" s="27" t="str">
        <f t="shared" ref="K978:L978" si="988">IF(A978="","",WEEKDAY(B978,2))</f>
        <v/>
      </c>
      <c r="L978" s="27" t="str">
        <f t="shared" si="988"/>
        <v/>
      </c>
      <c r="M978" s="19">
        <f t="shared" si="10"/>
        <v>0</v>
      </c>
      <c r="N978" s="20">
        <f t="shared" si="11"/>
        <v>0</v>
      </c>
      <c r="O978" s="21" t="str">
        <f>IF(A978="","",IF(G978&gt;=asetukset!$B$3,G978-asetukset!$B$3,IF(AND(G978-E978&lt;=asetukset!$B$4,E978&gt;=asetukset!$B$3),1-E978,IF(AND(G978-E978&lt;=asetukset!$B$4,E978&lt;=asetukset!$B$3),asetukset!$B$6,0))))</f>
        <v/>
      </c>
      <c r="P978" s="20">
        <f>IF(F978&gt;D978,G978-asetukset!$B$5,IF(AND(D978=F978,E978&lt;=asetukset!$B$6),G978-E978,0))</f>
        <v>0</v>
      </c>
      <c r="Q978" s="19" t="str">
        <f>IF(and(K978=6,E978&gt;asetukset!$B$7),"", IF(and(K978&lt;&gt;6,L978=6,G978&lt;asetukset!$B$7),G978,IF(K978=6,asetukset!$B$7-E978,IF(K978=6,asetukset!$B$7-E978,IF(K978=6,asetukset!$B$7-E978,"")))))</f>
        <v/>
      </c>
      <c r="R978" s="19" t="str">
        <f t="shared" si="12"/>
        <v/>
      </c>
      <c r="S978" s="19" t="str">
        <f t="shared" si="13"/>
        <v/>
      </c>
      <c r="T978" s="21" t="str">
        <f>IF(A978="","",IF(SUMIFS($M$2:M978,$I$2:I978,I978,$A$2:A978,A978)&lt;=asetukset!$B$2,"",SUMIFS($M$2:M978,$I$2:I978,I978,$A$2:A978,A978)-asetukset!$B$2))</f>
        <v/>
      </c>
    </row>
    <row r="979">
      <c r="A979" s="43"/>
      <c r="B979" s="31"/>
      <c r="C979" s="31"/>
      <c r="D979" s="15">
        <f t="shared" si="2"/>
        <v>0</v>
      </c>
      <c r="E979" s="15">
        <f t="shared" si="3"/>
        <v>0</v>
      </c>
      <c r="F979" s="15">
        <f t="shared" si="4"/>
        <v>0</v>
      </c>
      <c r="G979" s="15">
        <f t="shared" si="5"/>
        <v>0</v>
      </c>
      <c r="H979" s="18" t="str">
        <f t="shared" si="6"/>
        <v/>
      </c>
      <c r="I979" s="18" t="str">
        <f t="shared" si="7"/>
        <v/>
      </c>
      <c r="J979" s="18" t="str">
        <f t="shared" si="8"/>
        <v>-</v>
      </c>
      <c r="K979" s="27" t="str">
        <f t="shared" ref="K979:L979" si="989">IF(A979="","",WEEKDAY(B979,2))</f>
        <v/>
      </c>
      <c r="L979" s="27" t="str">
        <f t="shared" si="989"/>
        <v/>
      </c>
      <c r="M979" s="19">
        <f t="shared" si="10"/>
        <v>0</v>
      </c>
      <c r="N979" s="20">
        <f t="shared" si="11"/>
        <v>0</v>
      </c>
      <c r="O979" s="21" t="str">
        <f>IF(A979="","",IF(G979&gt;=asetukset!$B$3,G979-asetukset!$B$3,IF(AND(G979-E979&lt;=asetukset!$B$4,E979&gt;=asetukset!$B$3),1-E979,IF(AND(G979-E979&lt;=asetukset!$B$4,E979&lt;=asetukset!$B$3),asetukset!$B$6,0))))</f>
        <v/>
      </c>
      <c r="P979" s="20">
        <f>IF(F979&gt;D979,G979-asetukset!$B$5,IF(AND(D979=F979,E979&lt;=asetukset!$B$6),G979-E979,0))</f>
        <v>0</v>
      </c>
      <c r="Q979" s="19" t="str">
        <f>IF(and(K979=6,E979&gt;asetukset!$B$7),"", IF(and(K979&lt;&gt;6,L979=6,G979&lt;asetukset!$B$7),G979,IF(K979=6,asetukset!$B$7-E979,IF(K979=6,asetukset!$B$7-E979,IF(K979=6,asetukset!$B$7-E979,"")))))</f>
        <v/>
      </c>
      <c r="R979" s="19" t="str">
        <f t="shared" si="12"/>
        <v/>
      </c>
      <c r="S979" s="19" t="str">
        <f t="shared" si="13"/>
        <v/>
      </c>
      <c r="T979" s="21" t="str">
        <f>IF(A979="","",IF(SUMIFS($M$2:M979,$I$2:I979,I979,$A$2:A979,A979)&lt;=asetukset!$B$2,"",SUMIFS($M$2:M979,$I$2:I979,I979,$A$2:A979,A979)-asetukset!$B$2))</f>
        <v/>
      </c>
    </row>
    <row r="980">
      <c r="A980" s="43"/>
      <c r="B980" s="31"/>
      <c r="C980" s="31"/>
      <c r="D980" s="15">
        <f t="shared" si="2"/>
        <v>0</v>
      </c>
      <c r="E980" s="15">
        <f t="shared" si="3"/>
        <v>0</v>
      </c>
      <c r="F980" s="15">
        <f t="shared" si="4"/>
        <v>0</v>
      </c>
      <c r="G980" s="15">
        <f t="shared" si="5"/>
        <v>0</v>
      </c>
      <c r="H980" s="18" t="str">
        <f t="shared" si="6"/>
        <v/>
      </c>
      <c r="I980" s="18" t="str">
        <f t="shared" si="7"/>
        <v/>
      </c>
      <c r="J980" s="18" t="str">
        <f t="shared" si="8"/>
        <v>-</v>
      </c>
      <c r="K980" s="27" t="str">
        <f t="shared" ref="K980:L980" si="990">IF(A980="","",WEEKDAY(B980,2))</f>
        <v/>
      </c>
      <c r="L980" s="27" t="str">
        <f t="shared" si="990"/>
        <v/>
      </c>
      <c r="M980" s="19">
        <f t="shared" si="10"/>
        <v>0</v>
      </c>
      <c r="N980" s="20">
        <f t="shared" si="11"/>
        <v>0</v>
      </c>
      <c r="O980" s="21" t="str">
        <f>IF(A980="","",IF(G980&gt;=asetukset!$B$3,G980-asetukset!$B$3,IF(AND(G980-E980&lt;=asetukset!$B$4,E980&gt;=asetukset!$B$3),1-E980,IF(AND(G980-E980&lt;=asetukset!$B$4,E980&lt;=asetukset!$B$3),asetukset!$B$6,0))))</f>
        <v/>
      </c>
      <c r="P980" s="20">
        <f>IF(F980&gt;D980,G980-asetukset!$B$5,IF(AND(D980=F980,E980&lt;=asetukset!$B$6),G980-E980,0))</f>
        <v>0</v>
      </c>
      <c r="Q980" s="19" t="str">
        <f>IF(and(K980=6,E980&gt;asetukset!$B$7),"", IF(and(K980&lt;&gt;6,L980=6,G980&lt;asetukset!$B$7),G980,IF(K980=6,asetukset!$B$7-E980,IF(K980=6,asetukset!$B$7-E980,IF(K980=6,asetukset!$B$7-E980,"")))))</f>
        <v/>
      </c>
      <c r="R980" s="19" t="str">
        <f t="shared" si="12"/>
        <v/>
      </c>
      <c r="S980" s="19" t="str">
        <f t="shared" si="13"/>
        <v/>
      </c>
      <c r="T980" s="21" t="str">
        <f>IF(A980="","",IF(SUMIFS($M$2:M980,$I$2:I980,I980,$A$2:A980,A980)&lt;=asetukset!$B$2,"",SUMIFS($M$2:M980,$I$2:I980,I980,$A$2:A980,A980)-asetukset!$B$2))</f>
        <v/>
      </c>
    </row>
    <row r="981">
      <c r="A981" s="43"/>
      <c r="B981" s="31"/>
      <c r="C981" s="31"/>
      <c r="D981" s="15">
        <f t="shared" si="2"/>
        <v>0</v>
      </c>
      <c r="E981" s="15">
        <f t="shared" si="3"/>
        <v>0</v>
      </c>
      <c r="F981" s="15">
        <f t="shared" si="4"/>
        <v>0</v>
      </c>
      <c r="G981" s="15">
        <f t="shared" si="5"/>
        <v>0</v>
      </c>
      <c r="H981" s="18" t="str">
        <f t="shared" si="6"/>
        <v/>
      </c>
      <c r="I981" s="18" t="str">
        <f t="shared" si="7"/>
        <v/>
      </c>
      <c r="J981" s="18" t="str">
        <f t="shared" si="8"/>
        <v>-</v>
      </c>
      <c r="K981" s="27" t="str">
        <f t="shared" ref="K981:L981" si="991">IF(A981="","",WEEKDAY(B981,2))</f>
        <v/>
      </c>
      <c r="L981" s="27" t="str">
        <f t="shared" si="991"/>
        <v/>
      </c>
      <c r="M981" s="19">
        <f t="shared" si="10"/>
        <v>0</v>
      </c>
      <c r="N981" s="20">
        <f t="shared" si="11"/>
        <v>0</v>
      </c>
      <c r="O981" s="21" t="str">
        <f>IF(A981="","",IF(G981&gt;=asetukset!$B$3,G981-asetukset!$B$3,IF(AND(G981-E981&lt;=asetukset!$B$4,E981&gt;=asetukset!$B$3),1-E981,IF(AND(G981-E981&lt;=asetukset!$B$4,E981&lt;=asetukset!$B$3),asetukset!$B$6,0))))</f>
        <v/>
      </c>
      <c r="P981" s="20">
        <f>IF(F981&gt;D981,G981-asetukset!$B$5,IF(AND(D981=F981,E981&lt;=asetukset!$B$6),G981-E981,0))</f>
        <v>0</v>
      </c>
      <c r="Q981" s="19" t="str">
        <f>IF(and(K981=6,E981&gt;asetukset!$B$7),"", IF(and(K981&lt;&gt;6,L981=6,G981&lt;asetukset!$B$7),G981,IF(K981=6,asetukset!$B$7-E981,IF(K981=6,asetukset!$B$7-E981,IF(K981=6,asetukset!$B$7-E981,"")))))</f>
        <v/>
      </c>
      <c r="R981" s="19" t="str">
        <f t="shared" si="12"/>
        <v/>
      </c>
      <c r="S981" s="19" t="str">
        <f t="shared" si="13"/>
        <v/>
      </c>
      <c r="T981" s="21" t="str">
        <f>IF(A981="","",IF(SUMIFS($M$2:M981,$I$2:I981,I981,$A$2:A981,A981)&lt;=asetukset!$B$2,"",SUMIFS($M$2:M981,$I$2:I981,I981,$A$2:A981,A981)-asetukset!$B$2))</f>
        <v/>
      </c>
    </row>
    <row r="982">
      <c r="A982" s="43"/>
      <c r="B982" s="31"/>
      <c r="C982" s="31"/>
      <c r="D982" s="15">
        <f t="shared" si="2"/>
        <v>0</v>
      </c>
      <c r="E982" s="15">
        <f t="shared" si="3"/>
        <v>0</v>
      </c>
      <c r="F982" s="15">
        <f t="shared" si="4"/>
        <v>0</v>
      </c>
      <c r="G982" s="15">
        <f t="shared" si="5"/>
        <v>0</v>
      </c>
      <c r="H982" s="18" t="str">
        <f t="shared" si="6"/>
        <v/>
      </c>
      <c r="I982" s="18" t="str">
        <f t="shared" si="7"/>
        <v/>
      </c>
      <c r="J982" s="18" t="str">
        <f t="shared" si="8"/>
        <v>-</v>
      </c>
      <c r="K982" s="27" t="str">
        <f t="shared" ref="K982:L982" si="992">IF(A982="","",WEEKDAY(B982,2))</f>
        <v/>
      </c>
      <c r="L982" s="27" t="str">
        <f t="shared" si="992"/>
        <v/>
      </c>
      <c r="M982" s="19">
        <f t="shared" si="10"/>
        <v>0</v>
      </c>
      <c r="N982" s="20">
        <f t="shared" si="11"/>
        <v>0</v>
      </c>
      <c r="O982" s="21" t="str">
        <f>IF(A982="","",IF(G982&gt;=asetukset!$B$3,G982-asetukset!$B$3,IF(AND(G982-E982&lt;=asetukset!$B$4,E982&gt;=asetukset!$B$3),1-E982,IF(AND(G982-E982&lt;=asetukset!$B$4,E982&lt;=asetukset!$B$3),asetukset!$B$6,0))))</f>
        <v/>
      </c>
      <c r="P982" s="20">
        <f>IF(F982&gt;D982,G982-asetukset!$B$5,IF(AND(D982=F982,E982&lt;=asetukset!$B$6),G982-E982,0))</f>
        <v>0</v>
      </c>
      <c r="Q982" s="19" t="str">
        <f>IF(and(K982=6,E982&gt;asetukset!$B$7),"", IF(and(K982&lt;&gt;6,L982=6,G982&lt;asetukset!$B$7),G982,IF(K982=6,asetukset!$B$7-E982,IF(K982=6,asetukset!$B$7-E982,IF(K982=6,asetukset!$B$7-E982,"")))))</f>
        <v/>
      </c>
      <c r="R982" s="19" t="str">
        <f t="shared" si="12"/>
        <v/>
      </c>
      <c r="S982" s="19" t="str">
        <f t="shared" si="13"/>
        <v/>
      </c>
      <c r="T982" s="21" t="str">
        <f>IF(A982="","",IF(SUMIFS($M$2:M982,$I$2:I982,I982,$A$2:A982,A982)&lt;=asetukset!$B$2,"",SUMIFS($M$2:M982,$I$2:I982,I982,$A$2:A982,A982)-asetukset!$B$2))</f>
        <v/>
      </c>
    </row>
    <row r="983">
      <c r="A983" s="43"/>
      <c r="B983" s="31"/>
      <c r="C983" s="31"/>
      <c r="D983" s="15">
        <f t="shared" si="2"/>
        <v>0</v>
      </c>
      <c r="E983" s="15">
        <f t="shared" si="3"/>
        <v>0</v>
      </c>
      <c r="F983" s="15">
        <f t="shared" si="4"/>
        <v>0</v>
      </c>
      <c r="G983" s="15">
        <f t="shared" si="5"/>
        <v>0</v>
      </c>
      <c r="H983" s="18" t="str">
        <f t="shared" si="6"/>
        <v/>
      </c>
      <c r="I983" s="18" t="str">
        <f t="shared" si="7"/>
        <v/>
      </c>
      <c r="J983" s="18" t="str">
        <f t="shared" si="8"/>
        <v>-</v>
      </c>
      <c r="K983" s="27" t="str">
        <f t="shared" ref="K983:L983" si="993">IF(A983="","",WEEKDAY(B983,2))</f>
        <v/>
      </c>
      <c r="L983" s="27" t="str">
        <f t="shared" si="993"/>
        <v/>
      </c>
      <c r="M983" s="19">
        <f t="shared" si="10"/>
        <v>0</v>
      </c>
      <c r="N983" s="20">
        <f t="shared" si="11"/>
        <v>0</v>
      </c>
      <c r="O983" s="21" t="str">
        <f>IF(A983="","",IF(G983&gt;=asetukset!$B$3,G983-asetukset!$B$3,IF(AND(G983-E983&lt;=asetukset!$B$4,E983&gt;=asetukset!$B$3),1-E983,IF(AND(G983-E983&lt;=asetukset!$B$4,E983&lt;=asetukset!$B$3),asetukset!$B$6,0))))</f>
        <v/>
      </c>
      <c r="P983" s="20">
        <f>IF(F983&gt;D983,G983-asetukset!$B$5,IF(AND(D983=F983,E983&lt;=asetukset!$B$6),G983-E983,0))</f>
        <v>0</v>
      </c>
      <c r="Q983" s="19" t="str">
        <f>IF(and(K983=6,E983&gt;asetukset!$B$7),"", IF(and(K983&lt;&gt;6,L983=6,G983&lt;asetukset!$B$7),G983,IF(K983=6,asetukset!$B$7-E983,IF(K983=6,asetukset!$B$7-E983,IF(K983=6,asetukset!$B$7-E983,"")))))</f>
        <v/>
      </c>
      <c r="R983" s="19" t="str">
        <f t="shared" si="12"/>
        <v/>
      </c>
      <c r="S983" s="19" t="str">
        <f t="shared" si="13"/>
        <v/>
      </c>
      <c r="T983" s="21" t="str">
        <f>IF(A983="","",IF(SUMIFS($M$2:M983,$I$2:I983,I983,$A$2:A983,A983)&lt;=asetukset!$B$2,"",SUMIFS($M$2:M983,$I$2:I983,I983,$A$2:A983,A983)-asetukset!$B$2))</f>
        <v/>
      </c>
    </row>
    <row r="984">
      <c r="A984" s="43"/>
      <c r="B984" s="31"/>
      <c r="C984" s="31"/>
      <c r="D984" s="15">
        <f t="shared" si="2"/>
        <v>0</v>
      </c>
      <c r="E984" s="15">
        <f t="shared" si="3"/>
        <v>0</v>
      </c>
      <c r="F984" s="15">
        <f t="shared" si="4"/>
        <v>0</v>
      </c>
      <c r="G984" s="15">
        <f t="shared" si="5"/>
        <v>0</v>
      </c>
      <c r="H984" s="18" t="str">
        <f t="shared" si="6"/>
        <v/>
      </c>
      <c r="I984" s="18" t="str">
        <f t="shared" si="7"/>
        <v/>
      </c>
      <c r="J984" s="18" t="str">
        <f t="shared" si="8"/>
        <v>-</v>
      </c>
      <c r="K984" s="27" t="str">
        <f t="shared" ref="K984:L984" si="994">IF(A984="","",WEEKDAY(B984,2))</f>
        <v/>
      </c>
      <c r="L984" s="27" t="str">
        <f t="shared" si="994"/>
        <v/>
      </c>
      <c r="M984" s="19">
        <f t="shared" si="10"/>
        <v>0</v>
      </c>
      <c r="N984" s="20">
        <f t="shared" si="11"/>
        <v>0</v>
      </c>
      <c r="O984" s="21" t="str">
        <f>IF(A984="","",IF(G984&gt;=asetukset!$B$3,G984-asetukset!$B$3,IF(AND(G984-E984&lt;=asetukset!$B$4,E984&gt;=asetukset!$B$3),1-E984,IF(AND(G984-E984&lt;=asetukset!$B$4,E984&lt;=asetukset!$B$3),asetukset!$B$6,0))))</f>
        <v/>
      </c>
      <c r="P984" s="20">
        <f>IF(F984&gt;D984,G984-asetukset!$B$5,IF(AND(D984=F984,E984&lt;=asetukset!$B$6),G984-E984,0))</f>
        <v>0</v>
      </c>
      <c r="Q984" s="19" t="str">
        <f>IF(and(K984=6,E984&gt;asetukset!$B$7),"", IF(and(K984&lt;&gt;6,L984=6,G984&lt;asetukset!$B$7),G984,IF(K984=6,asetukset!$B$7-E984,IF(K984=6,asetukset!$B$7-E984,IF(K984=6,asetukset!$B$7-E984,"")))))</f>
        <v/>
      </c>
      <c r="R984" s="19" t="str">
        <f t="shared" si="12"/>
        <v/>
      </c>
      <c r="S984" s="19" t="str">
        <f t="shared" si="13"/>
        <v/>
      </c>
      <c r="T984" s="21" t="str">
        <f>IF(A984="","",IF(SUMIFS($M$2:M984,$I$2:I984,I984,$A$2:A984,A984)&lt;=asetukset!$B$2,"",SUMIFS($M$2:M984,$I$2:I984,I984,$A$2:A984,A984)-asetukset!$B$2))</f>
        <v/>
      </c>
    </row>
    <row r="985">
      <c r="A985" s="43"/>
      <c r="B985" s="31"/>
      <c r="C985" s="31"/>
      <c r="D985" s="15">
        <f t="shared" si="2"/>
        <v>0</v>
      </c>
      <c r="E985" s="15">
        <f t="shared" si="3"/>
        <v>0</v>
      </c>
      <c r="F985" s="15">
        <f t="shared" si="4"/>
        <v>0</v>
      </c>
      <c r="G985" s="15">
        <f t="shared" si="5"/>
        <v>0</v>
      </c>
      <c r="H985" s="18" t="str">
        <f t="shared" si="6"/>
        <v/>
      </c>
      <c r="I985" s="18" t="str">
        <f t="shared" si="7"/>
        <v/>
      </c>
      <c r="J985" s="18" t="str">
        <f t="shared" si="8"/>
        <v>-</v>
      </c>
      <c r="K985" s="27" t="str">
        <f t="shared" ref="K985:L985" si="995">IF(A985="","",WEEKDAY(B985,2))</f>
        <v/>
      </c>
      <c r="L985" s="27" t="str">
        <f t="shared" si="995"/>
        <v/>
      </c>
      <c r="M985" s="19">
        <f t="shared" si="10"/>
        <v>0</v>
      </c>
      <c r="N985" s="20">
        <f t="shared" si="11"/>
        <v>0</v>
      </c>
      <c r="O985" s="21" t="str">
        <f>IF(A985="","",IF(G985&gt;=asetukset!$B$3,G985-asetukset!$B$3,IF(AND(G985-E985&lt;=asetukset!$B$4,E985&gt;=asetukset!$B$3),1-E985,IF(AND(G985-E985&lt;=asetukset!$B$4,E985&lt;=asetukset!$B$3),asetukset!$B$6,0))))</f>
        <v/>
      </c>
      <c r="P985" s="20">
        <f>IF(F985&gt;D985,G985-asetukset!$B$5,IF(AND(D985=F985,E985&lt;=asetukset!$B$6),G985-E985,0))</f>
        <v>0</v>
      </c>
      <c r="Q985" s="19" t="str">
        <f>IF(and(K985=6,E985&gt;asetukset!$B$7),"", IF(and(K985&lt;&gt;6,L985=6,G985&lt;asetukset!$B$7),G985,IF(K985=6,asetukset!$B$7-E985,IF(K985=6,asetukset!$B$7-E985,IF(K985=6,asetukset!$B$7-E985,"")))))</f>
        <v/>
      </c>
      <c r="R985" s="19" t="str">
        <f t="shared" si="12"/>
        <v/>
      </c>
      <c r="S985" s="19" t="str">
        <f t="shared" si="13"/>
        <v/>
      </c>
      <c r="T985" s="21" t="str">
        <f>IF(A985="","",IF(SUMIFS($M$2:M985,$I$2:I985,I985,$A$2:A985,A985)&lt;=asetukset!$B$2,"",SUMIFS($M$2:M985,$I$2:I985,I985,$A$2:A985,A985)-asetukset!$B$2))</f>
        <v/>
      </c>
    </row>
    <row r="986">
      <c r="A986" s="43"/>
      <c r="B986" s="31"/>
      <c r="C986" s="31"/>
      <c r="D986" s="15">
        <f t="shared" si="2"/>
        <v>0</v>
      </c>
      <c r="E986" s="15">
        <f t="shared" si="3"/>
        <v>0</v>
      </c>
      <c r="F986" s="15">
        <f t="shared" si="4"/>
        <v>0</v>
      </c>
      <c r="G986" s="15">
        <f t="shared" si="5"/>
        <v>0</v>
      </c>
      <c r="H986" s="18" t="str">
        <f t="shared" si="6"/>
        <v/>
      </c>
      <c r="I986" s="18" t="str">
        <f t="shared" si="7"/>
        <v/>
      </c>
      <c r="J986" s="18" t="str">
        <f t="shared" si="8"/>
        <v>-</v>
      </c>
      <c r="K986" s="27" t="str">
        <f t="shared" ref="K986:L986" si="996">IF(A986="","",WEEKDAY(B986,2))</f>
        <v/>
      </c>
      <c r="L986" s="27" t="str">
        <f t="shared" si="996"/>
        <v/>
      </c>
      <c r="M986" s="19">
        <f t="shared" si="10"/>
        <v>0</v>
      </c>
      <c r="N986" s="20">
        <f t="shared" si="11"/>
        <v>0</v>
      </c>
      <c r="O986" s="21" t="str">
        <f>IF(A986="","",IF(G986&gt;=asetukset!$B$3,G986-asetukset!$B$3,IF(AND(G986-E986&lt;=asetukset!$B$4,E986&gt;=asetukset!$B$3),1-E986,IF(AND(G986-E986&lt;=asetukset!$B$4,E986&lt;=asetukset!$B$3),asetukset!$B$6,0))))</f>
        <v/>
      </c>
      <c r="P986" s="20">
        <f>IF(F986&gt;D986,G986-asetukset!$B$5,IF(AND(D986=F986,E986&lt;=asetukset!$B$6),G986-E986,0))</f>
        <v>0</v>
      </c>
      <c r="Q986" s="19" t="str">
        <f>IF(and(K986=6,E986&gt;asetukset!$B$7),"", IF(and(K986&lt;&gt;6,L986=6,G986&lt;asetukset!$B$7),G986,IF(K986=6,asetukset!$B$7-E986,IF(K986=6,asetukset!$B$7-E986,IF(K986=6,asetukset!$B$7-E986,"")))))</f>
        <v/>
      </c>
      <c r="R986" s="19" t="str">
        <f t="shared" si="12"/>
        <v/>
      </c>
      <c r="S986" s="19" t="str">
        <f t="shared" si="13"/>
        <v/>
      </c>
      <c r="T986" s="21" t="str">
        <f>IF(A986="","",IF(SUMIFS($M$2:M986,$I$2:I986,I986,$A$2:A986,A986)&lt;=asetukset!$B$2,"",SUMIFS($M$2:M986,$I$2:I986,I986,$A$2:A986,A986)-asetukset!$B$2))</f>
        <v/>
      </c>
    </row>
    <row r="987">
      <c r="A987" s="43"/>
      <c r="B987" s="31"/>
      <c r="C987" s="31"/>
      <c r="D987" s="15">
        <f t="shared" si="2"/>
        <v>0</v>
      </c>
      <c r="E987" s="15">
        <f t="shared" si="3"/>
        <v>0</v>
      </c>
      <c r="F987" s="15">
        <f t="shared" si="4"/>
        <v>0</v>
      </c>
      <c r="G987" s="15">
        <f t="shared" si="5"/>
        <v>0</v>
      </c>
      <c r="H987" s="18" t="str">
        <f t="shared" si="6"/>
        <v/>
      </c>
      <c r="I987" s="18" t="str">
        <f t="shared" si="7"/>
        <v/>
      </c>
      <c r="J987" s="18" t="str">
        <f t="shared" si="8"/>
        <v>-</v>
      </c>
      <c r="K987" s="27" t="str">
        <f t="shared" ref="K987:L987" si="997">IF(A987="","",WEEKDAY(B987,2))</f>
        <v/>
      </c>
      <c r="L987" s="27" t="str">
        <f t="shared" si="997"/>
        <v/>
      </c>
      <c r="M987" s="19">
        <f t="shared" si="10"/>
        <v>0</v>
      </c>
      <c r="N987" s="20">
        <f t="shared" si="11"/>
        <v>0</v>
      </c>
      <c r="O987" s="21" t="str">
        <f>IF(A987="","",IF(G987&gt;=asetukset!$B$3,G987-asetukset!$B$3,IF(AND(G987-E987&lt;=asetukset!$B$4,E987&gt;=asetukset!$B$3),1-E987,IF(AND(G987-E987&lt;=asetukset!$B$4,E987&lt;=asetukset!$B$3),asetukset!$B$6,0))))</f>
        <v/>
      </c>
      <c r="P987" s="20">
        <f>IF(F987&gt;D987,G987-asetukset!$B$5,IF(AND(D987=F987,E987&lt;=asetukset!$B$6),G987-E987,0))</f>
        <v>0</v>
      </c>
      <c r="Q987" s="19" t="str">
        <f>IF(and(K987=6,E987&gt;asetukset!$B$7),"", IF(and(K987&lt;&gt;6,L987=6,G987&lt;asetukset!$B$7),G987,IF(K987=6,asetukset!$B$7-E987,IF(K987=6,asetukset!$B$7-E987,IF(K987=6,asetukset!$B$7-E987,"")))))</f>
        <v/>
      </c>
      <c r="R987" s="19" t="str">
        <f t="shared" si="12"/>
        <v/>
      </c>
      <c r="S987" s="19" t="str">
        <f t="shared" si="13"/>
        <v/>
      </c>
      <c r="T987" s="21" t="str">
        <f>IF(A987="","",IF(SUMIFS($M$2:M987,$I$2:I987,I987,$A$2:A987,A987)&lt;=asetukset!$B$2,"",SUMIFS($M$2:M987,$I$2:I987,I987,$A$2:A987,A987)-asetukset!$B$2))</f>
        <v/>
      </c>
    </row>
    <row r="988">
      <c r="A988" s="43"/>
      <c r="B988" s="31"/>
      <c r="C988" s="31"/>
      <c r="D988" s="15">
        <f t="shared" si="2"/>
        <v>0</v>
      </c>
      <c r="E988" s="15">
        <f t="shared" si="3"/>
        <v>0</v>
      </c>
      <c r="F988" s="15">
        <f t="shared" si="4"/>
        <v>0</v>
      </c>
      <c r="G988" s="15">
        <f t="shared" si="5"/>
        <v>0</v>
      </c>
      <c r="H988" s="18" t="str">
        <f t="shared" si="6"/>
        <v/>
      </c>
      <c r="I988" s="18" t="str">
        <f t="shared" si="7"/>
        <v/>
      </c>
      <c r="J988" s="18" t="str">
        <f t="shared" si="8"/>
        <v>-</v>
      </c>
      <c r="K988" s="27" t="str">
        <f t="shared" ref="K988:L988" si="998">IF(A988="","",WEEKDAY(B988,2))</f>
        <v/>
      </c>
      <c r="L988" s="27" t="str">
        <f t="shared" si="998"/>
        <v/>
      </c>
      <c r="M988" s="19">
        <f t="shared" si="10"/>
        <v>0</v>
      </c>
      <c r="N988" s="20">
        <f t="shared" si="11"/>
        <v>0</v>
      </c>
      <c r="O988" s="21" t="str">
        <f>IF(A988="","",IF(G988&gt;=asetukset!$B$3,G988-asetukset!$B$3,IF(AND(G988-E988&lt;=asetukset!$B$4,E988&gt;=asetukset!$B$3),1-E988,IF(AND(G988-E988&lt;=asetukset!$B$4,E988&lt;=asetukset!$B$3),asetukset!$B$6,0))))</f>
        <v/>
      </c>
      <c r="P988" s="20">
        <f>IF(F988&gt;D988,G988-asetukset!$B$5,IF(AND(D988=F988,E988&lt;=asetukset!$B$6),G988-E988,0))</f>
        <v>0</v>
      </c>
      <c r="Q988" s="19" t="str">
        <f>IF(and(K988=6,E988&gt;asetukset!$B$7),"", IF(and(K988&lt;&gt;6,L988=6,G988&lt;asetukset!$B$7),G988,IF(K988=6,asetukset!$B$7-E988,IF(K988=6,asetukset!$B$7-E988,IF(K988=6,asetukset!$B$7-E988,"")))))</f>
        <v/>
      </c>
      <c r="R988" s="19" t="str">
        <f t="shared" si="12"/>
        <v/>
      </c>
      <c r="S988" s="19" t="str">
        <f t="shared" si="13"/>
        <v/>
      </c>
      <c r="T988" s="21" t="str">
        <f>IF(A988="","",IF(SUMIFS($M$2:M988,$I$2:I988,I988,$A$2:A988,A988)&lt;=asetukset!$B$2,"",SUMIFS($M$2:M988,$I$2:I988,I988,$A$2:A988,A988)-asetukset!$B$2))</f>
        <v/>
      </c>
    </row>
    <row r="989">
      <c r="A989" s="43"/>
      <c r="B989" s="31"/>
      <c r="C989" s="31"/>
      <c r="D989" s="15">
        <f t="shared" si="2"/>
        <v>0</v>
      </c>
      <c r="E989" s="15">
        <f t="shared" si="3"/>
        <v>0</v>
      </c>
      <c r="F989" s="15">
        <f t="shared" si="4"/>
        <v>0</v>
      </c>
      <c r="G989" s="15">
        <f t="shared" si="5"/>
        <v>0</v>
      </c>
      <c r="H989" s="18" t="str">
        <f t="shared" si="6"/>
        <v/>
      </c>
      <c r="I989" s="18" t="str">
        <f t="shared" si="7"/>
        <v/>
      </c>
      <c r="J989" s="18" t="str">
        <f t="shared" si="8"/>
        <v>-</v>
      </c>
      <c r="K989" s="27" t="str">
        <f t="shared" ref="K989:L989" si="999">IF(A989="","",WEEKDAY(B989,2))</f>
        <v/>
      </c>
      <c r="L989" s="27" t="str">
        <f t="shared" si="999"/>
        <v/>
      </c>
      <c r="M989" s="19">
        <f t="shared" si="10"/>
        <v>0</v>
      </c>
      <c r="N989" s="20">
        <f t="shared" si="11"/>
        <v>0</v>
      </c>
      <c r="O989" s="21" t="str">
        <f>IF(A989="","",IF(G989&gt;=asetukset!$B$3,G989-asetukset!$B$3,IF(AND(G989-E989&lt;=asetukset!$B$4,E989&gt;=asetukset!$B$3),1-E989,IF(AND(G989-E989&lt;=asetukset!$B$4,E989&lt;=asetukset!$B$3),asetukset!$B$6,0))))</f>
        <v/>
      </c>
      <c r="P989" s="20">
        <f>IF(F989&gt;D989,G989-asetukset!$B$5,IF(AND(D989=F989,E989&lt;=asetukset!$B$6),G989-E989,0))</f>
        <v>0</v>
      </c>
      <c r="Q989" s="19" t="str">
        <f>IF(and(K989=6,E989&gt;asetukset!$B$7),"", IF(and(K989&lt;&gt;6,L989=6,G989&lt;asetukset!$B$7),G989,IF(K989=6,asetukset!$B$7-E989,IF(K989=6,asetukset!$B$7-E989,IF(K989=6,asetukset!$B$7-E989,"")))))</f>
        <v/>
      </c>
      <c r="R989" s="19" t="str">
        <f t="shared" si="12"/>
        <v/>
      </c>
      <c r="S989" s="19" t="str">
        <f t="shared" si="13"/>
        <v/>
      </c>
      <c r="T989" s="21" t="str">
        <f>IF(A989="","",IF(SUMIFS($M$2:M989,$I$2:I989,I989,$A$2:A989,A989)&lt;=asetukset!$B$2,"",SUMIFS($M$2:M989,$I$2:I989,I989,$A$2:A989,A989)-asetukset!$B$2))</f>
        <v/>
      </c>
    </row>
    <row r="990">
      <c r="A990" s="43"/>
      <c r="B990" s="31"/>
      <c r="C990" s="31"/>
      <c r="D990" s="15">
        <f t="shared" si="2"/>
        <v>0</v>
      </c>
      <c r="E990" s="15">
        <f t="shared" si="3"/>
        <v>0</v>
      </c>
      <c r="F990" s="15">
        <f t="shared" si="4"/>
        <v>0</v>
      </c>
      <c r="G990" s="15">
        <f t="shared" si="5"/>
        <v>0</v>
      </c>
      <c r="H990" s="18" t="str">
        <f t="shared" si="6"/>
        <v/>
      </c>
      <c r="I990" s="18" t="str">
        <f t="shared" si="7"/>
        <v/>
      </c>
      <c r="J990" s="18" t="str">
        <f t="shared" si="8"/>
        <v>-</v>
      </c>
      <c r="K990" s="27" t="str">
        <f t="shared" ref="K990:L990" si="1000">IF(A990="","",WEEKDAY(B990,2))</f>
        <v/>
      </c>
      <c r="L990" s="27" t="str">
        <f t="shared" si="1000"/>
        <v/>
      </c>
      <c r="M990" s="19">
        <f t="shared" si="10"/>
        <v>0</v>
      </c>
      <c r="N990" s="20">
        <f t="shared" si="11"/>
        <v>0</v>
      </c>
      <c r="O990" s="21" t="str">
        <f>IF(A990="","",IF(G990&gt;=asetukset!$B$3,G990-asetukset!$B$3,IF(AND(G990-E990&lt;=asetukset!$B$4,E990&gt;=asetukset!$B$3),1-E990,IF(AND(G990-E990&lt;=asetukset!$B$4,E990&lt;=asetukset!$B$3),asetukset!$B$6,0))))</f>
        <v/>
      </c>
      <c r="P990" s="20">
        <f>IF(F990&gt;D990,G990-asetukset!$B$5,IF(AND(D990=F990,E990&lt;=asetukset!$B$6),G990-E990,0))</f>
        <v>0</v>
      </c>
      <c r="Q990" s="19" t="str">
        <f>IF(and(K990=6,E990&gt;asetukset!$B$7),"", IF(and(K990&lt;&gt;6,L990=6,G990&lt;asetukset!$B$7),G990,IF(K990=6,asetukset!$B$7-E990,IF(K990=6,asetukset!$B$7-E990,IF(K990=6,asetukset!$B$7-E990,"")))))</f>
        <v/>
      </c>
      <c r="R990" s="19" t="str">
        <f t="shared" si="12"/>
        <v/>
      </c>
      <c r="S990" s="19" t="str">
        <f t="shared" si="13"/>
        <v/>
      </c>
      <c r="T990" s="21" t="str">
        <f>IF(A990="","",IF(SUMIFS($M$2:M990,$I$2:I990,I990,$A$2:A990,A990)&lt;=asetukset!$B$2,"",SUMIFS($M$2:M990,$I$2:I990,I990,$A$2:A990,A990)-asetukset!$B$2))</f>
        <v/>
      </c>
    </row>
    <row r="991">
      <c r="A991" s="43"/>
      <c r="B991" s="31"/>
      <c r="C991" s="31"/>
      <c r="D991" s="15">
        <f t="shared" si="2"/>
        <v>0</v>
      </c>
      <c r="E991" s="15">
        <f t="shared" si="3"/>
        <v>0</v>
      </c>
      <c r="F991" s="15">
        <f t="shared" si="4"/>
        <v>0</v>
      </c>
      <c r="G991" s="15">
        <f t="shared" si="5"/>
        <v>0</v>
      </c>
      <c r="H991" s="18" t="str">
        <f t="shared" si="6"/>
        <v/>
      </c>
      <c r="I991" s="18" t="str">
        <f t="shared" si="7"/>
        <v/>
      </c>
      <c r="J991" s="18" t="str">
        <f t="shared" si="8"/>
        <v>-</v>
      </c>
      <c r="K991" s="27" t="str">
        <f t="shared" ref="K991:L991" si="1001">IF(A991="","",WEEKDAY(B991,2))</f>
        <v/>
      </c>
      <c r="L991" s="27" t="str">
        <f t="shared" si="1001"/>
        <v/>
      </c>
      <c r="M991" s="19">
        <f t="shared" si="10"/>
        <v>0</v>
      </c>
      <c r="N991" s="20">
        <f t="shared" si="11"/>
        <v>0</v>
      </c>
      <c r="O991" s="21" t="str">
        <f>IF(A991="","",IF(G991&gt;=asetukset!$B$3,G991-asetukset!$B$3,IF(AND(G991-E991&lt;=asetukset!$B$4,E991&gt;=asetukset!$B$3),1-E991,IF(AND(G991-E991&lt;=asetukset!$B$4,E991&lt;=asetukset!$B$3),asetukset!$B$6,0))))</f>
        <v/>
      </c>
      <c r="P991" s="20">
        <f>IF(F991&gt;D991,G991-asetukset!$B$5,IF(AND(D991=F991,E991&lt;=asetukset!$B$6),G991-E991,0))</f>
        <v>0</v>
      </c>
      <c r="Q991" s="19" t="str">
        <f>IF(and(K991=6,E991&gt;asetukset!$B$7),"", IF(and(K991&lt;&gt;6,L991=6,G991&lt;asetukset!$B$7),G991,IF(K991=6,asetukset!$B$7-E991,IF(K991=6,asetukset!$B$7-E991,IF(K991=6,asetukset!$B$7-E991,"")))))</f>
        <v/>
      </c>
      <c r="R991" s="19" t="str">
        <f t="shared" si="12"/>
        <v/>
      </c>
      <c r="S991" s="19" t="str">
        <f t="shared" si="13"/>
        <v/>
      </c>
      <c r="T991" s="21" t="str">
        <f>IF(A991="","",IF(SUMIFS($M$2:M991,$I$2:I991,I991,$A$2:A991,A991)&lt;=asetukset!$B$2,"",SUMIFS($M$2:M991,$I$2:I991,I991,$A$2:A991,A991)-asetukset!$B$2))</f>
        <v/>
      </c>
    </row>
    <row r="992">
      <c r="A992" s="43"/>
      <c r="B992" s="31"/>
      <c r="C992" s="31"/>
      <c r="D992" s="15">
        <f t="shared" si="2"/>
        <v>0</v>
      </c>
      <c r="E992" s="15">
        <f t="shared" si="3"/>
        <v>0</v>
      </c>
      <c r="F992" s="15">
        <f t="shared" si="4"/>
        <v>0</v>
      </c>
      <c r="G992" s="15">
        <f t="shared" si="5"/>
        <v>0</v>
      </c>
      <c r="H992" s="18" t="str">
        <f t="shared" si="6"/>
        <v/>
      </c>
      <c r="I992" s="18" t="str">
        <f t="shared" si="7"/>
        <v/>
      </c>
      <c r="J992" s="18" t="str">
        <f t="shared" si="8"/>
        <v>-</v>
      </c>
      <c r="K992" s="27" t="str">
        <f t="shared" ref="K992:L992" si="1002">IF(A992="","",WEEKDAY(B992,2))</f>
        <v/>
      </c>
      <c r="L992" s="27" t="str">
        <f t="shared" si="1002"/>
        <v/>
      </c>
      <c r="M992" s="19">
        <f t="shared" si="10"/>
        <v>0</v>
      </c>
      <c r="N992" s="20">
        <f t="shared" si="11"/>
        <v>0</v>
      </c>
      <c r="O992" s="21" t="str">
        <f>IF(A992="","",IF(G992&gt;=asetukset!$B$3,G992-asetukset!$B$3,IF(AND(G992-E992&lt;=asetukset!$B$4,E992&gt;=asetukset!$B$3),1-E992,IF(AND(G992-E992&lt;=asetukset!$B$4,E992&lt;=asetukset!$B$3),asetukset!$B$6,0))))</f>
        <v/>
      </c>
      <c r="P992" s="20">
        <f>IF(F992&gt;D992,G992-asetukset!$B$5,IF(AND(D992=F992,E992&lt;=asetukset!$B$6),G992-E992,0))</f>
        <v>0</v>
      </c>
      <c r="Q992" s="19" t="str">
        <f>IF(and(K992=6,E992&gt;asetukset!$B$7),"", IF(and(K992&lt;&gt;6,L992=6,G992&lt;asetukset!$B$7),G992,IF(K992=6,asetukset!$B$7-E992,IF(K992=6,asetukset!$B$7-E992,IF(K992=6,asetukset!$B$7-E992,"")))))</f>
        <v/>
      </c>
      <c r="R992" s="19" t="str">
        <f t="shared" si="12"/>
        <v/>
      </c>
      <c r="S992" s="19" t="str">
        <f t="shared" si="13"/>
        <v/>
      </c>
      <c r="T992" s="21" t="str">
        <f>IF(A992="","",IF(SUMIFS($M$2:M992,$I$2:I992,I992,$A$2:A992,A992)&lt;=asetukset!$B$2,"",SUMIFS($M$2:M992,$I$2:I992,I992,$A$2:A992,A992)-asetukset!$B$2))</f>
        <v/>
      </c>
    </row>
    <row r="993">
      <c r="A993" s="43"/>
      <c r="B993" s="31"/>
      <c r="C993" s="31"/>
      <c r="D993" s="15">
        <f t="shared" si="2"/>
        <v>0</v>
      </c>
      <c r="E993" s="15">
        <f t="shared" si="3"/>
        <v>0</v>
      </c>
      <c r="F993" s="15">
        <f t="shared" si="4"/>
        <v>0</v>
      </c>
      <c r="G993" s="15">
        <f t="shared" si="5"/>
        <v>0</v>
      </c>
      <c r="H993" s="18" t="str">
        <f t="shared" si="6"/>
        <v/>
      </c>
      <c r="I993" s="18" t="str">
        <f t="shared" si="7"/>
        <v/>
      </c>
      <c r="J993" s="18" t="str">
        <f t="shared" si="8"/>
        <v>-</v>
      </c>
      <c r="K993" s="27" t="str">
        <f t="shared" ref="K993:L993" si="1003">IF(A993="","",WEEKDAY(B993,2))</f>
        <v/>
      </c>
      <c r="L993" s="27" t="str">
        <f t="shared" si="1003"/>
        <v/>
      </c>
      <c r="M993" s="19">
        <f t="shared" si="10"/>
        <v>0</v>
      </c>
      <c r="N993" s="20">
        <f t="shared" si="11"/>
        <v>0</v>
      </c>
      <c r="O993" s="21" t="str">
        <f>IF(A993="","",IF(G993&gt;=asetukset!$B$3,G993-asetukset!$B$3,IF(AND(G993-E993&lt;=asetukset!$B$4,E993&gt;=asetukset!$B$3),1-E993,IF(AND(G993-E993&lt;=asetukset!$B$4,E993&lt;=asetukset!$B$3),asetukset!$B$6,0))))</f>
        <v/>
      </c>
      <c r="P993" s="20">
        <f>IF(F993&gt;D993,G993-asetukset!$B$5,IF(AND(D993=F993,E993&lt;=asetukset!$B$6),G993-E993,0))</f>
        <v>0</v>
      </c>
      <c r="Q993" s="19" t="str">
        <f>IF(and(K993=6,E993&gt;asetukset!$B$7),"", IF(and(K993&lt;&gt;6,L993=6,G993&lt;asetukset!$B$7),G993,IF(K993=6,asetukset!$B$7-E993,IF(K993=6,asetukset!$B$7-E993,IF(K993=6,asetukset!$B$7-E993,"")))))</f>
        <v/>
      </c>
      <c r="R993" s="19" t="str">
        <f t="shared" si="12"/>
        <v/>
      </c>
      <c r="S993" s="19" t="str">
        <f t="shared" si="13"/>
        <v/>
      </c>
      <c r="T993" s="21" t="str">
        <f>IF(A993="","",IF(SUMIFS($M$2:M993,$I$2:I993,I993,$A$2:A993,A993)&lt;=asetukset!$B$2,"",SUMIFS($M$2:M993,$I$2:I993,I993,$A$2:A993,A993)-asetukset!$B$2))</f>
        <v/>
      </c>
    </row>
    <row r="994">
      <c r="A994" s="43"/>
      <c r="B994" s="31"/>
      <c r="C994" s="31"/>
      <c r="D994" s="15">
        <f t="shared" si="2"/>
        <v>0</v>
      </c>
      <c r="E994" s="15">
        <f t="shared" si="3"/>
        <v>0</v>
      </c>
      <c r="F994" s="15">
        <f t="shared" si="4"/>
        <v>0</v>
      </c>
      <c r="G994" s="15">
        <f t="shared" si="5"/>
        <v>0</v>
      </c>
      <c r="H994" s="18" t="str">
        <f t="shared" si="6"/>
        <v/>
      </c>
      <c r="I994" s="18" t="str">
        <f t="shared" si="7"/>
        <v/>
      </c>
      <c r="J994" s="18" t="str">
        <f t="shared" si="8"/>
        <v>-</v>
      </c>
      <c r="K994" s="27" t="str">
        <f t="shared" ref="K994:L994" si="1004">IF(A994="","",WEEKDAY(B994,2))</f>
        <v/>
      </c>
      <c r="L994" s="27" t="str">
        <f t="shared" si="1004"/>
        <v/>
      </c>
      <c r="M994" s="19">
        <f t="shared" si="10"/>
        <v>0</v>
      </c>
      <c r="N994" s="20">
        <f t="shared" si="11"/>
        <v>0</v>
      </c>
      <c r="O994" s="21" t="str">
        <f>IF(A994="","",IF(G994&gt;=asetukset!$B$3,G994-asetukset!$B$3,IF(AND(G994-E994&lt;=asetukset!$B$4,E994&gt;=asetukset!$B$3),1-E994,IF(AND(G994-E994&lt;=asetukset!$B$4,E994&lt;=asetukset!$B$3),asetukset!$B$6,0))))</f>
        <v/>
      </c>
      <c r="P994" s="20">
        <f>IF(F994&gt;D994,G994-asetukset!$B$5,IF(AND(D994=F994,E994&lt;=asetukset!$B$6),G994-E994,0))</f>
        <v>0</v>
      </c>
      <c r="Q994" s="19" t="str">
        <f>IF(and(K994=6,E994&gt;asetukset!$B$7),"", IF(and(K994&lt;&gt;6,L994=6,G994&lt;asetukset!$B$7),G994,IF(K994=6,asetukset!$B$7-E994,IF(K994=6,asetukset!$B$7-E994,IF(K994=6,asetukset!$B$7-E994,"")))))</f>
        <v/>
      </c>
      <c r="R994" s="19" t="str">
        <f t="shared" si="12"/>
        <v/>
      </c>
      <c r="S994" s="19" t="str">
        <f t="shared" si="13"/>
        <v/>
      </c>
      <c r="T994" s="21" t="str">
        <f>IF(A994="","",IF(SUMIFS($M$2:M994,$I$2:I994,I994,$A$2:A994,A994)&lt;=asetukset!$B$2,"",SUMIFS($M$2:M994,$I$2:I994,I994,$A$2:A994,A994)-asetukset!$B$2))</f>
        <v/>
      </c>
    </row>
    <row r="995">
      <c r="A995" s="43"/>
      <c r="B995" s="31"/>
      <c r="C995" s="31"/>
      <c r="D995" s="15">
        <f t="shared" si="2"/>
        <v>0</v>
      </c>
      <c r="E995" s="15">
        <f t="shared" si="3"/>
        <v>0</v>
      </c>
      <c r="F995" s="15">
        <f t="shared" si="4"/>
        <v>0</v>
      </c>
      <c r="G995" s="15">
        <f t="shared" si="5"/>
        <v>0</v>
      </c>
      <c r="H995" s="18" t="str">
        <f t="shared" si="6"/>
        <v/>
      </c>
      <c r="I995" s="18" t="str">
        <f t="shared" si="7"/>
        <v/>
      </c>
      <c r="J995" s="18" t="str">
        <f t="shared" si="8"/>
        <v>-</v>
      </c>
      <c r="K995" s="27" t="str">
        <f t="shared" ref="K995:L995" si="1005">IF(A995="","",WEEKDAY(B995,2))</f>
        <v/>
      </c>
      <c r="L995" s="27" t="str">
        <f t="shared" si="1005"/>
        <v/>
      </c>
      <c r="M995" s="19">
        <f t="shared" si="10"/>
        <v>0</v>
      </c>
      <c r="N995" s="20">
        <f t="shared" si="11"/>
        <v>0</v>
      </c>
      <c r="O995" s="21" t="str">
        <f>IF(A995="","",IF(G995&gt;=asetukset!$B$3,G995-asetukset!$B$3,IF(AND(G995-E995&lt;=asetukset!$B$4,E995&gt;=asetukset!$B$3),1-E995,IF(AND(G995-E995&lt;=asetukset!$B$4,E995&lt;=asetukset!$B$3),asetukset!$B$6,0))))</f>
        <v/>
      </c>
      <c r="P995" s="20">
        <f>IF(F995&gt;D995,G995-asetukset!$B$5,IF(AND(D995=F995,E995&lt;=asetukset!$B$6),G995-E995,0))</f>
        <v>0</v>
      </c>
      <c r="Q995" s="19" t="str">
        <f>IF(and(K995=6,E995&gt;asetukset!$B$7),"", IF(and(K995&lt;&gt;6,L995=6,G995&lt;asetukset!$B$7),G995,IF(K995=6,asetukset!$B$7-E995,IF(K995=6,asetukset!$B$7-E995,IF(K995=6,asetukset!$B$7-E995,"")))))</f>
        <v/>
      </c>
      <c r="R995" s="19" t="str">
        <f t="shared" si="12"/>
        <v/>
      </c>
      <c r="S995" s="19" t="str">
        <f t="shared" si="13"/>
        <v/>
      </c>
      <c r="T995" s="21" t="str">
        <f>IF(A995="","",IF(SUMIFS($M$2:M995,$I$2:I995,I995,$A$2:A995,A995)&lt;=asetukset!$B$2,"",SUMIFS($M$2:M995,$I$2:I995,I995,$A$2:A995,A995)-asetukset!$B$2))</f>
        <v/>
      </c>
    </row>
    <row r="996">
      <c r="A996" s="43"/>
      <c r="B996" s="31"/>
      <c r="C996" s="31"/>
      <c r="D996" s="15">
        <f t="shared" si="2"/>
        <v>0</v>
      </c>
      <c r="E996" s="15">
        <f t="shared" si="3"/>
        <v>0</v>
      </c>
      <c r="F996" s="15">
        <f t="shared" si="4"/>
        <v>0</v>
      </c>
      <c r="G996" s="15">
        <f t="shared" si="5"/>
        <v>0</v>
      </c>
      <c r="H996" s="18" t="str">
        <f t="shared" si="6"/>
        <v/>
      </c>
      <c r="I996" s="18" t="str">
        <f t="shared" si="7"/>
        <v/>
      </c>
      <c r="J996" s="18" t="str">
        <f t="shared" si="8"/>
        <v>-</v>
      </c>
      <c r="K996" s="27" t="str">
        <f t="shared" ref="K996:L996" si="1006">IF(A996="","",WEEKDAY(B996,2))</f>
        <v/>
      </c>
      <c r="L996" s="27" t="str">
        <f t="shared" si="1006"/>
        <v/>
      </c>
      <c r="M996" s="19">
        <f t="shared" si="10"/>
        <v>0</v>
      </c>
      <c r="N996" s="20">
        <f t="shared" si="11"/>
        <v>0</v>
      </c>
      <c r="O996" s="21" t="str">
        <f>IF(A996="","",IF(G996&gt;=asetukset!$B$3,G996-asetukset!$B$3,IF(AND(G996-E996&lt;=asetukset!$B$4,E996&gt;=asetukset!$B$3),1-E996,IF(AND(G996-E996&lt;=asetukset!$B$4,E996&lt;=asetukset!$B$3),asetukset!$B$6,0))))</f>
        <v/>
      </c>
      <c r="P996" s="20">
        <f>IF(F996&gt;D996,G996-asetukset!$B$5,IF(AND(D996=F996,E996&lt;=asetukset!$B$6),G996-E996,0))</f>
        <v>0</v>
      </c>
      <c r="Q996" s="19" t="str">
        <f>IF(and(K996=6,E996&gt;asetukset!$B$7),"", IF(and(K996&lt;&gt;6,L996=6,G996&lt;asetukset!$B$7),G996,IF(K996=6,asetukset!$B$7-E996,IF(K996=6,asetukset!$B$7-E996,IF(K996=6,asetukset!$B$7-E996,"")))))</f>
        <v/>
      </c>
      <c r="R996" s="19" t="str">
        <f t="shared" si="12"/>
        <v/>
      </c>
      <c r="S996" s="19" t="str">
        <f t="shared" si="13"/>
        <v/>
      </c>
      <c r="T996" s="21" t="str">
        <f>IF(A996="","",IF(SUMIFS($M$2:M996,$I$2:I996,I996,$A$2:A996,A996)&lt;=asetukset!$B$2,"",SUMIFS($M$2:M996,$I$2:I996,I996,$A$2:A996,A996)-asetukset!$B$2))</f>
        <v/>
      </c>
    </row>
    <row r="997">
      <c r="A997" s="43"/>
      <c r="B997" s="31"/>
      <c r="C997" s="31"/>
      <c r="D997" s="15">
        <f t="shared" si="2"/>
        <v>0</v>
      </c>
      <c r="E997" s="15">
        <f t="shared" si="3"/>
        <v>0</v>
      </c>
      <c r="F997" s="15">
        <f t="shared" si="4"/>
        <v>0</v>
      </c>
      <c r="G997" s="15">
        <f t="shared" si="5"/>
        <v>0</v>
      </c>
      <c r="H997" s="18" t="str">
        <f t="shared" si="6"/>
        <v/>
      </c>
      <c r="I997" s="18" t="str">
        <f t="shared" si="7"/>
        <v/>
      </c>
      <c r="J997" s="18" t="str">
        <f t="shared" si="8"/>
        <v>-</v>
      </c>
      <c r="K997" s="27" t="str">
        <f t="shared" ref="K997:L997" si="1007">IF(A997="","",WEEKDAY(B997,2))</f>
        <v/>
      </c>
      <c r="L997" s="27" t="str">
        <f t="shared" si="1007"/>
        <v/>
      </c>
      <c r="M997" s="19">
        <f t="shared" si="10"/>
        <v>0</v>
      </c>
      <c r="N997" s="20">
        <f t="shared" si="11"/>
        <v>0</v>
      </c>
      <c r="O997" s="21" t="str">
        <f>IF(A997="","",IF(G997&gt;=asetukset!$B$3,G997-asetukset!$B$3,IF(AND(G997-E997&lt;=asetukset!$B$4,E997&gt;=asetukset!$B$3),1-E997,IF(AND(G997-E997&lt;=asetukset!$B$4,E997&lt;=asetukset!$B$3),asetukset!$B$6,0))))</f>
        <v/>
      </c>
      <c r="P997" s="20">
        <f>IF(F997&gt;D997,G997-asetukset!$B$5,IF(AND(D997=F997,E997&lt;=asetukset!$B$6),G997-E997,0))</f>
        <v>0</v>
      </c>
      <c r="Q997" s="19" t="str">
        <f>IF(and(K997=6,E997&gt;asetukset!$B$7),"", IF(and(K997&lt;&gt;6,L997=6,G997&lt;asetukset!$B$7),G997,IF(K997=6,asetukset!$B$7-E997,IF(K997=6,asetukset!$B$7-E997,IF(K997=6,asetukset!$B$7-E997,"")))))</f>
        <v/>
      </c>
      <c r="R997" s="19" t="str">
        <f t="shared" si="12"/>
        <v/>
      </c>
      <c r="S997" s="19" t="str">
        <f t="shared" si="13"/>
        <v/>
      </c>
      <c r="T997" s="21" t="str">
        <f>IF(A997="","",IF(SUMIFS($M$2:M997,$I$2:I997,I997,$A$2:A997,A997)&lt;=asetukset!$B$2,"",SUMIFS($M$2:M997,$I$2:I997,I997,$A$2:A997,A997)-asetukset!$B$2))</f>
        <v/>
      </c>
    </row>
    <row r="998">
      <c r="A998" s="43"/>
      <c r="B998" s="31"/>
      <c r="C998" s="31"/>
      <c r="D998" s="15">
        <f t="shared" si="2"/>
        <v>0</v>
      </c>
      <c r="E998" s="15">
        <f t="shared" si="3"/>
        <v>0</v>
      </c>
      <c r="F998" s="15">
        <f t="shared" si="4"/>
        <v>0</v>
      </c>
      <c r="G998" s="15">
        <f t="shared" si="5"/>
        <v>0</v>
      </c>
      <c r="H998" s="18" t="str">
        <f t="shared" si="6"/>
        <v/>
      </c>
      <c r="I998" s="18" t="str">
        <f t="shared" si="7"/>
        <v/>
      </c>
      <c r="J998" s="18" t="str">
        <f t="shared" si="8"/>
        <v>-</v>
      </c>
      <c r="K998" s="27" t="str">
        <f t="shared" ref="K998:L998" si="1008">IF(A998="","",WEEKDAY(B998,2))</f>
        <v/>
      </c>
      <c r="L998" s="27" t="str">
        <f t="shared" si="1008"/>
        <v/>
      </c>
      <c r="M998" s="19">
        <f t="shared" si="10"/>
        <v>0</v>
      </c>
      <c r="N998" s="20">
        <f t="shared" si="11"/>
        <v>0</v>
      </c>
      <c r="O998" s="21" t="str">
        <f>IF(A998="","",IF(G998&gt;=asetukset!$B$3,G998-asetukset!$B$3,IF(AND(G998-E998&lt;=asetukset!$B$4,E998&gt;=asetukset!$B$3),1-E998,IF(AND(G998-E998&lt;=asetukset!$B$4,E998&lt;=asetukset!$B$3),asetukset!$B$6,0))))</f>
        <v/>
      </c>
      <c r="P998" s="20">
        <f>IF(F998&gt;D998,G998-asetukset!$B$5,IF(AND(D998=F998,E998&lt;=asetukset!$B$6),G998-E998,0))</f>
        <v>0</v>
      </c>
      <c r="Q998" s="19" t="str">
        <f>IF(and(K998=6,E998&gt;asetukset!$B$7),"", IF(and(K998&lt;&gt;6,L998=6,G998&lt;asetukset!$B$7),G998,IF(K998=6,asetukset!$B$7-E998,IF(K998=6,asetukset!$B$7-E998,IF(K998=6,asetukset!$B$7-E998,"")))))</f>
        <v/>
      </c>
      <c r="R998" s="19" t="str">
        <f t="shared" si="12"/>
        <v/>
      </c>
      <c r="S998" s="19" t="str">
        <f t="shared" si="13"/>
        <v/>
      </c>
      <c r="T998" s="21" t="str">
        <f>IF(A998="","",IF(SUMIFS($M$2:M998,$I$2:I998,I998,$A$2:A998,A998)&lt;=asetukset!$B$2,"",SUMIFS($M$2:M998,$I$2:I998,I998,$A$2:A998,A998)-asetukset!$B$2))</f>
        <v/>
      </c>
    </row>
    <row r="999">
      <c r="A999" s="43"/>
      <c r="B999" s="31"/>
      <c r="C999" s="31"/>
      <c r="D999" s="15">
        <f t="shared" si="2"/>
        <v>0</v>
      </c>
      <c r="E999" s="15">
        <f t="shared" si="3"/>
        <v>0</v>
      </c>
      <c r="F999" s="15">
        <f t="shared" si="4"/>
        <v>0</v>
      </c>
      <c r="G999" s="15">
        <f t="shared" si="5"/>
        <v>0</v>
      </c>
      <c r="H999" s="18" t="str">
        <f t="shared" si="6"/>
        <v/>
      </c>
      <c r="I999" s="18" t="str">
        <f t="shared" si="7"/>
        <v/>
      </c>
      <c r="J999" s="18" t="str">
        <f t="shared" si="8"/>
        <v>-</v>
      </c>
      <c r="K999" s="27" t="str">
        <f t="shared" ref="K999:L999" si="1009">IF(A999="","",WEEKDAY(B999,2))</f>
        <v/>
      </c>
      <c r="L999" s="27" t="str">
        <f t="shared" si="1009"/>
        <v/>
      </c>
      <c r="M999" s="19">
        <f t="shared" si="10"/>
        <v>0</v>
      </c>
      <c r="N999" s="20">
        <f t="shared" si="11"/>
        <v>0</v>
      </c>
      <c r="O999" s="21" t="str">
        <f>IF(A999="","",IF(G999&gt;=asetukset!$B$3,G999-asetukset!$B$3,IF(AND(G999-E999&lt;=asetukset!$B$4,E999&gt;=asetukset!$B$3),1-E999,IF(AND(G999-E999&lt;=asetukset!$B$4,E999&lt;=asetukset!$B$3),asetukset!$B$6,0))))</f>
        <v/>
      </c>
      <c r="P999" s="20">
        <f>IF(F999&gt;D999,G999-asetukset!$B$5,IF(AND(D999=F999,E999&lt;=asetukset!$B$6),G999-E999,0))</f>
        <v>0</v>
      </c>
      <c r="Q999" s="19" t="str">
        <f>IF(and(K999=6,E999&gt;asetukset!$B$7),"", IF(and(K999&lt;&gt;6,L999=6,G999&lt;asetukset!$B$7),G999,IF(K999=6,asetukset!$B$7-E999,IF(K999=6,asetukset!$B$7-E999,IF(K999=6,asetukset!$B$7-E999,"")))))</f>
        <v/>
      </c>
      <c r="R999" s="19" t="str">
        <f t="shared" si="12"/>
        <v/>
      </c>
      <c r="S999" s="19" t="str">
        <f t="shared" si="13"/>
        <v/>
      </c>
      <c r="T999" s="21" t="str">
        <f>IF(A999="","",IF(SUMIFS($M$2:M999,$I$2:I999,I999,$A$2:A999,A999)&lt;=asetukset!$B$2,"",SUMIFS($M$2:M999,$I$2:I999,I999,$A$2:A999,A999)-asetukset!$B$2))</f>
        <v/>
      </c>
    </row>
    <row r="1000">
      <c r="A1000" s="43"/>
      <c r="B1000" s="31"/>
      <c r="C1000" s="31"/>
      <c r="D1000" s="15">
        <f t="shared" si="2"/>
        <v>0</v>
      </c>
      <c r="E1000" s="15">
        <f t="shared" si="3"/>
        <v>0</v>
      </c>
      <c r="F1000" s="15">
        <f t="shared" si="4"/>
        <v>0</v>
      </c>
      <c r="G1000" s="15">
        <f t="shared" si="5"/>
        <v>0</v>
      </c>
      <c r="H1000" s="18" t="str">
        <f t="shared" si="6"/>
        <v/>
      </c>
      <c r="I1000" s="18" t="str">
        <f t="shared" si="7"/>
        <v/>
      </c>
      <c r="J1000" s="18" t="str">
        <f t="shared" si="8"/>
        <v>-</v>
      </c>
      <c r="K1000" s="27" t="str">
        <f t="shared" ref="K1000:L1000" si="1010">IF(A1000="","",WEEKDAY(B1000,2))</f>
        <v/>
      </c>
      <c r="L1000" s="27" t="str">
        <f t="shared" si="1010"/>
        <v/>
      </c>
      <c r="M1000" s="19">
        <f t="shared" si="10"/>
        <v>0</v>
      </c>
      <c r="N1000" s="20">
        <f t="shared" si="11"/>
        <v>0</v>
      </c>
      <c r="O1000" s="21" t="str">
        <f>IF(A1000="","",IF(G1000&gt;=asetukset!$B$3,G1000-asetukset!$B$3,IF(AND(G1000-E1000&lt;=asetukset!$B$4,E1000&gt;=asetukset!$B$3),1-E1000,IF(AND(G1000-E1000&lt;=asetukset!$B$4,E1000&lt;=asetukset!$B$3),asetukset!$B$6,0))))</f>
        <v/>
      </c>
      <c r="P1000" s="20">
        <f>IF(F1000&gt;D1000,G1000-asetukset!$B$5,IF(AND(D1000=F1000,E1000&lt;=asetukset!$B$6),G1000-E1000,0))</f>
        <v>0</v>
      </c>
      <c r="Q1000" s="19" t="str">
        <f>IF(and(K1000=6,E1000&gt;asetukset!$B$7),"", IF(and(K1000&lt;&gt;6,L1000=6,G1000&lt;asetukset!$B$7),G1000,IF(K1000=6,asetukset!$B$7-E1000,IF(K1000=6,asetukset!$B$7-E1000,IF(K1000=6,asetukset!$B$7-E1000,"")))))</f>
        <v/>
      </c>
      <c r="R1000" s="19" t="str">
        <f t="shared" si="12"/>
        <v/>
      </c>
      <c r="S1000" s="19" t="str">
        <f t="shared" si="13"/>
        <v/>
      </c>
      <c r="T1000" s="21" t="str">
        <f>IF(A1000="","",IF(SUMIFS($M$2:M1000,$I$2:I1000,I1000,$A$2:A1000,A1000)&lt;=asetukset!$B$2,"",SUMIFS($M$2:M1000,$I$2:I1000,I1000,$A$2:A1000,A1000)-asetukset!$B$2))</f>
        <v/>
      </c>
    </row>
  </sheetData>
  <autoFilter ref="$A$1:$T$1000">
    <sortState ref="A1:T1000">
      <sortCondition ref="B1:B1000"/>
    </sortState>
  </autoFilter>
  <conditionalFormatting sqref="K1:T1000">
    <cfRule type="cellIs" dxfId="0" priority="1" operator="equal">
      <formula>0</formula>
    </cfRule>
  </conditionalFormatting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18.57"/>
    <col customWidth="1" min="2" max="5" width="11.29"/>
    <col customWidth="1" min="6" max="6" width="11.14"/>
    <col customWidth="1" min="7" max="7" width="13.43"/>
    <col customWidth="1" min="8" max="8" width="14.71"/>
  </cols>
  <sheetData>
    <row r="1"/>
    <row r="2"/>
    <row r="3"/>
    <row r="4"/>
    <row r="5"/>
    <row r="6"/>
    <row r="7"/>
  </sheetData>
  <drawing r:id="rId2"/>
</worksheet>
</file>